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E:\RBL Misc\"/>
    </mc:Choice>
  </mc:AlternateContent>
  <xr:revisionPtr revIDLastSave="0" documentId="8_{E8B2CCBA-FBBE-4ACC-8A80-02A6B739A011}" xr6:coauthVersionLast="47" xr6:coauthVersionMax="47" xr10:uidLastSave="{00000000-0000-0000-0000-000000000000}"/>
  <bookViews>
    <workbookView xWindow="-96" yWindow="-96" windowWidth="23232" windowHeight="12432" tabRatio="837" xr2:uid="{00000000-000D-0000-FFFF-FFFF00000000}"/>
  </bookViews>
  <sheets>
    <sheet name="Bank Accounts" sheetId="28" r:id="rId1"/>
    <sheet name="BFI" sheetId="30" r:id="rId2"/>
    <sheet name="Investments" sheetId="32" r:id="rId3"/>
    <sheet name="Petty Cash" sheetId="31" r:id="rId4"/>
    <sheet name="Section 1" sheetId="4" r:id="rId5"/>
    <sheet name="Section 2" sheetId="2" r:id="rId6"/>
    <sheet name="Section 3" sheetId="8" r:id="rId7"/>
    <sheet name="Section 4" sheetId="3" r:id="rId8"/>
    <sheet name="Section 5" sheetId="9" r:id="rId9"/>
    <sheet name="Section 6" sheetId="5" r:id="rId10"/>
    <sheet name="Section 7" sheetId="11" r:id="rId11"/>
    <sheet name="Section 8" sheetId="6" r:id="rId12"/>
    <sheet name="Bank Rec (1)" sheetId="33" r:id="rId13"/>
    <sheet name="Bank Rec (2)" sheetId="34" r:id="rId14"/>
    <sheet name="Bank Rec (3)" sheetId="35" r:id="rId15"/>
    <sheet name="Bank Rec (4)" sheetId="36" r:id="rId16"/>
    <sheet name="Warnings" sheetId="16" r:id="rId17"/>
    <sheet name="Appendix I (1)" sheetId="14" state="hidden" r:id="rId18"/>
    <sheet name="Appendix I (2)" sheetId="18" state="hidden" r:id="rId19"/>
    <sheet name="Appendix I (3)" sheetId="19" state="hidden" r:id="rId20"/>
    <sheet name="Appendix I (4)" sheetId="20" state="hidden" r:id="rId21"/>
    <sheet name="OANDA Rates" sheetId="25" state="hidden" r:id="rId22"/>
    <sheet name="Processing" sheetId="22" state="hidden" r:id="rId23"/>
    <sheet name="Journal" sheetId="21" state="hidden" r:id="rId24"/>
    <sheet name="MEO List" sheetId="37" state="hidden" r:id="rId25"/>
    <sheet name="Other Data" sheetId="24" state="hidden" r:id="rId26"/>
    <sheet name="ISSUES" sheetId="27" state="hidden" r:id="rId27"/>
    <sheet name="Validation Checks" sheetId="13" state="hidden" r:id="rId28"/>
    <sheet name="Input Categories" sheetId="29" state="hidden" r:id="rId29"/>
    <sheet name="Parameters" sheetId="17" state="hidden" r:id="rId30"/>
    <sheet name="Data Validation" sheetId="7" state="hidden" r:id="rId31"/>
    <sheet name="Branch Database" sheetId="12" state="hidden" r:id="rId32"/>
  </sheets>
  <externalReferences>
    <externalReference r:id="rId33"/>
  </externalReferences>
  <definedNames>
    <definedName name="_xlnm._FilterDatabase" localSheetId="31" hidden="1">'Branch Database'!$A$1:$E$2257</definedName>
    <definedName name="_xlnm._FilterDatabase" localSheetId="23" hidden="1">Journal!$A$4:$J$97</definedName>
    <definedName name="ALL" localSheetId="24">'[1]Data Validation'!$K$3:$K$43</definedName>
    <definedName name="ALL">'Data Validation'!$K$3:$K$38</definedName>
    <definedName name="ALLACC" localSheetId="24">'[1]Data Validation'!$K$3:$L$43</definedName>
    <definedName name="ALLACC">'Data Validation'!$K$3:$L$38</definedName>
    <definedName name="BRANCHES" localSheetId="24">'[1]Branch Database'!$B:$E</definedName>
    <definedName name="BRANCHES">'Branch Database'!$B:$E</definedName>
    <definedName name="CURRENCY" localSheetId="24">'[1]Data Validation'!$A$3:$A$12</definedName>
    <definedName name="CURRENCY">'Data Validation'!$A$3:$A$12</definedName>
    <definedName name="EXP">'Data Validation'!$H$3:$H$27</definedName>
    <definedName name="EXPACC" localSheetId="24">'[1]Data Validation'!$H$3:$I$30</definedName>
    <definedName name="EXPACC">'Data Validation'!$H$3:$I$27</definedName>
    <definedName name="EXPEXT" localSheetId="24">'[1]Data Validation'!$H$3:$H$26</definedName>
    <definedName name="EXPEXT">'Data Validation'!$H$3:$H$23</definedName>
    <definedName name="EXPINT" localSheetId="24">'[1]Data Validation'!$H$26:$H$30</definedName>
    <definedName name="EXPINT">'Data Validation'!$H$23:$H$27</definedName>
    <definedName name="ICAT">'Input Categories'!$A$37:$A$39</definedName>
    <definedName name="INCACC" localSheetId="24">'[1]Data Validation'!$E$3:$F$17</definedName>
    <definedName name="INCACC">'Data Validation'!$E$3:$F$13</definedName>
    <definedName name="INCEXT" localSheetId="24">'[1]Data Validation'!$E$3:$E$16</definedName>
    <definedName name="INCEXT">'Data Validation'!$E$3:$E$12</definedName>
    <definedName name="INCOME" localSheetId="24">'[1]Data Validation'!$E$3:$E$17</definedName>
    <definedName name="INCOME">'Data Validation'!$E$3:$E$13</definedName>
    <definedName name="PCAT">'Input Categories'!$A$15:$A$25</definedName>
    <definedName name="PCATL">'Input Categories'!$A$15:$B$25</definedName>
    <definedName name="_xlnm.Print_Area" localSheetId="23">Journal!$J$1</definedName>
    <definedName name="_xlnm.Print_Area" localSheetId="22">Processing!$J$1</definedName>
    <definedName name="_xlnm.Print_Area" localSheetId="4">'Section 1'!$A$1:$O$79</definedName>
    <definedName name="_xlnm.Print_Area" localSheetId="11">'Section 8'!$A$1:$N$60</definedName>
    <definedName name="_xlnm.Print_Area" localSheetId="27">'Validation Checks'!$A$2</definedName>
    <definedName name="RCAT">'Input Categories'!$A$2:$A$12</definedName>
    <definedName name="RCATL">'Input Categories'!$A$2:$B$12</definedName>
    <definedName name="RICAT">'Input Categories'!$A$37:$A$39</definedName>
    <definedName name="SUBIR08">'Input Categories'!$P$37:$P$39</definedName>
    <definedName name="SUBIT01">'Input Categories'!$D$42</definedName>
    <definedName name="SUBP01">'Input Categories'!$D$15:$D$25</definedName>
    <definedName name="SUBP01L">'Input Categories'!$D$15:$E$25</definedName>
    <definedName name="SUBP02">'Input Categories'!$F$15:$F$25</definedName>
    <definedName name="SUBP02L">'Input Categories'!$F$15:$G$25</definedName>
    <definedName name="SUBP03">'Input Categories'!$H$15:$H$25</definedName>
    <definedName name="SUBP03L">'Input Categories'!$H$15:$I$25</definedName>
    <definedName name="SUBP04">'Input Categories'!#REF!</definedName>
    <definedName name="SUBP04L">'Input Categories'!#REF!</definedName>
    <definedName name="SUBP05">'Input Categories'!$J$15:$J$25</definedName>
    <definedName name="SUBP05L">'Input Categories'!$J$15:$K$25</definedName>
    <definedName name="SUBP06">'Input Categories'!$L$15:$L$25</definedName>
    <definedName name="SUBP06L">'Input Categories'!$L$15:$M$25</definedName>
    <definedName name="SUBP07">'Input Categories'!$N$15:$N$25</definedName>
    <definedName name="SUBP07L">'Input Categories'!$N$15:$O$25</definedName>
    <definedName name="SUBP08">'Input Categories'!$P$15:$P$25</definedName>
    <definedName name="SUBP08L">'Input Categories'!$P$15:$Q$25</definedName>
    <definedName name="SUBP09">'Input Categories'!$R$15:$R$25</definedName>
    <definedName name="SUBP09L">'Input Categories'!$R$15:$S$25</definedName>
    <definedName name="SUBP10">'Input Categories'!$T$15:$T$25</definedName>
    <definedName name="SUBP10L">'Input Categories'!$T$15:$U$25</definedName>
    <definedName name="SUBP11">'Input Categories'!$V$15:$V$25</definedName>
    <definedName name="SUBP11L">'Input Categories'!$V$15:$W$25</definedName>
    <definedName name="SUBP12">'Input Categories'!$X$15:$X$25</definedName>
    <definedName name="SUBP12L">'Input Categories'!$X$15:$Y$25</definedName>
    <definedName name="SUBR01">'Input Categories'!$D$2:$D$12</definedName>
    <definedName name="SUBR01L">'Input Categories'!$D$2:$E$12</definedName>
    <definedName name="SUBR02">'Input Categories'!$F$2:$F$12</definedName>
    <definedName name="SUBR02L">'Input Categories'!$F$2:$G$12</definedName>
    <definedName name="SUBR03">'Input Categories'!$H$2:$H$12</definedName>
    <definedName name="SUBR03L">'Input Categories'!$H$2:$I$12</definedName>
    <definedName name="SUBR04">'Input Categories'!#REF!</definedName>
    <definedName name="SUBR04L">'Input Categories'!#REF!</definedName>
    <definedName name="SUBR05">'Input Categories'!$J$2:$J$12</definedName>
    <definedName name="SUBR05L">'Input Categories'!$J$2:$K$12</definedName>
    <definedName name="SUBR06">'Input Categories'!$L$2:$L$12</definedName>
    <definedName name="SUBR06L">'Input Categories'!$L$2:$M$12</definedName>
    <definedName name="SUBR07">'Input Categories'!$N$2:$N$12</definedName>
    <definedName name="SUBR07L">'Input Categories'!$N$2:$O$12</definedName>
    <definedName name="SUBR08">'Input Categories'!$P$2:$P$12</definedName>
    <definedName name="SUBR08L">'Input Categories'!$P$2:$Q$12</definedName>
    <definedName name="SUBR09">'Input Categories'!$R$2:$R$12</definedName>
    <definedName name="SUBR09L">'Input Categories'!$R$2:$S$12</definedName>
    <definedName name="SUBR10">'Input Categories'!$T$2:$T$12</definedName>
    <definedName name="SUBR10L">'Input Categories'!$T$2:$U$12</definedName>
    <definedName name="SUBR11">'Input Categories'!$V$2:$V$12</definedName>
    <definedName name="SUBR11L">'Input Categories'!$V$2:$W$12</definedName>
    <definedName name="SUBR12">'Input Categories'!$X$2:$X$12</definedName>
    <definedName name="SUBR12L">'Input Categories'!$X$2:$Y$12</definedName>
    <definedName name="SUBT01">'Input Categories'!$D$28</definedName>
    <definedName name="SUBT01L">'Input Categories'!$D$28:$E$28</definedName>
    <definedName name="TCAT">'Input Categories'!$A$30</definedName>
    <definedName name="TCATL">'Input Categories'!$A$30:$B$30</definedName>
    <definedName name="TICAT">'Input Categories'!$A$41</definedName>
    <definedName name="TITYPE">'Input Categories'!$A$33:$A$34</definedName>
    <definedName name="TTYPE">'Input Categories'!$A$28:$A$30</definedName>
    <definedName name="X" localSheetId="24">'[1]Data Validation'!$C$3:$C$4</definedName>
    <definedName name="X">'Data Validation'!$C$3:$C$4</definedName>
    <definedName name="Z_3A4214CB_8C36_46A4_8DF7_F54F68A53B3A_.wvu.Rows" localSheetId="4" hidden="1">'Section 1'!#REF!,'Section 1'!$55:$55</definedName>
    <definedName name="Z_3A4214CB_8C36_46A4_8DF7_F54F68A53B3A_.wvu.Rows" localSheetId="11" hidden="1">'Section 8'!#REF!,'Section 8'!#REF!</definedName>
    <definedName name="Z_6DBE63B6_9BDD_48A3_9E07_0AF36EA9298A_.wvu.PrintArea" localSheetId="4" hidden="1">'Section 1'!$B$1:$N$62</definedName>
    <definedName name="Z_6DBE63B6_9BDD_48A3_9E07_0AF36EA9298A_.wvu.PrintArea" localSheetId="11" hidden="1">'Section 8'!$B$1:$M$59</definedName>
    <definedName name="Z_6DBE63B6_9BDD_48A3_9E07_0AF36EA9298A_.wvu.Rows" localSheetId="4" hidden="1">'Section 1'!#REF!,'Section 1'!#REF!,'Section 1'!$55:$55</definedName>
    <definedName name="Z_6DBE63B6_9BDD_48A3_9E07_0AF36EA9298A_.wvu.Rows" localSheetId="11" hidden="1">'Section 8'!#REF!,'Section 8'!#REF!,'Section 8'!#REF!</definedName>
    <definedName name="Z_93A1E61A_420B_47DC_94B3_F6A560731842_.wvu.PrintArea" localSheetId="4" hidden="1">'Section 1'!$B$1:$N$62</definedName>
    <definedName name="Z_93A1E61A_420B_47DC_94B3_F6A560731842_.wvu.PrintArea" localSheetId="11" hidden="1">'Section 8'!$B$1:$M$59</definedName>
    <definedName name="Z_93A1E61A_420B_47DC_94B3_F6A560731842_.wvu.Rows" localSheetId="4" hidden="1">'Section 1'!#REF!,'Section 1'!#REF!,'Section 1'!$55:$55</definedName>
    <definedName name="Z_93A1E61A_420B_47DC_94B3_F6A560731842_.wvu.Rows" localSheetId="11" hidden="1">'Section 8'!#REF!,'Section 8'!#REF!,'Section 8'!#REF!</definedName>
    <definedName name="Z_FCEC18EC_2DF5_430D_A448_11B1A284AED7_.wvu.Rows" localSheetId="4" hidden="1">'Section 1'!#REF!,'Section 1'!$55:$55</definedName>
    <definedName name="Z_FCEC18EC_2DF5_430D_A448_11B1A284AED7_.wvu.Rows" localSheetId="11" hidden="1">'Section 8'!#REF!,'Section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2" l="1"/>
  <c r="C8" i="22"/>
  <c r="B2463" i="12"/>
  <c r="B2462" i="12"/>
  <c r="B2461" i="12"/>
  <c r="B2460" i="12"/>
  <c r="B2459" i="12"/>
  <c r="B2458" i="12"/>
  <c r="B2457" i="12"/>
  <c r="B2456" i="12"/>
  <c r="B2455" i="12"/>
  <c r="B2454" i="12"/>
  <c r="B2453" i="12"/>
  <c r="B2452" i="12"/>
  <c r="B2451" i="12"/>
  <c r="B2450" i="12"/>
  <c r="B2449" i="12"/>
  <c r="B2448" i="12"/>
  <c r="B2447" i="12"/>
  <c r="B2446" i="12"/>
  <c r="B2445" i="12"/>
  <c r="B2444" i="12"/>
  <c r="B2443" i="12"/>
  <c r="B2442" i="12"/>
  <c r="B2441" i="12"/>
  <c r="B2440" i="12"/>
  <c r="B2439" i="12"/>
  <c r="B2438" i="12"/>
  <c r="B2437" i="12"/>
  <c r="B2436" i="12"/>
  <c r="B2435" i="12"/>
  <c r="B2434" i="12"/>
  <c r="B2433" i="12"/>
  <c r="B2432" i="12"/>
  <c r="B2431" i="12"/>
  <c r="B2430" i="12"/>
  <c r="B2429" i="12"/>
  <c r="B2428" i="12"/>
  <c r="B2427" i="12"/>
  <c r="B2426" i="12"/>
  <c r="B2425" i="12"/>
  <c r="B2424" i="12"/>
  <c r="B2423" i="12"/>
  <c r="B2422" i="12"/>
  <c r="B2421" i="12"/>
  <c r="B2420" i="12"/>
  <c r="B2419" i="12"/>
  <c r="B2418" i="12"/>
  <c r="B2417" i="12"/>
  <c r="B2416" i="12"/>
  <c r="B2415" i="12"/>
  <c r="B2414" i="12"/>
  <c r="B2413" i="12"/>
  <c r="B2412" i="12"/>
  <c r="B2411" i="12"/>
  <c r="B2410" i="12"/>
  <c r="B2409" i="12"/>
  <c r="B2408" i="12"/>
  <c r="B2407" i="12"/>
  <c r="B2406" i="12"/>
  <c r="B2405" i="12"/>
  <c r="B2404" i="12"/>
  <c r="B2403" i="12"/>
  <c r="B2402" i="12"/>
  <c r="B2401" i="12"/>
  <c r="B2400" i="12"/>
  <c r="B2399" i="12"/>
  <c r="B2398" i="12"/>
  <c r="B2397" i="12"/>
  <c r="B2396" i="12"/>
  <c r="B2395" i="12"/>
  <c r="B2394" i="12"/>
  <c r="B2393" i="12"/>
  <c r="B2392" i="12"/>
  <c r="B2391" i="12"/>
  <c r="B2390" i="12"/>
  <c r="B2389" i="12"/>
  <c r="B2388" i="12"/>
  <c r="B2387" i="12"/>
  <c r="B2386" i="12"/>
  <c r="B2385" i="12"/>
  <c r="B2384" i="12"/>
  <c r="B2383" i="12"/>
  <c r="B2382" i="12"/>
  <c r="B2381" i="12"/>
  <c r="B2380" i="12"/>
  <c r="B2379" i="12"/>
  <c r="B2378" i="12"/>
  <c r="B2377" i="12"/>
  <c r="B2376" i="12"/>
  <c r="B2375" i="12"/>
  <c r="B2374" i="12"/>
  <c r="B2373" i="12"/>
  <c r="B2372" i="12"/>
  <c r="B2371" i="12"/>
  <c r="B2370" i="12"/>
  <c r="B2369" i="12"/>
  <c r="B2368" i="12"/>
  <c r="B2367" i="12"/>
  <c r="B2366" i="12"/>
  <c r="B2365" i="12"/>
  <c r="B2364" i="12"/>
  <c r="B2363" i="12"/>
  <c r="B2362" i="12"/>
  <c r="B2361" i="12"/>
  <c r="B2360" i="12"/>
  <c r="B2359" i="12"/>
  <c r="B2358" i="12"/>
  <c r="B2357" i="12"/>
  <c r="B2356" i="12"/>
  <c r="B2355" i="12"/>
  <c r="B2354" i="12"/>
  <c r="B2353" i="12"/>
  <c r="B2352" i="12"/>
  <c r="B2351" i="12"/>
  <c r="B2350" i="12"/>
  <c r="B2349" i="12"/>
  <c r="B2348" i="12"/>
  <c r="B2347" i="12"/>
  <c r="B2346" i="12"/>
  <c r="B2345" i="12"/>
  <c r="B2344" i="12"/>
  <c r="B2343" i="12"/>
  <c r="B2342" i="12"/>
  <c r="B2341" i="12"/>
  <c r="B2340" i="12"/>
  <c r="B2339" i="12"/>
  <c r="B2338" i="12"/>
  <c r="B2337" i="12"/>
  <c r="B2336" i="12"/>
  <c r="B2335" i="12"/>
  <c r="B2334" i="12"/>
  <c r="B2333" i="12"/>
  <c r="B2332" i="12"/>
  <c r="B2331" i="12"/>
  <c r="B2330" i="12"/>
  <c r="B2329" i="12"/>
  <c r="B2328" i="12"/>
  <c r="B2327" i="12"/>
  <c r="B2326" i="12"/>
  <c r="B2325" i="12"/>
  <c r="B2324" i="12"/>
  <c r="B2323" i="12"/>
  <c r="B2322" i="12"/>
  <c r="B2321" i="12"/>
  <c r="B2320" i="12"/>
  <c r="B2319" i="12"/>
  <c r="B2318" i="12"/>
  <c r="B2317" i="12"/>
  <c r="B2316" i="12"/>
  <c r="B2315" i="12"/>
  <c r="B2314" i="12"/>
  <c r="B2313" i="12"/>
  <c r="B2312" i="12"/>
  <c r="B2311" i="12"/>
  <c r="B2310" i="12"/>
  <c r="B2309" i="12"/>
  <c r="B2308" i="12"/>
  <c r="B2307" i="12"/>
  <c r="B2306" i="12"/>
  <c r="B2305" i="12"/>
  <c r="B2304" i="12"/>
  <c r="B2303" i="12"/>
  <c r="B2302" i="12"/>
  <c r="B2301" i="12"/>
  <c r="B2300" i="12"/>
  <c r="B2299" i="12"/>
  <c r="B2298" i="12"/>
  <c r="B2297" i="12"/>
  <c r="B2296" i="12"/>
  <c r="B2295" i="12"/>
  <c r="B2294" i="12"/>
  <c r="B2293" i="12"/>
  <c r="B2292" i="12"/>
  <c r="B2291" i="12"/>
  <c r="B2290" i="12"/>
  <c r="B2289" i="12"/>
  <c r="B2288" i="12"/>
  <c r="B2287" i="12"/>
  <c r="B2286" i="12"/>
  <c r="B2285" i="12"/>
  <c r="B2284" i="12"/>
  <c r="B2283" i="12"/>
  <c r="B2282" i="12"/>
  <c r="B2281" i="12"/>
  <c r="B2280" i="12"/>
  <c r="B2279" i="12"/>
  <c r="B2278" i="12"/>
  <c r="B2277" i="12"/>
  <c r="B2276" i="12"/>
  <c r="B2275" i="12"/>
  <c r="B2274" i="12"/>
  <c r="B2273" i="12"/>
  <c r="B2272" i="12"/>
  <c r="B2271" i="12"/>
  <c r="B2270" i="12"/>
  <c r="B2269" i="12"/>
  <c r="B2268" i="12"/>
  <c r="B2267" i="12"/>
  <c r="B2266" i="12"/>
  <c r="B2265" i="12"/>
  <c r="B2264" i="12"/>
  <c r="B2263" i="12"/>
  <c r="B2262" i="12"/>
  <c r="B2261" i="12"/>
  <c r="B2260" i="12"/>
  <c r="B2259" i="12"/>
  <c r="B2258" i="12"/>
  <c r="B2257" i="12"/>
  <c r="B2256" i="12"/>
  <c r="B2255" i="12"/>
  <c r="B2254" i="12"/>
  <c r="B2253" i="12"/>
  <c r="B2252" i="12"/>
  <c r="B2251" i="12"/>
  <c r="B2250" i="12"/>
  <c r="B2249" i="12"/>
  <c r="B2248" i="12"/>
  <c r="B2247" i="12"/>
  <c r="B2246" i="12"/>
  <c r="B2245" i="12"/>
  <c r="B2244" i="12"/>
  <c r="B2243" i="12"/>
  <c r="B2242" i="12"/>
  <c r="B2241" i="12"/>
  <c r="B2240" i="12"/>
  <c r="B2239" i="12"/>
  <c r="B2238" i="12"/>
  <c r="B2237" i="12"/>
  <c r="B2236" i="12"/>
  <c r="B2235" i="12"/>
  <c r="B2234" i="12"/>
  <c r="B2233" i="12"/>
  <c r="B2232" i="12"/>
  <c r="B2231" i="12"/>
  <c r="B2230" i="12"/>
  <c r="B2229" i="12"/>
  <c r="B2228" i="12"/>
  <c r="B2227" i="12"/>
  <c r="B2226" i="12"/>
  <c r="B2225" i="12"/>
  <c r="B2224" i="12"/>
  <c r="B2223" i="12"/>
  <c r="B2222" i="12"/>
  <c r="B2221" i="12"/>
  <c r="B2220" i="12"/>
  <c r="B2219" i="12"/>
  <c r="B2218" i="12"/>
  <c r="B2217" i="12"/>
  <c r="B2216" i="12"/>
  <c r="B2215" i="12"/>
  <c r="B2214" i="12"/>
  <c r="B2213" i="12"/>
  <c r="B2212" i="12"/>
  <c r="B2211" i="12"/>
  <c r="B2210" i="12"/>
  <c r="B2209" i="12"/>
  <c r="B2208" i="12"/>
  <c r="B2207" i="12"/>
  <c r="B2206" i="12"/>
  <c r="B2205" i="12"/>
  <c r="B2204" i="12"/>
  <c r="B2203" i="12"/>
  <c r="B2202" i="12"/>
  <c r="B2201" i="12"/>
  <c r="B2200" i="12"/>
  <c r="B2199" i="12"/>
  <c r="B2198" i="12"/>
  <c r="B2197" i="12"/>
  <c r="B2196" i="12"/>
  <c r="B2195" i="12"/>
  <c r="B2194" i="12"/>
  <c r="B2193" i="12"/>
  <c r="B2192" i="12"/>
  <c r="B2191" i="12"/>
  <c r="B2190" i="12"/>
  <c r="B2189" i="12"/>
  <c r="B2188" i="12"/>
  <c r="B2187" i="12"/>
  <c r="B2186" i="12"/>
  <c r="B2185" i="12"/>
  <c r="B2184" i="12"/>
  <c r="B2183" i="12"/>
  <c r="B2182" i="12"/>
  <c r="B2181" i="12"/>
  <c r="B2180" i="12"/>
  <c r="B2179" i="12"/>
  <c r="B2178" i="12"/>
  <c r="B2177" i="12"/>
  <c r="B2176" i="12"/>
  <c r="B2175" i="12"/>
  <c r="B2174" i="12"/>
  <c r="B2173" i="12"/>
  <c r="B2172" i="12"/>
  <c r="B2171" i="12"/>
  <c r="B2170" i="12"/>
  <c r="B2169" i="12"/>
  <c r="B2168" i="12"/>
  <c r="B2167" i="12"/>
  <c r="B2166" i="12"/>
  <c r="B2165" i="12"/>
  <c r="B2164" i="12"/>
  <c r="B2163" i="12"/>
  <c r="B2162" i="12"/>
  <c r="B2161" i="12"/>
  <c r="B2160" i="12"/>
  <c r="B2159" i="12"/>
  <c r="B2158" i="12"/>
  <c r="B2157" i="12"/>
  <c r="B2156" i="12"/>
  <c r="B2155" i="12"/>
  <c r="B2154" i="12"/>
  <c r="B2153" i="12"/>
  <c r="B2152" i="12"/>
  <c r="B2151" i="12"/>
  <c r="B2150" i="12"/>
  <c r="B2149" i="12"/>
  <c r="B2148" i="12"/>
  <c r="B2147" i="12"/>
  <c r="B2146" i="12"/>
  <c r="B2145" i="12"/>
  <c r="B2144" i="12"/>
  <c r="B2143" i="12"/>
  <c r="B2142" i="12"/>
  <c r="B2141" i="12"/>
  <c r="B2140" i="12"/>
  <c r="B2139" i="12"/>
  <c r="B2138" i="12"/>
  <c r="B2137" i="12"/>
  <c r="B2136" i="12"/>
  <c r="B2135" i="12"/>
  <c r="B2134" i="12"/>
  <c r="B2133" i="12"/>
  <c r="B2132" i="12"/>
  <c r="B2131" i="12"/>
  <c r="B2130" i="12"/>
  <c r="B2129" i="12"/>
  <c r="B2128" i="12"/>
  <c r="B2127" i="12"/>
  <c r="B2126" i="12"/>
  <c r="B2125" i="12"/>
  <c r="B2124" i="12"/>
  <c r="B2123" i="12"/>
  <c r="B2122" i="12"/>
  <c r="B2121" i="12"/>
  <c r="B2120" i="12"/>
  <c r="B2119" i="12"/>
  <c r="B2118" i="12"/>
  <c r="B2117" i="12"/>
  <c r="B2116" i="12"/>
  <c r="B2115" i="12"/>
  <c r="B2114" i="12"/>
  <c r="B2113" i="12"/>
  <c r="B2112" i="12"/>
  <c r="B2111" i="12"/>
  <c r="B2110" i="12"/>
  <c r="B2109" i="12"/>
  <c r="B2108" i="12"/>
  <c r="B2107" i="12"/>
  <c r="B2106" i="12"/>
  <c r="B2105" i="12"/>
  <c r="B2104" i="12"/>
  <c r="B2103" i="12"/>
  <c r="B2102" i="12"/>
  <c r="B2101" i="12"/>
  <c r="B2100" i="12"/>
  <c r="B2099" i="12"/>
  <c r="B2098" i="12"/>
  <c r="B2097" i="12"/>
  <c r="B2096" i="12"/>
  <c r="B2095" i="12"/>
  <c r="B2094" i="12"/>
  <c r="B2093" i="12"/>
  <c r="B2092" i="12"/>
  <c r="B2091" i="12"/>
  <c r="B2090" i="12"/>
  <c r="B2089" i="12"/>
  <c r="B2088" i="12"/>
  <c r="B2087" i="12"/>
  <c r="B2086" i="12"/>
  <c r="B2085" i="12"/>
  <c r="B2084" i="12"/>
  <c r="B2083" i="12"/>
  <c r="B2082" i="12"/>
  <c r="B2081" i="12"/>
  <c r="B2080" i="12"/>
  <c r="B2079" i="12"/>
  <c r="B2078" i="12"/>
  <c r="B2077" i="12"/>
  <c r="B2076" i="12"/>
  <c r="B2075" i="12"/>
  <c r="B2074" i="12"/>
  <c r="B2073" i="12"/>
  <c r="B2072" i="12"/>
  <c r="B2071" i="12"/>
  <c r="B2070" i="12"/>
  <c r="B2069" i="12"/>
  <c r="B2068" i="12"/>
  <c r="B2067" i="12"/>
  <c r="B2066" i="12"/>
  <c r="B2065" i="12"/>
  <c r="B2064" i="12"/>
  <c r="B2063" i="12"/>
  <c r="B2062" i="12"/>
  <c r="B2061" i="12"/>
  <c r="B2060" i="12"/>
  <c r="B2059" i="12"/>
  <c r="B2058" i="12"/>
  <c r="B2057" i="12"/>
  <c r="B2056" i="12"/>
  <c r="B2055" i="12"/>
  <c r="B2054" i="12"/>
  <c r="B2053" i="12"/>
  <c r="B2052" i="12"/>
  <c r="B2051" i="12"/>
  <c r="B2050" i="12"/>
  <c r="B2049" i="12"/>
  <c r="B2048" i="12"/>
  <c r="B2047" i="12"/>
  <c r="B2046" i="12"/>
  <c r="B2045" i="12"/>
  <c r="B2044" i="12"/>
  <c r="B2043" i="12"/>
  <c r="B2042" i="12"/>
  <c r="B2041" i="12"/>
  <c r="B2040" i="12"/>
  <c r="B2039" i="12"/>
  <c r="B2038" i="12"/>
  <c r="B2037" i="12"/>
  <c r="B2036" i="12"/>
  <c r="B2035" i="12"/>
  <c r="B2034" i="12"/>
  <c r="B2033" i="12"/>
  <c r="B2032" i="12"/>
  <c r="B2031" i="12"/>
  <c r="B2030" i="12"/>
  <c r="B2029" i="12"/>
  <c r="B2028" i="12"/>
  <c r="B2027" i="12"/>
  <c r="B2026" i="12"/>
  <c r="B2025" i="12"/>
  <c r="B2024" i="12"/>
  <c r="B2023" i="12"/>
  <c r="B2022" i="12"/>
  <c r="B2021" i="12"/>
  <c r="B2020" i="12"/>
  <c r="B2019" i="12"/>
  <c r="B2018" i="12"/>
  <c r="B2017" i="12"/>
  <c r="B2016" i="12"/>
  <c r="B2015" i="12"/>
  <c r="B2014" i="12"/>
  <c r="B2013" i="12"/>
  <c r="B2012" i="12"/>
  <c r="B2011" i="12"/>
  <c r="B2010" i="12"/>
  <c r="B2009" i="12"/>
  <c r="B2008" i="12"/>
  <c r="B2007" i="12"/>
  <c r="B2006" i="12"/>
  <c r="B2005" i="12"/>
  <c r="B2004" i="12"/>
  <c r="B2003" i="12"/>
  <c r="B2002" i="12"/>
  <c r="B2001" i="12"/>
  <c r="B2000" i="12"/>
  <c r="B1999" i="12"/>
  <c r="B1998" i="12"/>
  <c r="B1997" i="12"/>
  <c r="B1996" i="12"/>
  <c r="B1995" i="12"/>
  <c r="B1994" i="12"/>
  <c r="B1993" i="12"/>
  <c r="B1992" i="12"/>
  <c r="B1991" i="12"/>
  <c r="B1990" i="12"/>
  <c r="B1989" i="12"/>
  <c r="B1988" i="12"/>
  <c r="B1987" i="12"/>
  <c r="B1986" i="12"/>
  <c r="B1985" i="12"/>
  <c r="B1984" i="12"/>
  <c r="B1983" i="12"/>
  <c r="B1982" i="12"/>
  <c r="B1981" i="12"/>
  <c r="B1980" i="12"/>
  <c r="B1979" i="12"/>
  <c r="B1978" i="12"/>
  <c r="B1977" i="12"/>
  <c r="B1976" i="12"/>
  <c r="B1975" i="12"/>
  <c r="B1974" i="12"/>
  <c r="B1973" i="12"/>
  <c r="B1972" i="12"/>
  <c r="B1971" i="12"/>
  <c r="B1970" i="12"/>
  <c r="B1969" i="12"/>
  <c r="B1968" i="12"/>
  <c r="B1967" i="12"/>
  <c r="B1966" i="12"/>
  <c r="B1965" i="12"/>
  <c r="B1964" i="12"/>
  <c r="B1963" i="12"/>
  <c r="B1962" i="12"/>
  <c r="B1961" i="12"/>
  <c r="B1960" i="12"/>
  <c r="B1959" i="12"/>
  <c r="B1958" i="12"/>
  <c r="B1957" i="12"/>
  <c r="B1956" i="12"/>
  <c r="B1955" i="12"/>
  <c r="B1954" i="12"/>
  <c r="B1953" i="12"/>
  <c r="B1952" i="12"/>
  <c r="B1951" i="12"/>
  <c r="B1950" i="12"/>
  <c r="B1949" i="12"/>
  <c r="B1948" i="12"/>
  <c r="B1947" i="12"/>
  <c r="B1946" i="12"/>
  <c r="B1945" i="12"/>
  <c r="B1944" i="12"/>
  <c r="B1943" i="12"/>
  <c r="B1942" i="12"/>
  <c r="B1941" i="12"/>
  <c r="B1940" i="12"/>
  <c r="B1939" i="12"/>
  <c r="B1938" i="12"/>
  <c r="B1937" i="12"/>
  <c r="B1936" i="12"/>
  <c r="B1935" i="12"/>
  <c r="B1934" i="12"/>
  <c r="B1933" i="12"/>
  <c r="B1932" i="12"/>
  <c r="B1931" i="12"/>
  <c r="B1930" i="12"/>
  <c r="B1929" i="12"/>
  <c r="B1928" i="12"/>
  <c r="B1927" i="12"/>
  <c r="B1926" i="12"/>
  <c r="B1925" i="12"/>
  <c r="B1924" i="12"/>
  <c r="B1923" i="12"/>
  <c r="B1922" i="12"/>
  <c r="B1921" i="12"/>
  <c r="B1920" i="12"/>
  <c r="B1919" i="12"/>
  <c r="B1918" i="12"/>
  <c r="B1917" i="12"/>
  <c r="B1916" i="12"/>
  <c r="B1915" i="12"/>
  <c r="B1914" i="12"/>
  <c r="B1913" i="12"/>
  <c r="B1912" i="12"/>
  <c r="B1911" i="12"/>
  <c r="B1910" i="12"/>
  <c r="B1909" i="12"/>
  <c r="B1908" i="12"/>
  <c r="B1907" i="12"/>
  <c r="B1906" i="12"/>
  <c r="B1905" i="12"/>
  <c r="B1904" i="12"/>
  <c r="B1903" i="12"/>
  <c r="B1902" i="12"/>
  <c r="B1901" i="12"/>
  <c r="B1900" i="12"/>
  <c r="B1899" i="12"/>
  <c r="B1898" i="12"/>
  <c r="B1897" i="12"/>
  <c r="B1896" i="12"/>
  <c r="B1895" i="12"/>
  <c r="B1894" i="12"/>
  <c r="B1893" i="12"/>
  <c r="B1892" i="12"/>
  <c r="B1891" i="12"/>
  <c r="B1890" i="12"/>
  <c r="B1889" i="12"/>
  <c r="B1888" i="12"/>
  <c r="B1887" i="12"/>
  <c r="B1886" i="12"/>
  <c r="B1885" i="12"/>
  <c r="B1884" i="12"/>
  <c r="B1883" i="12"/>
  <c r="B1882" i="12"/>
  <c r="B1881" i="12"/>
  <c r="B1880" i="12"/>
  <c r="B1879" i="12"/>
  <c r="B1878" i="12"/>
  <c r="B1877" i="12"/>
  <c r="B1876" i="12"/>
  <c r="B1875" i="12"/>
  <c r="B1874" i="12"/>
  <c r="B1873" i="12"/>
  <c r="B1872" i="12"/>
  <c r="B1871" i="12"/>
  <c r="B1870" i="12"/>
  <c r="B1869" i="12"/>
  <c r="B1868" i="12"/>
  <c r="B1867" i="12"/>
  <c r="B1866" i="12"/>
  <c r="B1865" i="12"/>
  <c r="B1864" i="12"/>
  <c r="B1863" i="12"/>
  <c r="B1862" i="12"/>
  <c r="B1861" i="12"/>
  <c r="B1860" i="12"/>
  <c r="B1859" i="12"/>
  <c r="B1858" i="12"/>
  <c r="B1857" i="12"/>
  <c r="B1856" i="12"/>
  <c r="B1855" i="12"/>
  <c r="B1854" i="12"/>
  <c r="B1853" i="12"/>
  <c r="B1852" i="12"/>
  <c r="B1851" i="12"/>
  <c r="B1850" i="12"/>
  <c r="B1849" i="12"/>
  <c r="B1848" i="12"/>
  <c r="B1847" i="12"/>
  <c r="B1846" i="12"/>
  <c r="B1845" i="12"/>
  <c r="B1844" i="12"/>
  <c r="B1843" i="12"/>
  <c r="B1842" i="12"/>
  <c r="B1841" i="12"/>
  <c r="B1840" i="12"/>
  <c r="B1839" i="12"/>
  <c r="B1838" i="12"/>
  <c r="B1837" i="12"/>
  <c r="B1836" i="12"/>
  <c r="B1835" i="12"/>
  <c r="B1834" i="12"/>
  <c r="B1833" i="12"/>
  <c r="B1832" i="12"/>
  <c r="B1831" i="12"/>
  <c r="B1830" i="12"/>
  <c r="B1829" i="12"/>
  <c r="B1828" i="12"/>
  <c r="B1827" i="12"/>
  <c r="B1826" i="12"/>
  <c r="B1825" i="12"/>
  <c r="B1824" i="12"/>
  <c r="B1823" i="12"/>
  <c r="B1822" i="12"/>
  <c r="B1821" i="12"/>
  <c r="B1820" i="12"/>
  <c r="B1819" i="12"/>
  <c r="B1818" i="12"/>
  <c r="B1817" i="12"/>
  <c r="B1816" i="12"/>
  <c r="B1815" i="12"/>
  <c r="B1814" i="12"/>
  <c r="B1813" i="12"/>
  <c r="B1812" i="12"/>
  <c r="B1811" i="12"/>
  <c r="B1810" i="12"/>
  <c r="B1809" i="12"/>
  <c r="B1808" i="12"/>
  <c r="B1807" i="12"/>
  <c r="B1806" i="12"/>
  <c r="B1805" i="12"/>
  <c r="B1804" i="12"/>
  <c r="B1803" i="12"/>
  <c r="B1802" i="12"/>
  <c r="B1801" i="12"/>
  <c r="B1800" i="12"/>
  <c r="B1799" i="12"/>
  <c r="B1798" i="12"/>
  <c r="B1797" i="12"/>
  <c r="B1796" i="12"/>
  <c r="B1795" i="12"/>
  <c r="B1794" i="12"/>
  <c r="B1793" i="12"/>
  <c r="B1792" i="12"/>
  <c r="B1791" i="12"/>
  <c r="B1790" i="12"/>
  <c r="B1789" i="12"/>
  <c r="B1788" i="12"/>
  <c r="B1787" i="12"/>
  <c r="B1786" i="12"/>
  <c r="B1785" i="12"/>
  <c r="B1784" i="12"/>
  <c r="B1783" i="12"/>
  <c r="B1782" i="12"/>
  <c r="B1781" i="12"/>
  <c r="B1780" i="12"/>
  <c r="B1779" i="12"/>
  <c r="B1778" i="12"/>
  <c r="B1777" i="12"/>
  <c r="B1776" i="12"/>
  <c r="B1775" i="12"/>
  <c r="B1774" i="12"/>
  <c r="B1773" i="12"/>
  <c r="B1772" i="12"/>
  <c r="B1771" i="12"/>
  <c r="B1770" i="12"/>
  <c r="B1769" i="12"/>
  <c r="B1768" i="12"/>
  <c r="B1767" i="12"/>
  <c r="B1766" i="12"/>
  <c r="B1765" i="12"/>
  <c r="B1764" i="12"/>
  <c r="B1763" i="12"/>
  <c r="B1762" i="12"/>
  <c r="B1761" i="12"/>
  <c r="B1760" i="12"/>
  <c r="B1759" i="12"/>
  <c r="B1758" i="12"/>
  <c r="B1757" i="12"/>
  <c r="B1756" i="12"/>
  <c r="B1755" i="12"/>
  <c r="B1754" i="12"/>
  <c r="B1753" i="12"/>
  <c r="B1752" i="12"/>
  <c r="B1751" i="12"/>
  <c r="B1750" i="12"/>
  <c r="B1749" i="12"/>
  <c r="B1748" i="12"/>
  <c r="B1747" i="12"/>
  <c r="B1746" i="12"/>
  <c r="B1745" i="12"/>
  <c r="B1744" i="12"/>
  <c r="B1743" i="12"/>
  <c r="B1742" i="12"/>
  <c r="B1741" i="12"/>
  <c r="B1740" i="12"/>
  <c r="B1739" i="12"/>
  <c r="B1738" i="12"/>
  <c r="B1737" i="12"/>
  <c r="B1736" i="12"/>
  <c r="B1735" i="12"/>
  <c r="B1734" i="12"/>
  <c r="B1733" i="12"/>
  <c r="B1732" i="12"/>
  <c r="B1731" i="12"/>
  <c r="B1730" i="12"/>
  <c r="B1729" i="12"/>
  <c r="B1728" i="12"/>
  <c r="B1727" i="12"/>
  <c r="B1726" i="12"/>
  <c r="B1725" i="12"/>
  <c r="B1724" i="12"/>
  <c r="B1723" i="12"/>
  <c r="B1722" i="12"/>
  <c r="B1721" i="12"/>
  <c r="B1720" i="12"/>
  <c r="B1719" i="12"/>
  <c r="B1718" i="12"/>
  <c r="B1717" i="12"/>
  <c r="B1716" i="12"/>
  <c r="B1715" i="12"/>
  <c r="B1714" i="12"/>
  <c r="B1713" i="12"/>
  <c r="B1712" i="12"/>
  <c r="B1711" i="12"/>
  <c r="B1710" i="12"/>
  <c r="B1709" i="12"/>
  <c r="B1708" i="12"/>
  <c r="B1707" i="12"/>
  <c r="B1706" i="12"/>
  <c r="B1705" i="12"/>
  <c r="B1704" i="12"/>
  <c r="B1703" i="12"/>
  <c r="B1702" i="12"/>
  <c r="B1701" i="12"/>
  <c r="B1700" i="12"/>
  <c r="B1699" i="12"/>
  <c r="B1698" i="12"/>
  <c r="B1697" i="12"/>
  <c r="B1696" i="12"/>
  <c r="B1695" i="12"/>
  <c r="B1694" i="12"/>
  <c r="B1693" i="12"/>
  <c r="B1692" i="12"/>
  <c r="B1691" i="12"/>
  <c r="B1690" i="12"/>
  <c r="B1689" i="12"/>
  <c r="B1688" i="12"/>
  <c r="B1687" i="12"/>
  <c r="B1686" i="12"/>
  <c r="B1685" i="12"/>
  <c r="B1684" i="12"/>
  <c r="B1683" i="12"/>
  <c r="B1682" i="12"/>
  <c r="B1681" i="12"/>
  <c r="B1680" i="12"/>
  <c r="B1679" i="12"/>
  <c r="B1678" i="12"/>
  <c r="B1677" i="12"/>
  <c r="B1676" i="12"/>
  <c r="B1675" i="12"/>
  <c r="B1674" i="12"/>
  <c r="B1673" i="12"/>
  <c r="B1672" i="12"/>
  <c r="B1671" i="12"/>
  <c r="B1670" i="12"/>
  <c r="B1669" i="12"/>
  <c r="B1668" i="12"/>
  <c r="B1667" i="12"/>
  <c r="B1666" i="12"/>
  <c r="B1665" i="12"/>
  <c r="B1664" i="12"/>
  <c r="B1663" i="12"/>
  <c r="B1662" i="12"/>
  <c r="B1661" i="12"/>
  <c r="B1660" i="12"/>
  <c r="B1659" i="12"/>
  <c r="B1658" i="12"/>
  <c r="B1657" i="12"/>
  <c r="B1656" i="12"/>
  <c r="B1655" i="12"/>
  <c r="B1654" i="12"/>
  <c r="B1653" i="12"/>
  <c r="B1652" i="12"/>
  <c r="B1651" i="12"/>
  <c r="B1650" i="12"/>
  <c r="B1649" i="12"/>
  <c r="B1648" i="12"/>
  <c r="B1647" i="12"/>
  <c r="B1646" i="12"/>
  <c r="B1645" i="12"/>
  <c r="B1644" i="12"/>
  <c r="B1643" i="12"/>
  <c r="B1642" i="12"/>
  <c r="B1641" i="12"/>
  <c r="B1640" i="12"/>
  <c r="B1639" i="12"/>
  <c r="B1638" i="12"/>
  <c r="B1637" i="12"/>
  <c r="B1636" i="12"/>
  <c r="B1635" i="12"/>
  <c r="B1634" i="12"/>
  <c r="B1633" i="12"/>
  <c r="B1632" i="12"/>
  <c r="B1631" i="12"/>
  <c r="B1630" i="12"/>
  <c r="B1629" i="12"/>
  <c r="B1628" i="12"/>
  <c r="B1627" i="12"/>
  <c r="B1626" i="12"/>
  <c r="B1625" i="12"/>
  <c r="B1624" i="12"/>
  <c r="B1623" i="12"/>
  <c r="B1622" i="12"/>
  <c r="B1621" i="12"/>
  <c r="B1620" i="12"/>
  <c r="B1619" i="12"/>
  <c r="B1618" i="12"/>
  <c r="B1617" i="12"/>
  <c r="B1616" i="12"/>
  <c r="B1615" i="12"/>
  <c r="B1614" i="12"/>
  <c r="B1613" i="12"/>
  <c r="B1612" i="12"/>
  <c r="B1611" i="12"/>
  <c r="B1610" i="12"/>
  <c r="B1609" i="12"/>
  <c r="B1608" i="12"/>
  <c r="B1607" i="12"/>
  <c r="B1606" i="12"/>
  <c r="B1605" i="12"/>
  <c r="B1604" i="12"/>
  <c r="B1603" i="12"/>
  <c r="B1602" i="12"/>
  <c r="B1601" i="12"/>
  <c r="B1600" i="12"/>
  <c r="B1599" i="12"/>
  <c r="B1598" i="12"/>
  <c r="B1597" i="12"/>
  <c r="B1596" i="12"/>
  <c r="B1595" i="12"/>
  <c r="B1594" i="12"/>
  <c r="B1593" i="12"/>
  <c r="B1592" i="12"/>
  <c r="B1591" i="12"/>
  <c r="B1590" i="12"/>
  <c r="B1589" i="12"/>
  <c r="B1588" i="12"/>
  <c r="B1587" i="12"/>
  <c r="B1586" i="12"/>
  <c r="B1585" i="12"/>
  <c r="B1584" i="12"/>
  <c r="B1583" i="12"/>
  <c r="B1582" i="12"/>
  <c r="B1581" i="12"/>
  <c r="B1580" i="12"/>
  <c r="B1579" i="12"/>
  <c r="B1578" i="12"/>
  <c r="B1577" i="12"/>
  <c r="B1576" i="12"/>
  <c r="B1575" i="12"/>
  <c r="B1574" i="12"/>
  <c r="B1573" i="12"/>
  <c r="B1572" i="12"/>
  <c r="B1571" i="12"/>
  <c r="B1570" i="12"/>
  <c r="B1569" i="12"/>
  <c r="B1568" i="12"/>
  <c r="B1567" i="12"/>
  <c r="B1566" i="12"/>
  <c r="B1565" i="12"/>
  <c r="B1564" i="12"/>
  <c r="B1563" i="12"/>
  <c r="B1562" i="12"/>
  <c r="B1561" i="12"/>
  <c r="B1560" i="12"/>
  <c r="B1559" i="12"/>
  <c r="B1558" i="12"/>
  <c r="B1557" i="12"/>
  <c r="B1556" i="12"/>
  <c r="B1555" i="12"/>
  <c r="B1554" i="12"/>
  <c r="B1553" i="12"/>
  <c r="B1552" i="12"/>
  <c r="B1551" i="12"/>
  <c r="B1550" i="12"/>
  <c r="B1549" i="12"/>
  <c r="B1548" i="12"/>
  <c r="B1547" i="12"/>
  <c r="B1546" i="12"/>
  <c r="B1545" i="12"/>
  <c r="B1544" i="12"/>
  <c r="B1543" i="12"/>
  <c r="B1542" i="12"/>
  <c r="B1541" i="12"/>
  <c r="B1540" i="12"/>
  <c r="B1539" i="12"/>
  <c r="B1538" i="12"/>
  <c r="B1537" i="12"/>
  <c r="B1536" i="12"/>
  <c r="B1535" i="12"/>
  <c r="B1534" i="12"/>
  <c r="B1533" i="12"/>
  <c r="B1532" i="12"/>
  <c r="B1531" i="12"/>
  <c r="B1530" i="12"/>
  <c r="B1529" i="12"/>
  <c r="B1528" i="12"/>
  <c r="B1527" i="12"/>
  <c r="B1526" i="12"/>
  <c r="B1525" i="12"/>
  <c r="B1524" i="12"/>
  <c r="B1523" i="12"/>
  <c r="B1522" i="12"/>
  <c r="B1521" i="12"/>
  <c r="B1520" i="12"/>
  <c r="B1519" i="12"/>
  <c r="B1518" i="12"/>
  <c r="B1517" i="12"/>
  <c r="B1516" i="12"/>
  <c r="B1515" i="12"/>
  <c r="B1514" i="12"/>
  <c r="B1513" i="12"/>
  <c r="B1512" i="12"/>
  <c r="B1511" i="12"/>
  <c r="B1510" i="12"/>
  <c r="B1509" i="12"/>
  <c r="B1508" i="12"/>
  <c r="B1507" i="12"/>
  <c r="B1506" i="12"/>
  <c r="B1505" i="12"/>
  <c r="B1504" i="12"/>
  <c r="B1503" i="12"/>
  <c r="B1502" i="12"/>
  <c r="B1501" i="12"/>
  <c r="B1500" i="12"/>
  <c r="B1499" i="12"/>
  <c r="B1498" i="12"/>
  <c r="B1497" i="12"/>
  <c r="B1496" i="12"/>
  <c r="B1495" i="12"/>
  <c r="B1494" i="12"/>
  <c r="B1493" i="12"/>
  <c r="B1492" i="12"/>
  <c r="B1491" i="12"/>
  <c r="B1490" i="12"/>
  <c r="B1489" i="12"/>
  <c r="B1488" i="12"/>
  <c r="B1487" i="12"/>
  <c r="B1486" i="12"/>
  <c r="B1485" i="12"/>
  <c r="B1484" i="12"/>
  <c r="B1483" i="12"/>
  <c r="B1482" i="12"/>
  <c r="B1481" i="12"/>
  <c r="B1480" i="12"/>
  <c r="B1479" i="12"/>
  <c r="B1478" i="12"/>
  <c r="B1477" i="12"/>
  <c r="B1476" i="12"/>
  <c r="B1475" i="12"/>
  <c r="B1474" i="12"/>
  <c r="B1473" i="12"/>
  <c r="B1472" i="12"/>
  <c r="B1471" i="12"/>
  <c r="B1470" i="12"/>
  <c r="B1469" i="12"/>
  <c r="B1468" i="12"/>
  <c r="B1467" i="12"/>
  <c r="B1466" i="12"/>
  <c r="B1465" i="12"/>
  <c r="B1464" i="12"/>
  <c r="B1463" i="12"/>
  <c r="B1462" i="12"/>
  <c r="B1461" i="12"/>
  <c r="B1460" i="12"/>
  <c r="B1459" i="12"/>
  <c r="B1458" i="12"/>
  <c r="B1457" i="12"/>
  <c r="B1456" i="12"/>
  <c r="B1455" i="12"/>
  <c r="B1454" i="12"/>
  <c r="B1453" i="12"/>
  <c r="B1452" i="12"/>
  <c r="B1451" i="12"/>
  <c r="B1450" i="12"/>
  <c r="B1449" i="12"/>
  <c r="B1448" i="12"/>
  <c r="B1447" i="12"/>
  <c r="B1446" i="12"/>
  <c r="B1445" i="12"/>
  <c r="B1444" i="12"/>
  <c r="B1443" i="12"/>
  <c r="B1442" i="12"/>
  <c r="B1441" i="12"/>
  <c r="B1440" i="12"/>
  <c r="B1439" i="12"/>
  <c r="B1438" i="12"/>
  <c r="B1437" i="12"/>
  <c r="B1436" i="12"/>
  <c r="B1435" i="12"/>
  <c r="B1434" i="12"/>
  <c r="B1433" i="12"/>
  <c r="B1432" i="12"/>
  <c r="B1431" i="12"/>
  <c r="B1430" i="12"/>
  <c r="B1429" i="12"/>
  <c r="B1428" i="12"/>
  <c r="B1427" i="12"/>
  <c r="B1426" i="12"/>
  <c r="B1425" i="12"/>
  <c r="B1424" i="12"/>
  <c r="B1423" i="12"/>
  <c r="B1422" i="12"/>
  <c r="B1421" i="12"/>
  <c r="B1420" i="12"/>
  <c r="B1419" i="12"/>
  <c r="B1418" i="12"/>
  <c r="B1417" i="12"/>
  <c r="B1416" i="12"/>
  <c r="B1415" i="12"/>
  <c r="B1414" i="12"/>
  <c r="B1413" i="12"/>
  <c r="B1412" i="12"/>
  <c r="B1411" i="12"/>
  <c r="B1410" i="12"/>
  <c r="B1409" i="12"/>
  <c r="B1408" i="12"/>
  <c r="B1407" i="12"/>
  <c r="B1406" i="12"/>
  <c r="B1405" i="12"/>
  <c r="B1404" i="12"/>
  <c r="B1403" i="12"/>
  <c r="B1402" i="12"/>
  <c r="B1401" i="12"/>
  <c r="B1400" i="12"/>
  <c r="B1399" i="12"/>
  <c r="B1398" i="12"/>
  <c r="B1397" i="12"/>
  <c r="B1396" i="12"/>
  <c r="B1395" i="12"/>
  <c r="B1394" i="12"/>
  <c r="B1393" i="12"/>
  <c r="B1392" i="12"/>
  <c r="B1391" i="12"/>
  <c r="B1390" i="12"/>
  <c r="B1389" i="12"/>
  <c r="B1388" i="12"/>
  <c r="B1387" i="12"/>
  <c r="B1386" i="12"/>
  <c r="B1385" i="12"/>
  <c r="B1384" i="12"/>
  <c r="B1383" i="12"/>
  <c r="B1382" i="12"/>
  <c r="B1381" i="12"/>
  <c r="B1380" i="12"/>
  <c r="B1379" i="12"/>
  <c r="B1378" i="12"/>
  <c r="B1377" i="12"/>
  <c r="B1376" i="12"/>
  <c r="B1375" i="12"/>
  <c r="B1374" i="12"/>
  <c r="B1373" i="12"/>
  <c r="B1372" i="12"/>
  <c r="B1371" i="12"/>
  <c r="B1370" i="12"/>
  <c r="B1369" i="12"/>
  <c r="B1368" i="12"/>
  <c r="B1367" i="12"/>
  <c r="B1366" i="12"/>
  <c r="B1365" i="12"/>
  <c r="B1364" i="12"/>
  <c r="B1363" i="12"/>
  <c r="B1362" i="12"/>
  <c r="B1361" i="12"/>
  <c r="B1360" i="12"/>
  <c r="B1359" i="12"/>
  <c r="B1358" i="12"/>
  <c r="B1357" i="12"/>
  <c r="B1356" i="12"/>
  <c r="B1355" i="12"/>
  <c r="B1354" i="12"/>
  <c r="B1353" i="12"/>
  <c r="B1352" i="12"/>
  <c r="B1351" i="12"/>
  <c r="B1350" i="12"/>
  <c r="B1349" i="12"/>
  <c r="B1348" i="12"/>
  <c r="B1347" i="12"/>
  <c r="B1346" i="12"/>
  <c r="B1345" i="12"/>
  <c r="B1344" i="12"/>
  <c r="B1343" i="12"/>
  <c r="B1342" i="12"/>
  <c r="B1341" i="12"/>
  <c r="B1340" i="12"/>
  <c r="B1339" i="12"/>
  <c r="B1338" i="12"/>
  <c r="B1337" i="12"/>
  <c r="B1336" i="12"/>
  <c r="B1335" i="12"/>
  <c r="B1334" i="12"/>
  <c r="B1333" i="12"/>
  <c r="B1332" i="12"/>
  <c r="B1331" i="12"/>
  <c r="B1330" i="12"/>
  <c r="B1329" i="12"/>
  <c r="B1328" i="12"/>
  <c r="B1327" i="12"/>
  <c r="B1326" i="12"/>
  <c r="B1325" i="12"/>
  <c r="B1324" i="12"/>
  <c r="B1323" i="12"/>
  <c r="B1322" i="12"/>
  <c r="B1321" i="12"/>
  <c r="B1320" i="12"/>
  <c r="B1319" i="12"/>
  <c r="B1318" i="12"/>
  <c r="B1317" i="12"/>
  <c r="B1316" i="12"/>
  <c r="B1315" i="12"/>
  <c r="B1314" i="12"/>
  <c r="B1313" i="12"/>
  <c r="B1312" i="12"/>
  <c r="B1311" i="12"/>
  <c r="B1310" i="12"/>
  <c r="B1309" i="12"/>
  <c r="B1308" i="12"/>
  <c r="B1307" i="12"/>
  <c r="B1306" i="12"/>
  <c r="B1305" i="12"/>
  <c r="B1304" i="12"/>
  <c r="B1303" i="12"/>
  <c r="B1302" i="12"/>
  <c r="B1301" i="12"/>
  <c r="B1300" i="12"/>
  <c r="B1299" i="12"/>
  <c r="B1298" i="12"/>
  <c r="B1297" i="12"/>
  <c r="B1296" i="12"/>
  <c r="B1295" i="12"/>
  <c r="B1294" i="12"/>
  <c r="B1293" i="12"/>
  <c r="B1292" i="12"/>
  <c r="B1291" i="12"/>
  <c r="B1290" i="12"/>
  <c r="B1289" i="12"/>
  <c r="B1288" i="12"/>
  <c r="B1287" i="12"/>
  <c r="B1286" i="12"/>
  <c r="B1285" i="12"/>
  <c r="B1284" i="12"/>
  <c r="B1283" i="12"/>
  <c r="B1282" i="12"/>
  <c r="B1281" i="12"/>
  <c r="B1280" i="12"/>
  <c r="B1279" i="12"/>
  <c r="B1278" i="12"/>
  <c r="B1277" i="12"/>
  <c r="B1276" i="12"/>
  <c r="B1275" i="12"/>
  <c r="B1274" i="12"/>
  <c r="B1273" i="12"/>
  <c r="B1272" i="12"/>
  <c r="B1271" i="12"/>
  <c r="B1270" i="12"/>
  <c r="B1269" i="12"/>
  <c r="B1268" i="12"/>
  <c r="B1267" i="12"/>
  <c r="B1266" i="12"/>
  <c r="B1265" i="12"/>
  <c r="B1264" i="12"/>
  <c r="B1263" i="12"/>
  <c r="B1262" i="12"/>
  <c r="B1261" i="12"/>
  <c r="B1260" i="12"/>
  <c r="B1259" i="12"/>
  <c r="B1258" i="12"/>
  <c r="B1257" i="12"/>
  <c r="B1256" i="12"/>
  <c r="B1255" i="12"/>
  <c r="B1254" i="12"/>
  <c r="B1253" i="12"/>
  <c r="B1252" i="12"/>
  <c r="B1251" i="12"/>
  <c r="B1250" i="12"/>
  <c r="B1249" i="12"/>
  <c r="B1248" i="12"/>
  <c r="B1247" i="12"/>
  <c r="B1246" i="12"/>
  <c r="B1245" i="12"/>
  <c r="B1244" i="12"/>
  <c r="B1243" i="12"/>
  <c r="B1242" i="12"/>
  <c r="B1241" i="12"/>
  <c r="B1240" i="12"/>
  <c r="B1239" i="12"/>
  <c r="B1238" i="12"/>
  <c r="B1237" i="12"/>
  <c r="B1236" i="12"/>
  <c r="B1235" i="12"/>
  <c r="B1234" i="12"/>
  <c r="B1233" i="12"/>
  <c r="B1232" i="12"/>
  <c r="B1231" i="12"/>
  <c r="B1230" i="12"/>
  <c r="B1229" i="12"/>
  <c r="B1228" i="12"/>
  <c r="B1227" i="12"/>
  <c r="B1226" i="12"/>
  <c r="B1225" i="12"/>
  <c r="B1224" i="12"/>
  <c r="B1223" i="12"/>
  <c r="B1222" i="12"/>
  <c r="B1221" i="12"/>
  <c r="B1220" i="12"/>
  <c r="B1219" i="12"/>
  <c r="B1218" i="12"/>
  <c r="B1217" i="12"/>
  <c r="B1216" i="12"/>
  <c r="B1215" i="12"/>
  <c r="B1214" i="12"/>
  <c r="B1213" i="12"/>
  <c r="B1212" i="12"/>
  <c r="B1211" i="12"/>
  <c r="B1210" i="12"/>
  <c r="B1209" i="12"/>
  <c r="B1208" i="12"/>
  <c r="B1207" i="12"/>
  <c r="B1206" i="12"/>
  <c r="B1205" i="12"/>
  <c r="B1204" i="12"/>
  <c r="B1203" i="12"/>
  <c r="B1202" i="12"/>
  <c r="B1201" i="12"/>
  <c r="B1200" i="12"/>
  <c r="B1199" i="12"/>
  <c r="B1198" i="12"/>
  <c r="B1197" i="12"/>
  <c r="B1196" i="12"/>
  <c r="B1195" i="12"/>
  <c r="B1194" i="12"/>
  <c r="B1193" i="12"/>
  <c r="B1192" i="12"/>
  <c r="B1191" i="12"/>
  <c r="B1190" i="12"/>
  <c r="B1189" i="12"/>
  <c r="B1188" i="12"/>
  <c r="B1187" i="12"/>
  <c r="B1186" i="12"/>
  <c r="B1185" i="12"/>
  <c r="B1184" i="12"/>
  <c r="B1183" i="12"/>
  <c r="B1182" i="12"/>
  <c r="B1181" i="12"/>
  <c r="B1180" i="12"/>
  <c r="B1179" i="12"/>
  <c r="B1178" i="12"/>
  <c r="B1177" i="12"/>
  <c r="B1176" i="12"/>
  <c r="B1175" i="12"/>
  <c r="B1174" i="12"/>
  <c r="B1173" i="12"/>
  <c r="B1172" i="12"/>
  <c r="B1171" i="12"/>
  <c r="B1170" i="12"/>
  <c r="B1169" i="12"/>
  <c r="B1168" i="12"/>
  <c r="B1167" i="12"/>
  <c r="B1166" i="12"/>
  <c r="B1165" i="12"/>
  <c r="B1164" i="12"/>
  <c r="B1163" i="12"/>
  <c r="B1162" i="12"/>
  <c r="B1161" i="12"/>
  <c r="B1160" i="12"/>
  <c r="B1159" i="12"/>
  <c r="B1158" i="12"/>
  <c r="B1157" i="12"/>
  <c r="B1156" i="12"/>
  <c r="B1155" i="12"/>
  <c r="B1154" i="12"/>
  <c r="B1153" i="12"/>
  <c r="B1152" i="12"/>
  <c r="B1151" i="12"/>
  <c r="B1150" i="12"/>
  <c r="B1149" i="12"/>
  <c r="B1148" i="12"/>
  <c r="B1147" i="12"/>
  <c r="B1146" i="12"/>
  <c r="B1145" i="12"/>
  <c r="B1144" i="12"/>
  <c r="B1143" i="12"/>
  <c r="B1142" i="12"/>
  <c r="B1141" i="12"/>
  <c r="B1140" i="12"/>
  <c r="B1139" i="12"/>
  <c r="B1138" i="12"/>
  <c r="B1137" i="12"/>
  <c r="B1136" i="12"/>
  <c r="B1135" i="12"/>
  <c r="B1134" i="12"/>
  <c r="B1133" i="12"/>
  <c r="B1132" i="12"/>
  <c r="B1131" i="12"/>
  <c r="B1130" i="12"/>
  <c r="B1129" i="12"/>
  <c r="B1128" i="12"/>
  <c r="B1127" i="12"/>
  <c r="B1126" i="12"/>
  <c r="B1125" i="12"/>
  <c r="B1124" i="12"/>
  <c r="B1123" i="12"/>
  <c r="B1122" i="12"/>
  <c r="B1121" i="12"/>
  <c r="B1120" i="12"/>
  <c r="B1119" i="12"/>
  <c r="B1118" i="12"/>
  <c r="B1117" i="12"/>
  <c r="B1116" i="12"/>
  <c r="B1115" i="12"/>
  <c r="B1114" i="12"/>
  <c r="B1113" i="12"/>
  <c r="B1112" i="12"/>
  <c r="B1111" i="12"/>
  <c r="B1110" i="12"/>
  <c r="B1109" i="12"/>
  <c r="B1108" i="12"/>
  <c r="B1107" i="12"/>
  <c r="B1106" i="12"/>
  <c r="B1105" i="12"/>
  <c r="B1104" i="12"/>
  <c r="B1103" i="12"/>
  <c r="B1102" i="12"/>
  <c r="B1101" i="12"/>
  <c r="B1100" i="12"/>
  <c r="B1099" i="12"/>
  <c r="B1098" i="12"/>
  <c r="B1097" i="12"/>
  <c r="B1096" i="12"/>
  <c r="B1095" i="12"/>
  <c r="B1094" i="12"/>
  <c r="B1093" i="12"/>
  <c r="B1092" i="12"/>
  <c r="B1091" i="12"/>
  <c r="B1090" i="12"/>
  <c r="B1089" i="12"/>
  <c r="B1088" i="12"/>
  <c r="B1087" i="12"/>
  <c r="B1086" i="12"/>
  <c r="B1085" i="12"/>
  <c r="B1084" i="12"/>
  <c r="B1083" i="12"/>
  <c r="B1082" i="12"/>
  <c r="B1081" i="12"/>
  <c r="B1080" i="12"/>
  <c r="B1079" i="12"/>
  <c r="B1078" i="12"/>
  <c r="B1077" i="12"/>
  <c r="B1076" i="12"/>
  <c r="B1075" i="12"/>
  <c r="B1074" i="12"/>
  <c r="B1073" i="12"/>
  <c r="B1072" i="12"/>
  <c r="B1071" i="12"/>
  <c r="B1070" i="12"/>
  <c r="B1069" i="12"/>
  <c r="B1068" i="12"/>
  <c r="B1067" i="12"/>
  <c r="B1066" i="12"/>
  <c r="B1065" i="12"/>
  <c r="B1064" i="12"/>
  <c r="B1063" i="12"/>
  <c r="B1062" i="12"/>
  <c r="B1061" i="12"/>
  <c r="B1060" i="12"/>
  <c r="B1059" i="12"/>
  <c r="B1058" i="12"/>
  <c r="B1057" i="12"/>
  <c r="B1056" i="12"/>
  <c r="B1055" i="12"/>
  <c r="B1054" i="12"/>
  <c r="B1053" i="12"/>
  <c r="B1052" i="12"/>
  <c r="B1051" i="12"/>
  <c r="B1050" i="12"/>
  <c r="B1049" i="12"/>
  <c r="B1048" i="12"/>
  <c r="B1047" i="12"/>
  <c r="B1046" i="12"/>
  <c r="B1045" i="12"/>
  <c r="B1044" i="12"/>
  <c r="B1043" i="12"/>
  <c r="B1042" i="12"/>
  <c r="B1041" i="12"/>
  <c r="B1040" i="12"/>
  <c r="B1039" i="12"/>
  <c r="B1038" i="12"/>
  <c r="B1037" i="12"/>
  <c r="B1036" i="12"/>
  <c r="B1035" i="12"/>
  <c r="B1034" i="12"/>
  <c r="B1033" i="12"/>
  <c r="B1032" i="12"/>
  <c r="B1031" i="12"/>
  <c r="B1030" i="12"/>
  <c r="B1029" i="12"/>
  <c r="B1028" i="12"/>
  <c r="B1027" i="12"/>
  <c r="B1026" i="12"/>
  <c r="B1025" i="12"/>
  <c r="B1024" i="12"/>
  <c r="B1023" i="12"/>
  <c r="B1022" i="12"/>
  <c r="B1021" i="12"/>
  <c r="B1020" i="12"/>
  <c r="B1019" i="12"/>
  <c r="B1018" i="12"/>
  <c r="B1017" i="12"/>
  <c r="B1016" i="12"/>
  <c r="B1015" i="12"/>
  <c r="B1014" i="12"/>
  <c r="B1013" i="12"/>
  <c r="B1012" i="12"/>
  <c r="B1011" i="12"/>
  <c r="B1010" i="12"/>
  <c r="B1009" i="12"/>
  <c r="B1008" i="12"/>
  <c r="B1007" i="12"/>
  <c r="B1006" i="12"/>
  <c r="B1005" i="12"/>
  <c r="B1004" i="12"/>
  <c r="B1003" i="12"/>
  <c r="B1002" i="12"/>
  <c r="B1001" i="12"/>
  <c r="B1000" i="12"/>
  <c r="B999" i="12"/>
  <c r="B998" i="12"/>
  <c r="B997" i="12"/>
  <c r="B996" i="12"/>
  <c r="B995" i="12"/>
  <c r="B994" i="12"/>
  <c r="B993" i="12"/>
  <c r="B992" i="12"/>
  <c r="B991" i="12"/>
  <c r="B990" i="12"/>
  <c r="B989" i="12"/>
  <c r="B988" i="12"/>
  <c r="B987" i="12"/>
  <c r="B986" i="12"/>
  <c r="B985" i="12"/>
  <c r="B984" i="12"/>
  <c r="B983" i="12"/>
  <c r="B982" i="12"/>
  <c r="B981" i="12"/>
  <c r="B980" i="12"/>
  <c r="B979" i="12"/>
  <c r="B978" i="12"/>
  <c r="B977" i="12"/>
  <c r="B976" i="12"/>
  <c r="B975" i="12"/>
  <c r="B974" i="12"/>
  <c r="B973" i="12"/>
  <c r="B972" i="12"/>
  <c r="B971" i="12"/>
  <c r="B970" i="12"/>
  <c r="B969" i="12"/>
  <c r="B968" i="12"/>
  <c r="B967" i="12"/>
  <c r="B966" i="12"/>
  <c r="B965" i="12"/>
  <c r="B964" i="12"/>
  <c r="B963" i="12"/>
  <c r="B962" i="12"/>
  <c r="B961" i="12"/>
  <c r="B960" i="12"/>
  <c r="B959" i="12"/>
  <c r="B958" i="12"/>
  <c r="B957" i="12"/>
  <c r="B956" i="12"/>
  <c r="B955" i="12"/>
  <c r="B954" i="12"/>
  <c r="B953" i="12"/>
  <c r="B952" i="12"/>
  <c r="B951" i="12"/>
  <c r="B950" i="12"/>
  <c r="B949" i="12"/>
  <c r="B948" i="12"/>
  <c r="B947" i="12"/>
  <c r="B946" i="12"/>
  <c r="B945" i="12"/>
  <c r="B944" i="12"/>
  <c r="B943" i="12"/>
  <c r="B942" i="12"/>
  <c r="B941" i="12"/>
  <c r="B940" i="12"/>
  <c r="B939" i="12"/>
  <c r="B938" i="12"/>
  <c r="B937" i="12"/>
  <c r="B936" i="12"/>
  <c r="B935" i="12"/>
  <c r="B934" i="12"/>
  <c r="B933" i="12"/>
  <c r="B932" i="12"/>
  <c r="B931" i="12"/>
  <c r="B930" i="12"/>
  <c r="B929" i="12"/>
  <c r="B928" i="12"/>
  <c r="B927" i="12"/>
  <c r="B926" i="12"/>
  <c r="B925" i="12"/>
  <c r="B924" i="12"/>
  <c r="B923" i="12"/>
  <c r="B922" i="12"/>
  <c r="B921" i="12"/>
  <c r="B920" i="12"/>
  <c r="B919" i="12"/>
  <c r="B918" i="12"/>
  <c r="B917" i="12"/>
  <c r="B916" i="12"/>
  <c r="B915" i="12"/>
  <c r="B914" i="12"/>
  <c r="B913" i="12"/>
  <c r="B912" i="12"/>
  <c r="B911" i="12"/>
  <c r="B910" i="12"/>
  <c r="B909" i="12"/>
  <c r="B908" i="12"/>
  <c r="B907" i="12"/>
  <c r="B906" i="12"/>
  <c r="B905" i="12"/>
  <c r="B904" i="12"/>
  <c r="B903" i="12"/>
  <c r="B902" i="12"/>
  <c r="B901" i="12"/>
  <c r="B900" i="12"/>
  <c r="B899" i="12"/>
  <c r="B898" i="12"/>
  <c r="B897" i="12"/>
  <c r="B896" i="12"/>
  <c r="B895" i="12"/>
  <c r="B894" i="12"/>
  <c r="B893" i="12"/>
  <c r="B892" i="12"/>
  <c r="B891" i="12"/>
  <c r="B890" i="12"/>
  <c r="B889" i="12"/>
  <c r="B888" i="12"/>
  <c r="B887" i="12"/>
  <c r="B886" i="12"/>
  <c r="B885" i="12"/>
  <c r="B884" i="12"/>
  <c r="B883" i="12"/>
  <c r="B882" i="12"/>
  <c r="B881" i="12"/>
  <c r="B880" i="12"/>
  <c r="B879" i="12"/>
  <c r="B878" i="12"/>
  <c r="B877" i="12"/>
  <c r="B876" i="12"/>
  <c r="B875" i="12"/>
  <c r="B874" i="12"/>
  <c r="B873" i="12"/>
  <c r="B872" i="12"/>
  <c r="B871" i="12"/>
  <c r="B870" i="12"/>
  <c r="B869" i="12"/>
  <c r="B868" i="12"/>
  <c r="B867" i="12"/>
  <c r="B866" i="12"/>
  <c r="B865" i="12"/>
  <c r="B864" i="12"/>
  <c r="B863" i="12"/>
  <c r="B862" i="12"/>
  <c r="B861" i="12"/>
  <c r="B860" i="12"/>
  <c r="B859" i="12"/>
  <c r="B858" i="12"/>
  <c r="B857" i="12"/>
  <c r="B856" i="12"/>
  <c r="B855" i="12"/>
  <c r="B854" i="12"/>
  <c r="B853" i="12"/>
  <c r="B852" i="12"/>
  <c r="B851" i="12"/>
  <c r="B850" i="12"/>
  <c r="B849" i="12"/>
  <c r="B848" i="12"/>
  <c r="B847" i="12"/>
  <c r="B846" i="12"/>
  <c r="B845" i="12"/>
  <c r="B844" i="12"/>
  <c r="B843" i="12"/>
  <c r="B842" i="12"/>
  <c r="B841" i="12"/>
  <c r="B840" i="12"/>
  <c r="B839" i="12"/>
  <c r="B838" i="12"/>
  <c r="B837" i="12"/>
  <c r="B836" i="12"/>
  <c r="B835" i="12"/>
  <c r="B834" i="12"/>
  <c r="B833" i="12"/>
  <c r="B832" i="12"/>
  <c r="B831" i="12"/>
  <c r="B830" i="12"/>
  <c r="B829" i="12"/>
  <c r="B828" i="12"/>
  <c r="B827" i="12"/>
  <c r="B826" i="12"/>
  <c r="B825" i="12"/>
  <c r="B824" i="12"/>
  <c r="B823" i="12"/>
  <c r="B822" i="12"/>
  <c r="B821" i="12"/>
  <c r="B820" i="12"/>
  <c r="B819" i="12"/>
  <c r="B818" i="12"/>
  <c r="B817" i="12"/>
  <c r="B816" i="12"/>
  <c r="B815" i="12"/>
  <c r="B814" i="12"/>
  <c r="B813" i="12"/>
  <c r="B812" i="12"/>
  <c r="B811" i="12"/>
  <c r="B810" i="12"/>
  <c r="B809" i="12"/>
  <c r="B808" i="12"/>
  <c r="B807" i="12"/>
  <c r="B806" i="12"/>
  <c r="B805" i="12"/>
  <c r="B804" i="12"/>
  <c r="B803" i="12"/>
  <c r="B802" i="12"/>
  <c r="B801" i="12"/>
  <c r="B800" i="12"/>
  <c r="B799" i="12"/>
  <c r="B798" i="12"/>
  <c r="B797" i="12"/>
  <c r="B796" i="12"/>
  <c r="B795" i="12"/>
  <c r="B794" i="12"/>
  <c r="B793" i="12"/>
  <c r="B792" i="12"/>
  <c r="B791" i="12"/>
  <c r="B790" i="12"/>
  <c r="B789" i="12"/>
  <c r="B788" i="12"/>
  <c r="B787" i="12"/>
  <c r="B786" i="12"/>
  <c r="B785" i="12"/>
  <c r="B784" i="12"/>
  <c r="B783" i="12"/>
  <c r="B782" i="12"/>
  <c r="B781" i="12"/>
  <c r="B780" i="12"/>
  <c r="B779" i="12"/>
  <c r="B778" i="12"/>
  <c r="B777" i="12"/>
  <c r="B776" i="12"/>
  <c r="B775" i="12"/>
  <c r="B774" i="12"/>
  <c r="B773" i="12"/>
  <c r="B772" i="12"/>
  <c r="B771" i="12"/>
  <c r="B770" i="12"/>
  <c r="B769" i="12"/>
  <c r="B768" i="12"/>
  <c r="B767" i="12"/>
  <c r="B766" i="12"/>
  <c r="B765" i="12"/>
  <c r="B764" i="12"/>
  <c r="B763" i="12"/>
  <c r="B762" i="12"/>
  <c r="B761" i="12"/>
  <c r="B760" i="12"/>
  <c r="B759" i="12"/>
  <c r="B758" i="12"/>
  <c r="B757" i="12"/>
  <c r="B756" i="12"/>
  <c r="B755" i="12"/>
  <c r="B754" i="12"/>
  <c r="B753" i="12"/>
  <c r="B752" i="12"/>
  <c r="B751" i="12"/>
  <c r="B750" i="12"/>
  <c r="B749" i="12"/>
  <c r="B748" i="12"/>
  <c r="B747" i="12"/>
  <c r="B746" i="12"/>
  <c r="B745" i="12"/>
  <c r="B744" i="12"/>
  <c r="B743" i="12"/>
  <c r="B742" i="12"/>
  <c r="B741" i="12"/>
  <c r="B740" i="12"/>
  <c r="B739" i="12"/>
  <c r="B738" i="12"/>
  <c r="B737" i="12"/>
  <c r="B736" i="12"/>
  <c r="B735" i="12"/>
  <c r="B734" i="12"/>
  <c r="B733" i="12"/>
  <c r="B732" i="12"/>
  <c r="B731" i="12"/>
  <c r="B730" i="12"/>
  <c r="B729" i="12"/>
  <c r="B728" i="12"/>
  <c r="B727" i="12"/>
  <c r="B726" i="12"/>
  <c r="B725" i="12"/>
  <c r="B724" i="12"/>
  <c r="B723" i="12"/>
  <c r="B722" i="12"/>
  <c r="B721" i="12"/>
  <c r="B720" i="12"/>
  <c r="B719" i="12"/>
  <c r="B718" i="12"/>
  <c r="B717" i="12"/>
  <c r="B716" i="12"/>
  <c r="B715" i="12"/>
  <c r="B714" i="12"/>
  <c r="B713" i="12"/>
  <c r="B712" i="12"/>
  <c r="B711" i="12"/>
  <c r="B710" i="12"/>
  <c r="B709" i="12"/>
  <c r="B708" i="12"/>
  <c r="B707" i="12"/>
  <c r="B706" i="12"/>
  <c r="B705" i="12"/>
  <c r="B704" i="12"/>
  <c r="B703" i="12"/>
  <c r="B702" i="12"/>
  <c r="B701" i="12"/>
  <c r="B700" i="12"/>
  <c r="B699" i="12"/>
  <c r="B698" i="12"/>
  <c r="B697" i="12"/>
  <c r="B696" i="12"/>
  <c r="B695" i="12"/>
  <c r="B694" i="12"/>
  <c r="B693" i="12"/>
  <c r="B692" i="12"/>
  <c r="B691" i="12"/>
  <c r="B690" i="12"/>
  <c r="B689" i="12"/>
  <c r="B688" i="12"/>
  <c r="B687" i="12"/>
  <c r="B686" i="12"/>
  <c r="B685" i="12"/>
  <c r="B684" i="12"/>
  <c r="B683" i="12"/>
  <c r="B682" i="12"/>
  <c r="B681" i="12"/>
  <c r="B680" i="12"/>
  <c r="B679" i="12"/>
  <c r="B678" i="12"/>
  <c r="B677" i="12"/>
  <c r="B676" i="12"/>
  <c r="B675" i="12"/>
  <c r="B674" i="12"/>
  <c r="B673" i="12"/>
  <c r="B672" i="12"/>
  <c r="B671" i="12"/>
  <c r="B670" i="12"/>
  <c r="B669" i="12"/>
  <c r="B668" i="12"/>
  <c r="B667" i="12"/>
  <c r="B666" i="12"/>
  <c r="B665" i="12"/>
  <c r="B664" i="12"/>
  <c r="B663" i="12"/>
  <c r="B662" i="12"/>
  <c r="B661" i="12"/>
  <c r="B660" i="12"/>
  <c r="B659" i="12"/>
  <c r="B658" i="12"/>
  <c r="B657" i="12"/>
  <c r="B656" i="12"/>
  <c r="B655" i="12"/>
  <c r="B654" i="12"/>
  <c r="B653" i="12"/>
  <c r="B652" i="12"/>
  <c r="B651" i="12"/>
  <c r="B650" i="12"/>
  <c r="B649" i="12"/>
  <c r="B648" i="12"/>
  <c r="B647" i="12"/>
  <c r="B646" i="12"/>
  <c r="B645" i="12"/>
  <c r="B644" i="12"/>
  <c r="B643" i="12"/>
  <c r="B642" i="12"/>
  <c r="B641" i="12"/>
  <c r="B640" i="12"/>
  <c r="B639" i="12"/>
  <c r="B638" i="12"/>
  <c r="B637" i="12"/>
  <c r="B636" i="12"/>
  <c r="B635" i="12"/>
  <c r="B634" i="12"/>
  <c r="B633" i="12"/>
  <c r="B632" i="12"/>
  <c r="B631" i="12"/>
  <c r="B630" i="12"/>
  <c r="B629" i="12"/>
  <c r="B628" i="12"/>
  <c r="B627" i="12"/>
  <c r="B626" i="12"/>
  <c r="B625" i="12"/>
  <c r="B624" i="12"/>
  <c r="B623" i="12"/>
  <c r="B622" i="12"/>
  <c r="B621" i="12"/>
  <c r="B620" i="12"/>
  <c r="B619" i="12"/>
  <c r="B618" i="12"/>
  <c r="B617" i="12"/>
  <c r="B616" i="12"/>
  <c r="B615" i="12"/>
  <c r="B614" i="12"/>
  <c r="B613" i="12"/>
  <c r="B612" i="12"/>
  <c r="B611" i="12"/>
  <c r="B610" i="12"/>
  <c r="B609" i="12"/>
  <c r="B608" i="12"/>
  <c r="B607" i="12"/>
  <c r="B606" i="12"/>
  <c r="B605" i="12"/>
  <c r="B604" i="12"/>
  <c r="B603" i="12"/>
  <c r="B602" i="12"/>
  <c r="B601" i="12"/>
  <c r="B600" i="12"/>
  <c r="B599" i="12"/>
  <c r="B598" i="12"/>
  <c r="B597" i="12"/>
  <c r="B596" i="12"/>
  <c r="B595" i="12"/>
  <c r="B594" i="12"/>
  <c r="B593" i="12"/>
  <c r="B592" i="12"/>
  <c r="B591" i="12"/>
  <c r="B590" i="12"/>
  <c r="B589" i="12"/>
  <c r="B588" i="12"/>
  <c r="B587" i="12"/>
  <c r="B586" i="12"/>
  <c r="B585" i="12"/>
  <c r="B584" i="12"/>
  <c r="B583" i="12"/>
  <c r="B582" i="12"/>
  <c r="B581" i="12"/>
  <c r="B580" i="12"/>
  <c r="B579" i="12"/>
  <c r="B578" i="12"/>
  <c r="B577" i="12"/>
  <c r="B576" i="12"/>
  <c r="B575" i="12"/>
  <c r="B574" i="12"/>
  <c r="B573" i="12"/>
  <c r="B572" i="12"/>
  <c r="B571" i="12"/>
  <c r="B570" i="12"/>
  <c r="B569" i="12"/>
  <c r="B568" i="12"/>
  <c r="B567" i="12"/>
  <c r="B566" i="12"/>
  <c r="B565" i="12"/>
  <c r="B564" i="12"/>
  <c r="B563" i="12"/>
  <c r="B562" i="12"/>
  <c r="B561" i="12"/>
  <c r="B560" i="12"/>
  <c r="B559" i="12"/>
  <c r="B558" i="12"/>
  <c r="B557" i="12"/>
  <c r="B556" i="12"/>
  <c r="B555" i="12"/>
  <c r="B554" i="12"/>
  <c r="B553" i="12"/>
  <c r="B552" i="12"/>
  <c r="B551" i="12"/>
  <c r="B550" i="12"/>
  <c r="B549" i="12"/>
  <c r="B548" i="12"/>
  <c r="B547" i="12"/>
  <c r="B546" i="12"/>
  <c r="B545" i="12"/>
  <c r="B544" i="12"/>
  <c r="B543" i="12"/>
  <c r="B542" i="12"/>
  <c r="B541" i="12"/>
  <c r="B540" i="12"/>
  <c r="B539" i="12"/>
  <c r="B538" i="12"/>
  <c r="B537" i="12"/>
  <c r="B536" i="12"/>
  <c r="B535" i="12"/>
  <c r="B534" i="12"/>
  <c r="B533" i="12"/>
  <c r="B532" i="12"/>
  <c r="B531" i="12"/>
  <c r="B530" i="12"/>
  <c r="B529" i="12"/>
  <c r="B528" i="12"/>
  <c r="B527" i="12"/>
  <c r="B526" i="12"/>
  <c r="B525" i="12"/>
  <c r="B524" i="12"/>
  <c r="B523" i="12"/>
  <c r="B522" i="12"/>
  <c r="B521" i="12"/>
  <c r="B520" i="12"/>
  <c r="B519" i="12"/>
  <c r="B518" i="12"/>
  <c r="B517" i="12"/>
  <c r="B516" i="12"/>
  <c r="B515" i="12"/>
  <c r="B514" i="12"/>
  <c r="B513" i="12"/>
  <c r="B512" i="12"/>
  <c r="B511" i="12"/>
  <c r="B510" i="12"/>
  <c r="B509" i="12"/>
  <c r="B508" i="12"/>
  <c r="B507" i="12"/>
  <c r="B506" i="12"/>
  <c r="B505" i="12"/>
  <c r="B504" i="12"/>
  <c r="B503" i="12"/>
  <c r="B502" i="12"/>
  <c r="B501" i="12"/>
  <c r="B500" i="12"/>
  <c r="B499" i="12"/>
  <c r="B498" i="12"/>
  <c r="B497" i="12"/>
  <c r="B496" i="12"/>
  <c r="B495" i="12"/>
  <c r="B494" i="12"/>
  <c r="B493" i="12"/>
  <c r="B492" i="12"/>
  <c r="B491" i="12"/>
  <c r="B490" i="12"/>
  <c r="B489" i="12"/>
  <c r="B488" i="12"/>
  <c r="B487" i="12"/>
  <c r="B486" i="12"/>
  <c r="B485" i="12"/>
  <c r="B484" i="12"/>
  <c r="B483" i="12"/>
  <c r="B482" i="12"/>
  <c r="B481" i="12"/>
  <c r="B480" i="12"/>
  <c r="B479" i="12"/>
  <c r="B478" i="12"/>
  <c r="B477" i="12"/>
  <c r="B476" i="12"/>
  <c r="B475" i="12"/>
  <c r="B474" i="12"/>
  <c r="B473" i="12"/>
  <c r="B472" i="12"/>
  <c r="B471" i="12"/>
  <c r="B470" i="12"/>
  <c r="B469" i="12"/>
  <c r="B468" i="12"/>
  <c r="B467" i="12"/>
  <c r="B466" i="12"/>
  <c r="B465" i="12"/>
  <c r="B464" i="12"/>
  <c r="B463" i="12"/>
  <c r="B462" i="12"/>
  <c r="B461" i="12"/>
  <c r="B460" i="12"/>
  <c r="B459" i="12"/>
  <c r="B458" i="12"/>
  <c r="B457" i="12"/>
  <c r="B456" i="12"/>
  <c r="B455" i="12"/>
  <c r="B454" i="12"/>
  <c r="B453" i="12"/>
  <c r="B452" i="12"/>
  <c r="B451" i="12"/>
  <c r="B450" i="12"/>
  <c r="B449" i="12"/>
  <c r="B448" i="12"/>
  <c r="B447" i="12"/>
  <c r="B446" i="12"/>
  <c r="B445" i="12"/>
  <c r="B444" i="12"/>
  <c r="B443" i="12"/>
  <c r="B442" i="12"/>
  <c r="B441" i="12"/>
  <c r="B440" i="12"/>
  <c r="B439" i="12"/>
  <c r="B438" i="12"/>
  <c r="B437" i="12"/>
  <c r="B436" i="12"/>
  <c r="B435" i="12"/>
  <c r="B434" i="12"/>
  <c r="B433" i="12"/>
  <c r="B432" i="12"/>
  <c r="B431" i="12"/>
  <c r="B430" i="12"/>
  <c r="B429" i="12"/>
  <c r="B428" i="12"/>
  <c r="B427" i="12"/>
  <c r="B426" i="12"/>
  <c r="B425" i="12"/>
  <c r="B424" i="12"/>
  <c r="B423" i="12"/>
  <c r="B422" i="12"/>
  <c r="B421" i="12"/>
  <c r="B420" i="12"/>
  <c r="B419" i="12"/>
  <c r="B418" i="12"/>
  <c r="B417" i="12"/>
  <c r="B416" i="12"/>
  <c r="B415" i="12"/>
  <c r="B414" i="12"/>
  <c r="B413" i="12"/>
  <c r="B412" i="12"/>
  <c r="B411" i="12"/>
  <c r="B410" i="12"/>
  <c r="B409" i="12"/>
  <c r="B408" i="12"/>
  <c r="B407" i="12"/>
  <c r="B406" i="12"/>
  <c r="B405" i="12"/>
  <c r="B404" i="12"/>
  <c r="B403" i="12"/>
  <c r="B402" i="12"/>
  <c r="B401" i="12"/>
  <c r="B400" i="12"/>
  <c r="B399" i="12"/>
  <c r="B398" i="12"/>
  <c r="B397" i="12"/>
  <c r="B396" i="12"/>
  <c r="B395" i="12"/>
  <c r="B394" i="12"/>
  <c r="B393" i="12"/>
  <c r="B392" i="12"/>
  <c r="B391" i="12"/>
  <c r="B390" i="12"/>
  <c r="B389" i="12"/>
  <c r="B388" i="12"/>
  <c r="B387" i="12"/>
  <c r="B386" i="12"/>
  <c r="B385" i="12"/>
  <c r="B384" i="12"/>
  <c r="B383" i="12"/>
  <c r="B382" i="12"/>
  <c r="B381" i="12"/>
  <c r="B380" i="12"/>
  <c r="B379" i="12"/>
  <c r="B378" i="12"/>
  <c r="B377" i="12"/>
  <c r="B376" i="12"/>
  <c r="B375" i="12"/>
  <c r="B374" i="12"/>
  <c r="B373" i="12"/>
  <c r="B372" i="12"/>
  <c r="B371" i="12"/>
  <c r="B370" i="12"/>
  <c r="B369" i="12"/>
  <c r="B368" i="12"/>
  <c r="B367" i="12"/>
  <c r="B366" i="12"/>
  <c r="B365" i="12"/>
  <c r="B364" i="12"/>
  <c r="B363" i="12"/>
  <c r="B362" i="12"/>
  <c r="B361" i="12"/>
  <c r="B360" i="12"/>
  <c r="B359" i="12"/>
  <c r="B358" i="12"/>
  <c r="B357" i="12"/>
  <c r="B356" i="12"/>
  <c r="B355" i="12"/>
  <c r="B354" i="12"/>
  <c r="B353" i="12"/>
  <c r="B352" i="12"/>
  <c r="B351" i="12"/>
  <c r="B350" i="12"/>
  <c r="B349" i="12"/>
  <c r="B348" i="12"/>
  <c r="B347" i="12"/>
  <c r="B346" i="12"/>
  <c r="B345" i="12"/>
  <c r="B344" i="12"/>
  <c r="B343" i="12"/>
  <c r="B342" i="12"/>
  <c r="B341" i="12"/>
  <c r="B340" i="12"/>
  <c r="B339" i="12"/>
  <c r="B338" i="12"/>
  <c r="B337" i="12"/>
  <c r="B336" i="12"/>
  <c r="B335" i="12"/>
  <c r="B334" i="12"/>
  <c r="B333" i="12"/>
  <c r="B332" i="12"/>
  <c r="B331" i="12"/>
  <c r="B330" i="12"/>
  <c r="B329" i="12"/>
  <c r="B328" i="12"/>
  <c r="B327" i="12"/>
  <c r="B326" i="12"/>
  <c r="B325" i="12"/>
  <c r="B324" i="12"/>
  <c r="B323" i="12"/>
  <c r="B322" i="12"/>
  <c r="B321" i="12"/>
  <c r="B320" i="12"/>
  <c r="B319" i="12"/>
  <c r="B318" i="12"/>
  <c r="B317" i="12"/>
  <c r="B316" i="12"/>
  <c r="B315" i="12"/>
  <c r="B314" i="12"/>
  <c r="B313" i="12"/>
  <c r="B312" i="12"/>
  <c r="B311" i="12"/>
  <c r="B310" i="12"/>
  <c r="B309" i="12"/>
  <c r="B308" i="12"/>
  <c r="B307" i="12"/>
  <c r="B306" i="12"/>
  <c r="B305" i="12"/>
  <c r="B304" i="12"/>
  <c r="B303" i="12"/>
  <c r="B302" i="12"/>
  <c r="B301" i="12"/>
  <c r="B300" i="12"/>
  <c r="B299" i="12"/>
  <c r="B298" i="12"/>
  <c r="B297" i="12"/>
  <c r="B296" i="12"/>
  <c r="B295" i="12"/>
  <c r="B294" i="12"/>
  <c r="B293" i="12"/>
  <c r="B292" i="12"/>
  <c r="B291" i="12"/>
  <c r="B290" i="12"/>
  <c r="B289" i="12"/>
  <c r="B288" i="12"/>
  <c r="B287" i="12"/>
  <c r="B286" i="12"/>
  <c r="B285" i="12"/>
  <c r="B284" i="12"/>
  <c r="B283" i="12"/>
  <c r="B282" i="12"/>
  <c r="B281" i="12"/>
  <c r="B280" i="12"/>
  <c r="B279" i="12"/>
  <c r="B278" i="12"/>
  <c r="B277" i="12"/>
  <c r="B276" i="12"/>
  <c r="B275" i="12"/>
  <c r="B274" i="12"/>
  <c r="B273" i="12"/>
  <c r="B272" i="12"/>
  <c r="B271" i="12"/>
  <c r="B270" i="12"/>
  <c r="B269" i="12"/>
  <c r="B268" i="12"/>
  <c r="B267" i="12"/>
  <c r="B266" i="12"/>
  <c r="B265" i="12"/>
  <c r="B264" i="12"/>
  <c r="B263" i="12"/>
  <c r="B262" i="12"/>
  <c r="B261" i="12"/>
  <c r="B260" i="12"/>
  <c r="B259" i="12"/>
  <c r="B258" i="12"/>
  <c r="B257" i="12"/>
  <c r="B256" i="12"/>
  <c r="B255" i="12"/>
  <c r="B254" i="12"/>
  <c r="B253" i="12"/>
  <c r="B252" i="12"/>
  <c r="B251" i="12"/>
  <c r="B250" i="12"/>
  <c r="B249" i="12"/>
  <c r="B248" i="12"/>
  <c r="B247" i="12"/>
  <c r="B246" i="12"/>
  <c r="B245" i="12"/>
  <c r="B244" i="12"/>
  <c r="B243" i="12"/>
  <c r="B242" i="12"/>
  <c r="B241" i="12"/>
  <c r="B240" i="12"/>
  <c r="B239" i="12"/>
  <c r="B238" i="12"/>
  <c r="B237" i="12"/>
  <c r="B236" i="12"/>
  <c r="B235" i="12"/>
  <c r="B234" i="12"/>
  <c r="B233" i="12"/>
  <c r="B232" i="12"/>
  <c r="B231" i="12"/>
  <c r="B230" i="12"/>
  <c r="B229" i="12"/>
  <c r="B228" i="12"/>
  <c r="B227" i="12"/>
  <c r="B226" i="12"/>
  <c r="B225" i="12"/>
  <c r="B224" i="12"/>
  <c r="B223" i="12"/>
  <c r="B222" i="12"/>
  <c r="B221" i="12"/>
  <c r="B220" i="12"/>
  <c r="B219" i="12"/>
  <c r="B218" i="12"/>
  <c r="B217" i="12"/>
  <c r="B216" i="12"/>
  <c r="B215" i="12"/>
  <c r="B214" i="12"/>
  <c r="B213" i="12"/>
  <c r="B212" i="12"/>
  <c r="B211" i="12"/>
  <c r="B210"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B2" i="12"/>
  <c r="B97" i="21"/>
  <c r="C97" i="21" s="1"/>
  <c r="B96" i="21"/>
  <c r="C96" i="21" s="1"/>
  <c r="B95" i="21"/>
  <c r="C95" i="21" s="1"/>
  <c r="B94" i="21"/>
  <c r="C94" i="21" s="1"/>
  <c r="B93" i="21"/>
  <c r="C93" i="21" s="1"/>
  <c r="B92" i="21"/>
  <c r="C92" i="21" s="1"/>
  <c r="B91" i="21"/>
  <c r="C91" i="21" s="1"/>
  <c r="B90" i="21"/>
  <c r="C90" i="21" s="1"/>
  <c r="B89" i="21"/>
  <c r="C89" i="21" s="1"/>
  <c r="B88" i="21"/>
  <c r="C88" i="21" s="1"/>
  <c r="B87" i="21"/>
  <c r="C87" i="21" s="1"/>
  <c r="B86" i="21"/>
  <c r="C86" i="21" s="1"/>
  <c r="B85" i="21"/>
  <c r="C85" i="21" s="1"/>
  <c r="B84" i="21"/>
  <c r="C84" i="21" s="1"/>
  <c r="B83" i="21"/>
  <c r="C83" i="21" s="1"/>
  <c r="B82" i="21"/>
  <c r="C82" i="21" s="1"/>
  <c r="B81" i="21"/>
  <c r="C81" i="21" s="1"/>
  <c r="B80" i="21"/>
  <c r="C80" i="21" s="1"/>
  <c r="B79" i="21"/>
  <c r="C79" i="21" s="1"/>
  <c r="B78" i="21"/>
  <c r="C78" i="21" s="1"/>
  <c r="B77" i="21"/>
  <c r="C77" i="21" s="1"/>
  <c r="B76" i="21"/>
  <c r="C76" i="21" s="1"/>
  <c r="B75" i="21"/>
  <c r="C75" i="21" s="1"/>
  <c r="B74" i="21"/>
  <c r="C74" i="21" s="1"/>
  <c r="B73" i="21"/>
  <c r="C73" i="21" s="1"/>
  <c r="B72" i="21"/>
  <c r="C72" i="21" s="1"/>
  <c r="B71" i="21"/>
  <c r="C71" i="21" s="1"/>
  <c r="B70" i="21"/>
  <c r="C70" i="21" s="1"/>
  <c r="B69" i="21"/>
  <c r="C69" i="21" s="1"/>
  <c r="B68" i="21"/>
  <c r="C68" i="21" s="1"/>
  <c r="B67" i="21"/>
  <c r="C67" i="21" s="1"/>
  <c r="B66" i="21"/>
  <c r="C66" i="21" s="1"/>
  <c r="B65" i="21"/>
  <c r="C65" i="21" s="1"/>
  <c r="B64" i="21"/>
  <c r="C64" i="21" s="1"/>
  <c r="B63" i="21"/>
  <c r="C63" i="21" s="1"/>
  <c r="B62" i="21"/>
  <c r="C62" i="21" s="1"/>
  <c r="B61" i="21"/>
  <c r="C61" i="21" s="1"/>
  <c r="B60" i="21"/>
  <c r="C60" i="21" s="1"/>
  <c r="B59" i="21"/>
  <c r="C59" i="21" s="1"/>
  <c r="B58" i="21"/>
  <c r="C58" i="21" s="1"/>
  <c r="B57" i="21"/>
  <c r="C57" i="21" s="1"/>
  <c r="B56" i="21"/>
  <c r="C56" i="21" s="1"/>
  <c r="B55" i="21"/>
  <c r="C55" i="21" s="1"/>
  <c r="B54" i="21"/>
  <c r="C54" i="21" s="1"/>
  <c r="B53" i="21"/>
  <c r="C53" i="21" s="1"/>
  <c r="B52" i="21"/>
  <c r="C52" i="21" s="1"/>
  <c r="B51" i="21"/>
  <c r="C51" i="21" s="1"/>
  <c r="B50" i="21"/>
  <c r="C50" i="21" s="1"/>
  <c r="B49" i="21"/>
  <c r="C49" i="21" s="1"/>
  <c r="B48" i="21"/>
  <c r="C48" i="21" s="1"/>
  <c r="B47" i="21"/>
  <c r="C47" i="21" s="1"/>
  <c r="B46" i="21"/>
  <c r="C46" i="21" s="1"/>
  <c r="B45" i="21"/>
  <c r="C45" i="21" s="1"/>
  <c r="B44" i="21"/>
  <c r="C44" i="21" s="1"/>
  <c r="B43" i="21"/>
  <c r="C43" i="21" s="1"/>
  <c r="B42" i="21"/>
  <c r="C42" i="21" s="1"/>
  <c r="B41" i="21"/>
  <c r="C41" i="21" s="1"/>
  <c r="B40" i="21"/>
  <c r="C40" i="21" s="1"/>
  <c r="B39" i="21"/>
  <c r="C39" i="21" s="1"/>
  <c r="B38" i="21"/>
  <c r="C38" i="21" s="1"/>
  <c r="B37" i="21"/>
  <c r="C37" i="21" s="1"/>
  <c r="B36" i="2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22" i="21"/>
  <c r="C22" i="21" s="1"/>
  <c r="B21" i="21"/>
  <c r="C21" i="21" s="1"/>
  <c r="B20" i="21"/>
  <c r="C20" i="21" s="1"/>
  <c r="B19" i="21"/>
  <c r="C19" i="21" s="1"/>
  <c r="B18" i="21"/>
  <c r="C18" i="21" s="1"/>
  <c r="B17" i="21"/>
  <c r="C17" i="21" s="1"/>
  <c r="B16" i="21"/>
  <c r="C16" i="21" s="1"/>
  <c r="B15" i="21"/>
  <c r="C15" i="21" s="1"/>
  <c r="B14" i="21"/>
  <c r="C14" i="21" s="1"/>
  <c r="B13" i="21"/>
  <c r="C13" i="21" s="1"/>
  <c r="B12" i="21"/>
  <c r="C12" i="21" s="1"/>
  <c r="B11" i="21"/>
  <c r="C11" i="21" s="1"/>
  <c r="B10" i="21"/>
  <c r="C10" i="21" s="1"/>
  <c r="B9" i="21"/>
  <c r="C9" i="21" s="1"/>
  <c r="B8" i="21"/>
  <c r="C8" i="21" s="1"/>
  <c r="B7" i="21"/>
  <c r="C7" i="21" s="1"/>
  <c r="B6" i="21"/>
  <c r="C6" i="21" s="1"/>
  <c r="B5" i="21" l="1"/>
  <c r="C5" i="21" s="1"/>
  <c r="X20" i="29" l="1"/>
  <c r="X19" i="29"/>
  <c r="X18" i="29"/>
  <c r="X17" i="29"/>
  <c r="X16" i="29"/>
  <c r="X15" i="29"/>
  <c r="V21" i="29"/>
  <c r="V18" i="29"/>
  <c r="V17" i="29"/>
  <c r="V16" i="29"/>
  <c r="V15" i="29"/>
  <c r="J23" i="29"/>
  <c r="J22" i="29"/>
  <c r="R7" i="29"/>
  <c r="R6" i="29"/>
  <c r="R5" i="29"/>
  <c r="R4" i="29"/>
  <c r="R3" i="29"/>
  <c r="F32" i="22" l="1"/>
  <c r="F31" i="22"/>
  <c r="G10" i="32"/>
  <c r="I10" i="32"/>
  <c r="G5" i="4" l="1"/>
  <c r="H82" i="21" l="1"/>
  <c r="C34" i="22"/>
  <c r="C35" i="22"/>
  <c r="F35" i="22" s="1"/>
  <c r="I82" i="21" s="1"/>
  <c r="C32" i="22"/>
  <c r="C31" i="22"/>
  <c r="C30" i="22"/>
  <c r="C29" i="22"/>
  <c r="P17" i="36"/>
  <c r="P14" i="36"/>
  <c r="N8" i="36"/>
  <c r="E8" i="36"/>
  <c r="E5" i="36"/>
  <c r="P17" i="35"/>
  <c r="P14" i="35"/>
  <c r="N8" i="35"/>
  <c r="E8" i="35"/>
  <c r="E5" i="35"/>
  <c r="P17" i="34"/>
  <c r="P14" i="34"/>
  <c r="N8" i="34"/>
  <c r="E8" i="34"/>
  <c r="E5" i="34"/>
  <c r="P17" i="33"/>
  <c r="P14" i="33"/>
  <c r="E8" i="33"/>
  <c r="N8" i="33"/>
  <c r="E5" i="33"/>
  <c r="G82" i="21" l="1"/>
  <c r="G73" i="21"/>
  <c r="G7" i="4" l="1"/>
  <c r="G9" i="4" s="1"/>
  <c r="R11" i="31" l="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525" i="31"/>
  <c r="R526" i="31"/>
  <c r="R527" i="31"/>
  <c r="R528" i="31"/>
  <c r="R529" i="31"/>
  <c r="R530" i="31"/>
  <c r="R531" i="31"/>
  <c r="R532" i="31"/>
  <c r="R533" i="31"/>
  <c r="R534" i="31"/>
  <c r="R535" i="31"/>
  <c r="R536" i="31"/>
  <c r="R537" i="31"/>
  <c r="R538" i="31"/>
  <c r="R539" i="31"/>
  <c r="R540" i="31"/>
  <c r="R541" i="31"/>
  <c r="R542" i="31"/>
  <c r="R543" i="31"/>
  <c r="R544" i="31"/>
  <c r="R545" i="31"/>
  <c r="R546" i="31"/>
  <c r="R547" i="31"/>
  <c r="R548" i="31"/>
  <c r="R549" i="31"/>
  <c r="R550" i="31"/>
  <c r="R551" i="31"/>
  <c r="R552" i="31"/>
  <c r="R553" i="31"/>
  <c r="R554" i="31"/>
  <c r="R555" i="31"/>
  <c r="R556" i="31"/>
  <c r="R557" i="31"/>
  <c r="R558" i="31"/>
  <c r="R559" i="31"/>
  <c r="R560" i="31"/>
  <c r="R561" i="31"/>
  <c r="R562" i="31"/>
  <c r="R563" i="31"/>
  <c r="R564" i="31"/>
  <c r="R565" i="31"/>
  <c r="R566" i="31"/>
  <c r="R567" i="31"/>
  <c r="R568" i="31"/>
  <c r="R569" i="31"/>
  <c r="R570" i="31"/>
  <c r="R571" i="31"/>
  <c r="R572" i="31"/>
  <c r="R573" i="31"/>
  <c r="R574" i="31"/>
  <c r="R575" i="31"/>
  <c r="R576" i="31"/>
  <c r="R577" i="31"/>
  <c r="R578" i="31"/>
  <c r="R579" i="31"/>
  <c r="R580" i="31"/>
  <c r="R581" i="31"/>
  <c r="R582" i="31"/>
  <c r="R583" i="31"/>
  <c r="R584" i="31"/>
  <c r="R585" i="31"/>
  <c r="R586" i="31"/>
  <c r="R587" i="31"/>
  <c r="R588" i="31"/>
  <c r="R589" i="31"/>
  <c r="R590" i="31"/>
  <c r="R591" i="31"/>
  <c r="R592" i="31"/>
  <c r="R593" i="31"/>
  <c r="R594" i="31"/>
  <c r="R595" i="31"/>
  <c r="R596" i="31"/>
  <c r="R597" i="31"/>
  <c r="R598" i="31"/>
  <c r="R599" i="31"/>
  <c r="R600" i="31"/>
  <c r="R601" i="31"/>
  <c r="R602" i="31"/>
  <c r="R603" i="31"/>
  <c r="R604" i="31"/>
  <c r="R605" i="31"/>
  <c r="R606" i="31"/>
  <c r="R607" i="31"/>
  <c r="R608" i="31"/>
  <c r="R609" i="31"/>
  <c r="R610" i="31"/>
  <c r="R611" i="31"/>
  <c r="R612" i="31"/>
  <c r="R613" i="31"/>
  <c r="R614" i="31"/>
  <c r="R615" i="31"/>
  <c r="R616" i="31"/>
  <c r="R617" i="31"/>
  <c r="R618" i="31"/>
  <c r="R619" i="31"/>
  <c r="R620" i="31"/>
  <c r="R621" i="31"/>
  <c r="R622" i="31"/>
  <c r="R623" i="31"/>
  <c r="R624" i="31"/>
  <c r="R625" i="31"/>
  <c r="R626" i="31"/>
  <c r="R627" i="31"/>
  <c r="R628" i="31"/>
  <c r="R629" i="31"/>
  <c r="R630" i="31"/>
  <c r="R631" i="31"/>
  <c r="R632" i="31"/>
  <c r="R633" i="31"/>
  <c r="R634" i="31"/>
  <c r="R635" i="31"/>
  <c r="R636" i="31"/>
  <c r="R637" i="31"/>
  <c r="R638" i="31"/>
  <c r="R639" i="31"/>
  <c r="R640" i="31"/>
  <c r="R641" i="31"/>
  <c r="R642" i="31"/>
  <c r="R643" i="31"/>
  <c r="R644" i="31"/>
  <c r="R645" i="31"/>
  <c r="R646" i="31"/>
  <c r="R647" i="31"/>
  <c r="R648" i="31"/>
  <c r="R649" i="31"/>
  <c r="R650" i="31"/>
  <c r="R651" i="31"/>
  <c r="R652" i="31"/>
  <c r="R653" i="31"/>
  <c r="R654" i="31"/>
  <c r="R655" i="31"/>
  <c r="R656" i="31"/>
  <c r="R657" i="31"/>
  <c r="R658" i="31"/>
  <c r="R659" i="31"/>
  <c r="R660" i="31"/>
  <c r="R661" i="31"/>
  <c r="R662" i="31"/>
  <c r="R663" i="31"/>
  <c r="R664" i="31"/>
  <c r="R665" i="31"/>
  <c r="R666" i="31"/>
  <c r="R667" i="31"/>
  <c r="R668" i="31"/>
  <c r="R669" i="31"/>
  <c r="R670" i="31"/>
  <c r="R671" i="31"/>
  <c r="R672" i="31"/>
  <c r="R673" i="31"/>
  <c r="R674" i="31"/>
  <c r="R675" i="31"/>
  <c r="R676" i="31"/>
  <c r="R677" i="31"/>
  <c r="R678" i="31"/>
  <c r="R679" i="31"/>
  <c r="R680" i="31"/>
  <c r="R681" i="31"/>
  <c r="R682" i="31"/>
  <c r="R683" i="31"/>
  <c r="R684" i="31"/>
  <c r="R685" i="31"/>
  <c r="R686" i="31"/>
  <c r="R687" i="31"/>
  <c r="R688" i="31"/>
  <c r="R689" i="31"/>
  <c r="R690" i="31"/>
  <c r="R691" i="31"/>
  <c r="R692" i="31"/>
  <c r="R693" i="31"/>
  <c r="R694" i="31"/>
  <c r="R695" i="31"/>
  <c r="R696" i="31"/>
  <c r="R697" i="31"/>
  <c r="R698" i="31"/>
  <c r="R699" i="31"/>
  <c r="R700" i="31"/>
  <c r="R701" i="31"/>
  <c r="R702" i="31"/>
  <c r="R703" i="31"/>
  <c r="R704" i="31"/>
  <c r="R705" i="31"/>
  <c r="R706" i="31"/>
  <c r="R707" i="31"/>
  <c r="R708" i="31"/>
  <c r="R709" i="31"/>
  <c r="R710" i="31"/>
  <c r="R711" i="31"/>
  <c r="R712" i="31"/>
  <c r="R713" i="31"/>
  <c r="R714" i="31"/>
  <c r="R715" i="31"/>
  <c r="R716" i="31"/>
  <c r="R717" i="31"/>
  <c r="R718" i="31"/>
  <c r="R719" i="31"/>
  <c r="R720" i="31"/>
  <c r="R721" i="31"/>
  <c r="R722" i="31"/>
  <c r="R723" i="31"/>
  <c r="R724" i="31"/>
  <c r="R725" i="31"/>
  <c r="R726" i="31"/>
  <c r="R727" i="31"/>
  <c r="R728" i="31"/>
  <c r="R729" i="31"/>
  <c r="R730" i="31"/>
  <c r="R731" i="31"/>
  <c r="R732" i="31"/>
  <c r="R733" i="31"/>
  <c r="R734" i="31"/>
  <c r="R735" i="31"/>
  <c r="R736" i="31"/>
  <c r="R737" i="31"/>
  <c r="R738" i="31"/>
  <c r="R739" i="31"/>
  <c r="R740" i="31"/>
  <c r="R741" i="31"/>
  <c r="R742" i="31"/>
  <c r="R743" i="31"/>
  <c r="R744" i="31"/>
  <c r="R745" i="31"/>
  <c r="R746" i="31"/>
  <c r="R747" i="31"/>
  <c r="R748" i="31"/>
  <c r="R749" i="31"/>
  <c r="R750" i="31"/>
  <c r="R751" i="31"/>
  <c r="R752" i="31"/>
  <c r="R753" i="31"/>
  <c r="R754" i="31"/>
  <c r="R755" i="31"/>
  <c r="R756" i="31"/>
  <c r="R757" i="31"/>
  <c r="R758" i="31"/>
  <c r="R759" i="31"/>
  <c r="R760" i="31"/>
  <c r="R761" i="31"/>
  <c r="R762" i="31"/>
  <c r="R763" i="31"/>
  <c r="R764" i="31"/>
  <c r="R765" i="31"/>
  <c r="R766" i="31"/>
  <c r="R767" i="31"/>
  <c r="R768" i="31"/>
  <c r="R769" i="31"/>
  <c r="R770" i="31"/>
  <c r="R771" i="31"/>
  <c r="R772" i="31"/>
  <c r="R773" i="31"/>
  <c r="R774" i="31"/>
  <c r="R775" i="31"/>
  <c r="R776" i="31"/>
  <c r="R777" i="31"/>
  <c r="R778" i="31"/>
  <c r="R779" i="31"/>
  <c r="R780" i="31"/>
  <c r="R781" i="31"/>
  <c r="R782" i="31"/>
  <c r="R783" i="31"/>
  <c r="R784" i="31"/>
  <c r="R785" i="31"/>
  <c r="R786" i="31"/>
  <c r="R787" i="31"/>
  <c r="R788" i="31"/>
  <c r="R789" i="31"/>
  <c r="R790" i="31"/>
  <c r="R791" i="31"/>
  <c r="R792" i="31"/>
  <c r="R793" i="31"/>
  <c r="R794" i="31"/>
  <c r="R795" i="31"/>
  <c r="R796" i="31"/>
  <c r="R797" i="31"/>
  <c r="R798" i="31"/>
  <c r="R799" i="31"/>
  <c r="R800" i="31"/>
  <c r="R801" i="31"/>
  <c r="R802" i="31"/>
  <c r="R803" i="31"/>
  <c r="R804" i="31"/>
  <c r="R805" i="31"/>
  <c r="R806" i="31"/>
  <c r="R807" i="31"/>
  <c r="R808" i="31"/>
  <c r="R809" i="31"/>
  <c r="R810" i="31"/>
  <c r="R811" i="31"/>
  <c r="R812" i="31"/>
  <c r="R813" i="31"/>
  <c r="R814" i="31"/>
  <c r="R815" i="31"/>
  <c r="R816" i="31"/>
  <c r="R817" i="31"/>
  <c r="R818" i="31"/>
  <c r="R819" i="31"/>
  <c r="R820" i="31"/>
  <c r="R821" i="31"/>
  <c r="R822" i="31"/>
  <c r="R823" i="31"/>
  <c r="R824" i="31"/>
  <c r="R825" i="31"/>
  <c r="R826" i="31"/>
  <c r="R827" i="31"/>
  <c r="R828" i="31"/>
  <c r="R829" i="31"/>
  <c r="R830" i="31"/>
  <c r="R831" i="31"/>
  <c r="R832" i="31"/>
  <c r="R833" i="31"/>
  <c r="R834" i="31"/>
  <c r="R835" i="31"/>
  <c r="R836" i="31"/>
  <c r="R837" i="31"/>
  <c r="R838" i="31"/>
  <c r="R839" i="31"/>
  <c r="R840" i="31"/>
  <c r="R841" i="31"/>
  <c r="R842" i="31"/>
  <c r="R843" i="31"/>
  <c r="R844" i="31"/>
  <c r="R845" i="31"/>
  <c r="R846" i="31"/>
  <c r="R847" i="31"/>
  <c r="R848" i="31"/>
  <c r="R849" i="31"/>
  <c r="R850" i="31"/>
  <c r="R851" i="31"/>
  <c r="R852" i="31"/>
  <c r="R853" i="31"/>
  <c r="R854" i="31"/>
  <c r="R855" i="31"/>
  <c r="R856" i="31"/>
  <c r="R857" i="31"/>
  <c r="R858" i="31"/>
  <c r="R859" i="31"/>
  <c r="R860" i="31"/>
  <c r="R861" i="31"/>
  <c r="R862" i="31"/>
  <c r="R863" i="31"/>
  <c r="R864" i="31"/>
  <c r="R865" i="31"/>
  <c r="R866" i="31"/>
  <c r="R867" i="31"/>
  <c r="R868" i="31"/>
  <c r="R869" i="31"/>
  <c r="R870" i="31"/>
  <c r="R871" i="31"/>
  <c r="R872" i="31"/>
  <c r="R873" i="31"/>
  <c r="R874" i="31"/>
  <c r="R875" i="31"/>
  <c r="R876" i="31"/>
  <c r="R877" i="31"/>
  <c r="R878" i="31"/>
  <c r="R879" i="31"/>
  <c r="R880" i="31"/>
  <c r="R881" i="31"/>
  <c r="R882" i="31"/>
  <c r="R883" i="31"/>
  <c r="R884" i="31"/>
  <c r="R885" i="31"/>
  <c r="R886" i="31"/>
  <c r="R887" i="31"/>
  <c r="R888" i="31"/>
  <c r="R889" i="31"/>
  <c r="R890" i="31"/>
  <c r="R891" i="31"/>
  <c r="R892" i="31"/>
  <c r="R893" i="31"/>
  <c r="R894" i="31"/>
  <c r="R895" i="31"/>
  <c r="R896" i="31"/>
  <c r="R897" i="31"/>
  <c r="R898" i="31"/>
  <c r="R899" i="31"/>
  <c r="R900" i="31"/>
  <c r="R901" i="31"/>
  <c r="R902" i="31"/>
  <c r="R903" i="31"/>
  <c r="R904" i="31"/>
  <c r="R905" i="31"/>
  <c r="R906" i="31"/>
  <c r="R907" i="31"/>
  <c r="R908" i="31"/>
  <c r="R909" i="31"/>
  <c r="R910" i="31"/>
  <c r="R911" i="31"/>
  <c r="R912" i="31"/>
  <c r="R913" i="31"/>
  <c r="R914" i="31"/>
  <c r="R915" i="31"/>
  <c r="R916" i="31"/>
  <c r="R917" i="31"/>
  <c r="R918" i="31"/>
  <c r="R919" i="31"/>
  <c r="R920" i="31"/>
  <c r="R921" i="31"/>
  <c r="R922" i="31"/>
  <c r="R923" i="31"/>
  <c r="R924" i="31"/>
  <c r="R925" i="31"/>
  <c r="R926" i="31"/>
  <c r="R927" i="31"/>
  <c r="R928" i="31"/>
  <c r="R929" i="31"/>
  <c r="R930" i="31"/>
  <c r="R931" i="31"/>
  <c r="R932" i="31"/>
  <c r="R933" i="31"/>
  <c r="R934" i="31"/>
  <c r="R935" i="31"/>
  <c r="R936" i="31"/>
  <c r="R937" i="31"/>
  <c r="R938" i="31"/>
  <c r="R939" i="31"/>
  <c r="R940" i="31"/>
  <c r="R941" i="31"/>
  <c r="R942" i="31"/>
  <c r="R943" i="31"/>
  <c r="R944" i="31"/>
  <c r="R945" i="31"/>
  <c r="R946" i="31"/>
  <c r="R947" i="31"/>
  <c r="R948" i="31"/>
  <c r="R949" i="31"/>
  <c r="R950" i="31"/>
  <c r="R951" i="31"/>
  <c r="R952" i="31"/>
  <c r="R953" i="31"/>
  <c r="R954" i="31"/>
  <c r="R955" i="31"/>
  <c r="R956" i="31"/>
  <c r="R957" i="31"/>
  <c r="R958" i="31"/>
  <c r="R959" i="31"/>
  <c r="R960" i="31"/>
  <c r="R961" i="31"/>
  <c r="R962" i="31"/>
  <c r="R963" i="31"/>
  <c r="R964" i="31"/>
  <c r="R965" i="31"/>
  <c r="R966" i="31"/>
  <c r="R967" i="31"/>
  <c r="R968" i="31"/>
  <c r="R969" i="31"/>
  <c r="R970" i="31"/>
  <c r="R971" i="31"/>
  <c r="R972" i="31"/>
  <c r="R973" i="31"/>
  <c r="R974" i="31"/>
  <c r="R975" i="31"/>
  <c r="R976" i="31"/>
  <c r="R977" i="31"/>
  <c r="R978" i="31"/>
  <c r="R979" i="31"/>
  <c r="R980" i="31"/>
  <c r="R981" i="31"/>
  <c r="R982" i="31"/>
  <c r="R983" i="31"/>
  <c r="R984" i="31"/>
  <c r="R985" i="31"/>
  <c r="R986" i="31"/>
  <c r="R987" i="31"/>
  <c r="R988" i="31"/>
  <c r="R989" i="31"/>
  <c r="R990" i="31"/>
  <c r="R991" i="31"/>
  <c r="R992" i="31"/>
  <c r="R993" i="31"/>
  <c r="R994" i="31"/>
  <c r="R995" i="31"/>
  <c r="R996" i="31"/>
  <c r="R997" i="31"/>
  <c r="R998" i="31"/>
  <c r="R999" i="31"/>
  <c r="R1000" i="31"/>
  <c r="R1001" i="31"/>
  <c r="R1002" i="31"/>
  <c r="R1003" i="31"/>
  <c r="R1004" i="31"/>
  <c r="R1005" i="31"/>
  <c r="R1006" i="31"/>
  <c r="R1007" i="31"/>
  <c r="R1008" i="31"/>
  <c r="R1009" i="31"/>
  <c r="R10" i="31"/>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X302" i="32"/>
  <c r="X303" i="32"/>
  <c r="X304" i="32"/>
  <c r="X305" i="32"/>
  <c r="X306" i="32"/>
  <c r="X307" i="32"/>
  <c r="X308" i="32"/>
  <c r="X309" i="32"/>
  <c r="X310" i="32"/>
  <c r="X311" i="32"/>
  <c r="X312" i="32"/>
  <c r="X313" i="32"/>
  <c r="X314" i="32"/>
  <c r="X315" i="32"/>
  <c r="X316" i="32"/>
  <c r="X317" i="32"/>
  <c r="X318" i="32"/>
  <c r="X319" i="32"/>
  <c r="X320" i="32"/>
  <c r="X321" i="32"/>
  <c r="X322" i="32"/>
  <c r="X323" i="32"/>
  <c r="X324" i="32"/>
  <c r="X325" i="32"/>
  <c r="X326" i="32"/>
  <c r="X327" i="32"/>
  <c r="X328" i="32"/>
  <c r="X329" i="32"/>
  <c r="X330" i="32"/>
  <c r="X331" i="32"/>
  <c r="X332" i="32"/>
  <c r="X333" i="32"/>
  <c r="X334" i="32"/>
  <c r="X335" i="32"/>
  <c r="X336" i="32"/>
  <c r="X337" i="32"/>
  <c r="X338" i="32"/>
  <c r="X339" i="32"/>
  <c r="X340" i="32"/>
  <c r="X341" i="32"/>
  <c r="X342" i="32"/>
  <c r="X343" i="32"/>
  <c r="X344" i="32"/>
  <c r="X345" i="32"/>
  <c r="X346" i="32"/>
  <c r="X347" i="32"/>
  <c r="X348" i="32"/>
  <c r="X349" i="32"/>
  <c r="X350" i="32"/>
  <c r="X351" i="32"/>
  <c r="X352" i="32"/>
  <c r="X353" i="32"/>
  <c r="X354" i="32"/>
  <c r="X355" i="32"/>
  <c r="X356" i="32"/>
  <c r="X357" i="32"/>
  <c r="X358" i="32"/>
  <c r="X359" i="32"/>
  <c r="X360" i="32"/>
  <c r="X361" i="32"/>
  <c r="X362" i="32"/>
  <c r="X363" i="32"/>
  <c r="X364" i="32"/>
  <c r="X365" i="32"/>
  <c r="X366" i="32"/>
  <c r="X367" i="32"/>
  <c r="X368" i="32"/>
  <c r="X369" i="32"/>
  <c r="X370" i="32"/>
  <c r="X371" i="32"/>
  <c r="X372" i="32"/>
  <c r="X373" i="32"/>
  <c r="X374" i="32"/>
  <c r="X375" i="32"/>
  <c r="X376" i="32"/>
  <c r="X377" i="32"/>
  <c r="X378" i="32"/>
  <c r="X379" i="32"/>
  <c r="X380" i="32"/>
  <c r="X381" i="32"/>
  <c r="X382" i="32"/>
  <c r="X383" i="32"/>
  <c r="X384" i="32"/>
  <c r="X385" i="32"/>
  <c r="X386" i="32"/>
  <c r="X387" i="32"/>
  <c r="X388" i="32"/>
  <c r="X389" i="32"/>
  <c r="X390" i="32"/>
  <c r="X391" i="32"/>
  <c r="X392" i="32"/>
  <c r="X393" i="32"/>
  <c r="X394" i="32"/>
  <c r="X395" i="32"/>
  <c r="X396" i="32"/>
  <c r="X397" i="32"/>
  <c r="X398" i="32"/>
  <c r="X399" i="32"/>
  <c r="X400" i="32"/>
  <c r="X401" i="32"/>
  <c r="X402" i="32"/>
  <c r="X403" i="32"/>
  <c r="X404" i="32"/>
  <c r="X405" i="32"/>
  <c r="X406" i="32"/>
  <c r="X407" i="32"/>
  <c r="X408" i="32"/>
  <c r="X409" i="32"/>
  <c r="X410" i="32"/>
  <c r="X411" i="32"/>
  <c r="X412" i="32"/>
  <c r="X413" i="32"/>
  <c r="X414" i="32"/>
  <c r="X415" i="32"/>
  <c r="X416" i="32"/>
  <c r="X417" i="32"/>
  <c r="X418" i="32"/>
  <c r="X419" i="32"/>
  <c r="X420" i="32"/>
  <c r="X421" i="32"/>
  <c r="X422" i="32"/>
  <c r="X423" i="32"/>
  <c r="X424" i="32"/>
  <c r="X425" i="32"/>
  <c r="X426" i="32"/>
  <c r="X427" i="32"/>
  <c r="X428" i="32"/>
  <c r="X429" i="32"/>
  <c r="X430" i="32"/>
  <c r="X431" i="32"/>
  <c r="X432" i="32"/>
  <c r="X433" i="32"/>
  <c r="X434" i="32"/>
  <c r="X435" i="32"/>
  <c r="X436" i="32"/>
  <c r="X437" i="32"/>
  <c r="X438" i="32"/>
  <c r="X439" i="32"/>
  <c r="X440" i="32"/>
  <c r="X441" i="32"/>
  <c r="X442" i="32"/>
  <c r="X443" i="32"/>
  <c r="X444" i="32"/>
  <c r="X445" i="32"/>
  <c r="X446" i="32"/>
  <c r="X447" i="32"/>
  <c r="X448" i="32"/>
  <c r="X449" i="32"/>
  <c r="X450" i="32"/>
  <c r="X451" i="32"/>
  <c r="X452" i="32"/>
  <c r="X453" i="32"/>
  <c r="X454" i="32"/>
  <c r="X455" i="32"/>
  <c r="X456" i="32"/>
  <c r="X457" i="32"/>
  <c r="X458" i="32"/>
  <c r="X459" i="32"/>
  <c r="X460" i="32"/>
  <c r="X461" i="32"/>
  <c r="X462" i="32"/>
  <c r="X463" i="32"/>
  <c r="X464" i="32"/>
  <c r="X465" i="32"/>
  <c r="X466" i="32"/>
  <c r="X467" i="32"/>
  <c r="X468" i="32"/>
  <c r="X469" i="32"/>
  <c r="X470" i="32"/>
  <c r="X471" i="32"/>
  <c r="X472" i="32"/>
  <c r="X473" i="32"/>
  <c r="X474" i="32"/>
  <c r="X475" i="32"/>
  <c r="X476" i="32"/>
  <c r="X477" i="32"/>
  <c r="X478" i="32"/>
  <c r="X479" i="32"/>
  <c r="X480" i="32"/>
  <c r="X481" i="32"/>
  <c r="X482" i="32"/>
  <c r="X483" i="32"/>
  <c r="X484" i="32"/>
  <c r="X485" i="32"/>
  <c r="X486" i="32"/>
  <c r="X487" i="32"/>
  <c r="X488" i="32"/>
  <c r="X489" i="32"/>
  <c r="X490" i="32"/>
  <c r="X491" i="32"/>
  <c r="X492" i="32"/>
  <c r="X493" i="32"/>
  <c r="X494" i="32"/>
  <c r="X495" i="32"/>
  <c r="X496" i="32"/>
  <c r="X497" i="32"/>
  <c r="X498" i="32"/>
  <c r="X499" i="32"/>
  <c r="X500" i="32"/>
  <c r="X501" i="32"/>
  <c r="X502" i="32"/>
  <c r="X503" i="32"/>
  <c r="X504" i="32"/>
  <c r="X505" i="32"/>
  <c r="X506" i="32"/>
  <c r="X507" i="32"/>
  <c r="X508" i="32"/>
  <c r="X509" i="32"/>
  <c r="X510" i="32"/>
  <c r="X511" i="32"/>
  <c r="X512" i="32"/>
  <c r="X513" i="32"/>
  <c r="X514" i="32"/>
  <c r="X515" i="32"/>
  <c r="X516" i="32"/>
  <c r="X517" i="32"/>
  <c r="X518" i="32"/>
  <c r="X519" i="32"/>
  <c r="X520" i="32"/>
  <c r="X521" i="32"/>
  <c r="X522" i="32"/>
  <c r="X523" i="32"/>
  <c r="X524" i="32"/>
  <c r="X525" i="32"/>
  <c r="X526" i="32"/>
  <c r="X527" i="32"/>
  <c r="X528" i="32"/>
  <c r="X529" i="32"/>
  <c r="X530" i="32"/>
  <c r="X531" i="32"/>
  <c r="X532" i="32"/>
  <c r="X533" i="32"/>
  <c r="X534" i="32"/>
  <c r="X535" i="32"/>
  <c r="X536" i="32"/>
  <c r="X537" i="32"/>
  <c r="X538" i="32"/>
  <c r="X539" i="32"/>
  <c r="X540" i="32"/>
  <c r="X541" i="32"/>
  <c r="X542" i="32"/>
  <c r="X543" i="32"/>
  <c r="X544" i="32"/>
  <c r="X545" i="32"/>
  <c r="X546" i="32"/>
  <c r="X547" i="32"/>
  <c r="X548" i="32"/>
  <c r="X549" i="32"/>
  <c r="X550" i="32"/>
  <c r="X551" i="32"/>
  <c r="X552" i="32"/>
  <c r="X553" i="32"/>
  <c r="X554" i="32"/>
  <c r="X555" i="32"/>
  <c r="X556" i="32"/>
  <c r="X557" i="32"/>
  <c r="X558" i="32"/>
  <c r="X559" i="32"/>
  <c r="X560" i="32"/>
  <c r="X561" i="32"/>
  <c r="X562" i="32"/>
  <c r="X563" i="32"/>
  <c r="X564" i="32"/>
  <c r="X565" i="32"/>
  <c r="X566" i="32"/>
  <c r="X567" i="32"/>
  <c r="X568" i="32"/>
  <c r="X569" i="32"/>
  <c r="X570" i="32"/>
  <c r="X571" i="32"/>
  <c r="X572" i="32"/>
  <c r="X573" i="32"/>
  <c r="X574" i="32"/>
  <c r="X575" i="32"/>
  <c r="X576" i="32"/>
  <c r="X577" i="32"/>
  <c r="X578" i="32"/>
  <c r="X579" i="32"/>
  <c r="X580" i="32"/>
  <c r="X581" i="32"/>
  <c r="X582" i="32"/>
  <c r="X583" i="32"/>
  <c r="X584" i="32"/>
  <c r="X585" i="32"/>
  <c r="X586" i="32"/>
  <c r="X587" i="32"/>
  <c r="X588" i="32"/>
  <c r="X589" i="32"/>
  <c r="X590" i="32"/>
  <c r="X591" i="32"/>
  <c r="X592" i="32"/>
  <c r="X593" i="32"/>
  <c r="X594" i="32"/>
  <c r="X595" i="32"/>
  <c r="X596" i="32"/>
  <c r="X597" i="32"/>
  <c r="X598" i="32"/>
  <c r="X599" i="32"/>
  <c r="X600" i="32"/>
  <c r="X601" i="32"/>
  <c r="X602" i="32"/>
  <c r="X603" i="32"/>
  <c r="X604" i="32"/>
  <c r="X605" i="32"/>
  <c r="X606" i="32"/>
  <c r="X607" i="32"/>
  <c r="X608" i="32"/>
  <c r="X609" i="32"/>
  <c r="X610" i="32"/>
  <c r="X611" i="32"/>
  <c r="X612" i="32"/>
  <c r="X613" i="32"/>
  <c r="X614" i="32"/>
  <c r="X615" i="32"/>
  <c r="X616" i="32"/>
  <c r="X617" i="32"/>
  <c r="X618" i="32"/>
  <c r="X619" i="32"/>
  <c r="X620" i="32"/>
  <c r="X621" i="32"/>
  <c r="X622" i="32"/>
  <c r="X623" i="32"/>
  <c r="X624" i="32"/>
  <c r="X625" i="32"/>
  <c r="X626" i="32"/>
  <c r="X627" i="32"/>
  <c r="X628" i="32"/>
  <c r="X629" i="32"/>
  <c r="X630" i="32"/>
  <c r="X631" i="32"/>
  <c r="X632" i="32"/>
  <c r="X633" i="32"/>
  <c r="X634" i="32"/>
  <c r="X635" i="32"/>
  <c r="X636" i="32"/>
  <c r="X637" i="32"/>
  <c r="X638" i="32"/>
  <c r="X639" i="32"/>
  <c r="X640" i="32"/>
  <c r="X641" i="32"/>
  <c r="X642" i="32"/>
  <c r="X643" i="32"/>
  <c r="X644" i="32"/>
  <c r="X645" i="32"/>
  <c r="X646" i="32"/>
  <c r="X647" i="32"/>
  <c r="X648" i="32"/>
  <c r="X649" i="32"/>
  <c r="X650" i="32"/>
  <c r="X651" i="32"/>
  <c r="X652" i="32"/>
  <c r="X653" i="32"/>
  <c r="X654" i="32"/>
  <c r="X655" i="32"/>
  <c r="X656" i="32"/>
  <c r="X657" i="32"/>
  <c r="X658" i="32"/>
  <c r="X659" i="32"/>
  <c r="X660" i="32"/>
  <c r="X661" i="32"/>
  <c r="X662" i="32"/>
  <c r="X663" i="32"/>
  <c r="X664" i="32"/>
  <c r="X665" i="32"/>
  <c r="X666" i="32"/>
  <c r="X667" i="32"/>
  <c r="X668" i="32"/>
  <c r="X669" i="32"/>
  <c r="X670" i="32"/>
  <c r="X671" i="32"/>
  <c r="X672" i="32"/>
  <c r="X673" i="32"/>
  <c r="X674" i="32"/>
  <c r="X675" i="32"/>
  <c r="X676" i="32"/>
  <c r="X677" i="32"/>
  <c r="X678" i="32"/>
  <c r="X679" i="32"/>
  <c r="X680" i="32"/>
  <c r="X681" i="32"/>
  <c r="X682" i="32"/>
  <c r="X683" i="32"/>
  <c r="X684" i="32"/>
  <c r="X685" i="32"/>
  <c r="X686" i="32"/>
  <c r="X687" i="32"/>
  <c r="X688" i="32"/>
  <c r="X689" i="32"/>
  <c r="X690" i="32"/>
  <c r="X691" i="32"/>
  <c r="X692" i="32"/>
  <c r="X693" i="32"/>
  <c r="X694" i="32"/>
  <c r="X695" i="32"/>
  <c r="X696" i="32"/>
  <c r="X697" i="32"/>
  <c r="X698" i="32"/>
  <c r="X699" i="32"/>
  <c r="X700" i="32"/>
  <c r="X701" i="32"/>
  <c r="X702" i="32"/>
  <c r="X703" i="32"/>
  <c r="X704" i="32"/>
  <c r="X705" i="32"/>
  <c r="X706" i="32"/>
  <c r="X707" i="32"/>
  <c r="X708" i="32"/>
  <c r="X709" i="32"/>
  <c r="X710" i="32"/>
  <c r="X711" i="32"/>
  <c r="X712" i="32"/>
  <c r="X713" i="32"/>
  <c r="X714" i="32"/>
  <c r="X715" i="32"/>
  <c r="X716" i="32"/>
  <c r="X717" i="32"/>
  <c r="X718" i="32"/>
  <c r="X719" i="32"/>
  <c r="X720" i="32"/>
  <c r="X721" i="32"/>
  <c r="X722" i="32"/>
  <c r="X723" i="32"/>
  <c r="X724" i="32"/>
  <c r="X725" i="32"/>
  <c r="X726" i="32"/>
  <c r="X727" i="32"/>
  <c r="X728" i="32"/>
  <c r="X729" i="32"/>
  <c r="X730" i="32"/>
  <c r="X731" i="32"/>
  <c r="X732" i="32"/>
  <c r="X733" i="32"/>
  <c r="X734" i="32"/>
  <c r="X735" i="32"/>
  <c r="X736" i="32"/>
  <c r="X737" i="32"/>
  <c r="X738" i="32"/>
  <c r="X739" i="32"/>
  <c r="X740" i="32"/>
  <c r="X741" i="32"/>
  <c r="X742" i="32"/>
  <c r="X743" i="32"/>
  <c r="X744" i="32"/>
  <c r="X745" i="32"/>
  <c r="X746" i="32"/>
  <c r="X747" i="32"/>
  <c r="X748" i="32"/>
  <c r="X749" i="32"/>
  <c r="X750" i="32"/>
  <c r="X751" i="32"/>
  <c r="X752" i="32"/>
  <c r="X753" i="32"/>
  <c r="X754" i="32"/>
  <c r="X755" i="32"/>
  <c r="X756" i="32"/>
  <c r="X757" i="32"/>
  <c r="X758" i="32"/>
  <c r="X759" i="32"/>
  <c r="X760" i="32"/>
  <c r="X761" i="32"/>
  <c r="X762" i="32"/>
  <c r="X763" i="32"/>
  <c r="X764" i="32"/>
  <c r="X765" i="32"/>
  <c r="X766" i="32"/>
  <c r="X767" i="32"/>
  <c r="X768" i="32"/>
  <c r="X769" i="32"/>
  <c r="X770" i="32"/>
  <c r="X771" i="32"/>
  <c r="X772" i="32"/>
  <c r="X773" i="32"/>
  <c r="X774" i="32"/>
  <c r="X775" i="32"/>
  <c r="X776" i="32"/>
  <c r="X777" i="32"/>
  <c r="X778" i="32"/>
  <c r="X779" i="32"/>
  <c r="X780" i="32"/>
  <c r="X781" i="32"/>
  <c r="X782" i="32"/>
  <c r="X783" i="32"/>
  <c r="X784" i="32"/>
  <c r="X785" i="32"/>
  <c r="X786" i="32"/>
  <c r="X787" i="32"/>
  <c r="X788" i="32"/>
  <c r="X789" i="32"/>
  <c r="X790" i="32"/>
  <c r="X791" i="32"/>
  <c r="X792" i="32"/>
  <c r="X793" i="32"/>
  <c r="X794" i="32"/>
  <c r="X795" i="32"/>
  <c r="X796" i="32"/>
  <c r="X797" i="32"/>
  <c r="X798" i="32"/>
  <c r="X799" i="32"/>
  <c r="X800" i="32"/>
  <c r="X801" i="32"/>
  <c r="X802" i="32"/>
  <c r="X803" i="32"/>
  <c r="X804" i="32"/>
  <c r="X805" i="32"/>
  <c r="X806" i="32"/>
  <c r="X807" i="32"/>
  <c r="X808" i="32"/>
  <c r="X809" i="32"/>
  <c r="X810" i="32"/>
  <c r="X811" i="32"/>
  <c r="X812" i="32"/>
  <c r="X813" i="32"/>
  <c r="X814" i="32"/>
  <c r="X815" i="32"/>
  <c r="X816" i="32"/>
  <c r="X817" i="32"/>
  <c r="X818" i="32"/>
  <c r="X819" i="32"/>
  <c r="X820" i="32"/>
  <c r="X821" i="32"/>
  <c r="X822" i="32"/>
  <c r="X823" i="32"/>
  <c r="X824" i="32"/>
  <c r="X825" i="32"/>
  <c r="X826" i="32"/>
  <c r="X827" i="32"/>
  <c r="X828" i="32"/>
  <c r="X829" i="32"/>
  <c r="X830" i="32"/>
  <c r="X831" i="32"/>
  <c r="X832" i="32"/>
  <c r="X833" i="32"/>
  <c r="X834" i="32"/>
  <c r="X835" i="32"/>
  <c r="X836" i="32"/>
  <c r="X837" i="32"/>
  <c r="X838" i="32"/>
  <c r="X839" i="32"/>
  <c r="X840" i="32"/>
  <c r="X841" i="32"/>
  <c r="X842" i="32"/>
  <c r="X843" i="32"/>
  <c r="X844" i="32"/>
  <c r="X845" i="32"/>
  <c r="X846" i="32"/>
  <c r="X847" i="32"/>
  <c r="X848" i="32"/>
  <c r="X849" i="32"/>
  <c r="X850" i="32"/>
  <c r="X851" i="32"/>
  <c r="X852" i="32"/>
  <c r="X853" i="32"/>
  <c r="X854" i="32"/>
  <c r="X855" i="32"/>
  <c r="X856" i="32"/>
  <c r="X857" i="32"/>
  <c r="X858" i="32"/>
  <c r="X859" i="32"/>
  <c r="X860" i="32"/>
  <c r="X861" i="32"/>
  <c r="X862" i="32"/>
  <c r="X863" i="32"/>
  <c r="X864" i="32"/>
  <c r="X865" i="32"/>
  <c r="X866" i="32"/>
  <c r="X867" i="32"/>
  <c r="X868" i="32"/>
  <c r="X869" i="32"/>
  <c r="X870" i="32"/>
  <c r="X871" i="32"/>
  <c r="X872" i="32"/>
  <c r="X873" i="32"/>
  <c r="X874" i="32"/>
  <c r="X875" i="32"/>
  <c r="X876" i="32"/>
  <c r="X877" i="32"/>
  <c r="X878" i="32"/>
  <c r="X879" i="32"/>
  <c r="X880" i="32"/>
  <c r="X881" i="32"/>
  <c r="X882" i="32"/>
  <c r="X883" i="32"/>
  <c r="X884" i="32"/>
  <c r="X885" i="32"/>
  <c r="X886" i="32"/>
  <c r="X887" i="32"/>
  <c r="X888" i="32"/>
  <c r="X889" i="32"/>
  <c r="X890" i="32"/>
  <c r="X891" i="32"/>
  <c r="X892" i="32"/>
  <c r="X893" i="32"/>
  <c r="X894" i="32"/>
  <c r="X895" i="32"/>
  <c r="X896" i="32"/>
  <c r="X897" i="32"/>
  <c r="X898" i="32"/>
  <c r="X899" i="32"/>
  <c r="X900" i="32"/>
  <c r="X901" i="32"/>
  <c r="X902" i="32"/>
  <c r="X903" i="32"/>
  <c r="X904" i="32"/>
  <c r="X905" i="32"/>
  <c r="X906" i="32"/>
  <c r="X907" i="32"/>
  <c r="X908" i="32"/>
  <c r="X909" i="32"/>
  <c r="X910" i="32"/>
  <c r="X911" i="32"/>
  <c r="X912" i="32"/>
  <c r="X913" i="32"/>
  <c r="X914" i="32"/>
  <c r="X915" i="32"/>
  <c r="X916" i="32"/>
  <c r="X917" i="32"/>
  <c r="X918" i="32"/>
  <c r="X919" i="32"/>
  <c r="X920" i="32"/>
  <c r="X921" i="32"/>
  <c r="X922" i="32"/>
  <c r="X923" i="32"/>
  <c r="X924" i="32"/>
  <c r="X925" i="32"/>
  <c r="X926" i="32"/>
  <c r="X927" i="32"/>
  <c r="X928" i="32"/>
  <c r="X929" i="32"/>
  <c r="X930" i="32"/>
  <c r="X931" i="32"/>
  <c r="X932" i="32"/>
  <c r="X933" i="32"/>
  <c r="X934" i="32"/>
  <c r="X935" i="32"/>
  <c r="X936" i="32"/>
  <c r="X937" i="32"/>
  <c r="X938" i="32"/>
  <c r="X939" i="32"/>
  <c r="X940" i="32"/>
  <c r="X941" i="32"/>
  <c r="X942" i="32"/>
  <c r="X943" i="32"/>
  <c r="X944" i="32"/>
  <c r="X945" i="32"/>
  <c r="X946" i="32"/>
  <c r="X947" i="32"/>
  <c r="X948" i="32"/>
  <c r="X949" i="32"/>
  <c r="X950" i="32"/>
  <c r="X951" i="32"/>
  <c r="X952" i="32"/>
  <c r="X953" i="32"/>
  <c r="X954" i="32"/>
  <c r="X955" i="32"/>
  <c r="X956" i="32"/>
  <c r="X957" i="32"/>
  <c r="X958" i="32"/>
  <c r="X959" i="32"/>
  <c r="X960" i="32"/>
  <c r="X961" i="32"/>
  <c r="X962" i="32"/>
  <c r="X963" i="32"/>
  <c r="X964" i="32"/>
  <c r="X965" i="32"/>
  <c r="X966" i="32"/>
  <c r="X967" i="32"/>
  <c r="X968" i="32"/>
  <c r="X969" i="32"/>
  <c r="X970" i="32"/>
  <c r="X971" i="32"/>
  <c r="X972" i="32"/>
  <c r="X973" i="32"/>
  <c r="X974" i="32"/>
  <c r="X975" i="32"/>
  <c r="X976" i="32"/>
  <c r="X977" i="32"/>
  <c r="X978" i="32"/>
  <c r="X979" i="32"/>
  <c r="X980" i="32"/>
  <c r="X981" i="32"/>
  <c r="X982" i="32"/>
  <c r="X983" i="32"/>
  <c r="X984" i="32"/>
  <c r="X985" i="32"/>
  <c r="X986" i="32"/>
  <c r="X987" i="32"/>
  <c r="X988" i="32"/>
  <c r="X989" i="32"/>
  <c r="X990" i="32"/>
  <c r="X991" i="32"/>
  <c r="X992" i="32"/>
  <c r="X993" i="32"/>
  <c r="X994" i="32"/>
  <c r="X995" i="32"/>
  <c r="X996" i="32"/>
  <c r="X997" i="32"/>
  <c r="X998" i="32"/>
  <c r="X999" i="32"/>
  <c r="X1000" i="32"/>
  <c r="X1001" i="32"/>
  <c r="X1002" i="32"/>
  <c r="X1003" i="32"/>
  <c r="X1004" i="32"/>
  <c r="X1005" i="32"/>
  <c r="X1006" i="32"/>
  <c r="X1007" i="32"/>
  <c r="X1008" i="32"/>
  <c r="X1009" i="32"/>
  <c r="X10" i="32"/>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R169" i="30"/>
  <c r="R170" i="30"/>
  <c r="R171" i="30"/>
  <c r="R172" i="30"/>
  <c r="R173" i="30"/>
  <c r="R174" i="30"/>
  <c r="R175" i="30"/>
  <c r="R176" i="30"/>
  <c r="R177" i="30"/>
  <c r="R178" i="30"/>
  <c r="R179" i="30"/>
  <c r="R180" i="30"/>
  <c r="R181" i="30"/>
  <c r="R182" i="30"/>
  <c r="R183" i="30"/>
  <c r="R184" i="30"/>
  <c r="R185" i="30"/>
  <c r="R186" i="30"/>
  <c r="R187" i="30"/>
  <c r="R188" i="30"/>
  <c r="R189" i="30"/>
  <c r="R190" i="30"/>
  <c r="R191" i="30"/>
  <c r="R192" i="30"/>
  <c r="R193" i="30"/>
  <c r="R194" i="30"/>
  <c r="R195" i="30"/>
  <c r="R196" i="30"/>
  <c r="R197" i="30"/>
  <c r="R198" i="30"/>
  <c r="R199" i="30"/>
  <c r="R200" i="30"/>
  <c r="R201" i="30"/>
  <c r="R202" i="30"/>
  <c r="R203" i="30"/>
  <c r="R204" i="30"/>
  <c r="R205" i="30"/>
  <c r="R206" i="30"/>
  <c r="R207" i="30"/>
  <c r="R208" i="30"/>
  <c r="R209" i="30"/>
  <c r="R210" i="30"/>
  <c r="R211" i="30"/>
  <c r="R212" i="30"/>
  <c r="R213" i="30"/>
  <c r="R214" i="30"/>
  <c r="R215" i="30"/>
  <c r="R216" i="30"/>
  <c r="R217" i="30"/>
  <c r="R218" i="30"/>
  <c r="R219" i="30"/>
  <c r="R220" i="30"/>
  <c r="R221" i="30"/>
  <c r="R222" i="30"/>
  <c r="R223" i="30"/>
  <c r="R224" i="30"/>
  <c r="R225" i="30"/>
  <c r="R226" i="30"/>
  <c r="R227" i="30"/>
  <c r="R228" i="30"/>
  <c r="R229" i="30"/>
  <c r="R230" i="30"/>
  <c r="R231" i="30"/>
  <c r="R232" i="30"/>
  <c r="R233" i="30"/>
  <c r="R234" i="30"/>
  <c r="R235" i="30"/>
  <c r="R236" i="30"/>
  <c r="R237" i="30"/>
  <c r="R238" i="30"/>
  <c r="R239" i="30"/>
  <c r="R240" i="30"/>
  <c r="R241" i="30"/>
  <c r="R242" i="30"/>
  <c r="R243" i="30"/>
  <c r="R244" i="30"/>
  <c r="R245" i="30"/>
  <c r="R246" i="30"/>
  <c r="R247" i="30"/>
  <c r="R248" i="30"/>
  <c r="R249" i="30"/>
  <c r="R250" i="30"/>
  <c r="R251" i="30"/>
  <c r="R252" i="30"/>
  <c r="R253" i="30"/>
  <c r="R254" i="30"/>
  <c r="R255" i="30"/>
  <c r="R256" i="30"/>
  <c r="R257" i="30"/>
  <c r="R258" i="30"/>
  <c r="R259" i="30"/>
  <c r="R260" i="30"/>
  <c r="R261" i="30"/>
  <c r="R262" i="30"/>
  <c r="R263" i="30"/>
  <c r="R264" i="30"/>
  <c r="R265" i="30"/>
  <c r="R266" i="30"/>
  <c r="R267" i="30"/>
  <c r="R268" i="30"/>
  <c r="R269" i="30"/>
  <c r="R270" i="30"/>
  <c r="R271" i="30"/>
  <c r="R272" i="30"/>
  <c r="R273" i="30"/>
  <c r="R274" i="30"/>
  <c r="R275" i="30"/>
  <c r="R276" i="30"/>
  <c r="R277" i="30"/>
  <c r="R278" i="30"/>
  <c r="R279" i="30"/>
  <c r="R280" i="30"/>
  <c r="R281" i="30"/>
  <c r="R282" i="30"/>
  <c r="R283" i="30"/>
  <c r="R284" i="30"/>
  <c r="R285" i="30"/>
  <c r="R286" i="30"/>
  <c r="R287" i="30"/>
  <c r="R288" i="30"/>
  <c r="R289" i="30"/>
  <c r="R290" i="30"/>
  <c r="R291" i="30"/>
  <c r="R292" i="30"/>
  <c r="R293" i="30"/>
  <c r="R294" i="30"/>
  <c r="R295" i="30"/>
  <c r="R296" i="30"/>
  <c r="R297" i="30"/>
  <c r="R298" i="30"/>
  <c r="R299" i="30"/>
  <c r="R300" i="30"/>
  <c r="R301" i="30"/>
  <c r="R302" i="30"/>
  <c r="R303" i="30"/>
  <c r="R304" i="30"/>
  <c r="R305" i="30"/>
  <c r="R306" i="30"/>
  <c r="R307" i="30"/>
  <c r="R308" i="30"/>
  <c r="R309" i="30"/>
  <c r="R310" i="30"/>
  <c r="R311" i="30"/>
  <c r="R312" i="30"/>
  <c r="R313" i="30"/>
  <c r="R314" i="30"/>
  <c r="R315" i="30"/>
  <c r="R316" i="30"/>
  <c r="R317" i="30"/>
  <c r="R318" i="30"/>
  <c r="R319" i="30"/>
  <c r="R320" i="30"/>
  <c r="R321" i="30"/>
  <c r="R322" i="30"/>
  <c r="R323" i="30"/>
  <c r="R324" i="30"/>
  <c r="R325" i="30"/>
  <c r="R326" i="30"/>
  <c r="R327" i="30"/>
  <c r="R328" i="30"/>
  <c r="R329" i="30"/>
  <c r="R330" i="30"/>
  <c r="R331" i="30"/>
  <c r="R332" i="30"/>
  <c r="R333" i="30"/>
  <c r="R334" i="30"/>
  <c r="R335" i="30"/>
  <c r="R336" i="30"/>
  <c r="R337" i="30"/>
  <c r="R338" i="30"/>
  <c r="R339" i="30"/>
  <c r="R340" i="30"/>
  <c r="R341" i="30"/>
  <c r="R342" i="30"/>
  <c r="R343" i="30"/>
  <c r="R344" i="30"/>
  <c r="R345" i="30"/>
  <c r="R346" i="30"/>
  <c r="R347" i="30"/>
  <c r="R348" i="30"/>
  <c r="R349" i="30"/>
  <c r="R350" i="30"/>
  <c r="R351" i="30"/>
  <c r="R352" i="30"/>
  <c r="R353" i="30"/>
  <c r="R354" i="30"/>
  <c r="R355" i="30"/>
  <c r="R356" i="30"/>
  <c r="R357" i="30"/>
  <c r="R358" i="30"/>
  <c r="R359" i="30"/>
  <c r="R360" i="30"/>
  <c r="R361" i="30"/>
  <c r="R362" i="30"/>
  <c r="R363" i="30"/>
  <c r="R364" i="30"/>
  <c r="R365" i="30"/>
  <c r="R366" i="30"/>
  <c r="R367" i="30"/>
  <c r="R368" i="30"/>
  <c r="R369" i="30"/>
  <c r="R370" i="30"/>
  <c r="R371" i="30"/>
  <c r="R372" i="30"/>
  <c r="R373" i="30"/>
  <c r="R374" i="30"/>
  <c r="R375" i="30"/>
  <c r="R376" i="30"/>
  <c r="R377" i="30"/>
  <c r="R378" i="30"/>
  <c r="R379" i="30"/>
  <c r="R380" i="30"/>
  <c r="R381" i="30"/>
  <c r="R382" i="30"/>
  <c r="R383" i="30"/>
  <c r="R384" i="30"/>
  <c r="R385" i="30"/>
  <c r="R386" i="30"/>
  <c r="R387" i="30"/>
  <c r="R388" i="30"/>
  <c r="R389" i="30"/>
  <c r="R390" i="30"/>
  <c r="R391" i="30"/>
  <c r="R392" i="30"/>
  <c r="R393" i="30"/>
  <c r="R394" i="30"/>
  <c r="R395" i="30"/>
  <c r="R396" i="30"/>
  <c r="R397" i="30"/>
  <c r="R398" i="30"/>
  <c r="R399" i="30"/>
  <c r="R400" i="30"/>
  <c r="R401" i="30"/>
  <c r="R402" i="30"/>
  <c r="R403" i="30"/>
  <c r="R404" i="30"/>
  <c r="R405" i="30"/>
  <c r="R406" i="30"/>
  <c r="R407" i="30"/>
  <c r="R408" i="30"/>
  <c r="R409" i="30"/>
  <c r="R410" i="30"/>
  <c r="R411" i="30"/>
  <c r="R412" i="30"/>
  <c r="R413" i="30"/>
  <c r="R414" i="30"/>
  <c r="R415" i="30"/>
  <c r="R416" i="30"/>
  <c r="R417" i="30"/>
  <c r="R418" i="30"/>
  <c r="R419" i="30"/>
  <c r="R420" i="30"/>
  <c r="R421" i="30"/>
  <c r="R422" i="30"/>
  <c r="R423" i="30"/>
  <c r="R424" i="30"/>
  <c r="R425" i="30"/>
  <c r="R426" i="30"/>
  <c r="R427" i="30"/>
  <c r="R428" i="30"/>
  <c r="R429" i="30"/>
  <c r="R430" i="30"/>
  <c r="R431" i="30"/>
  <c r="R432" i="30"/>
  <c r="R433" i="30"/>
  <c r="R434" i="30"/>
  <c r="R435" i="30"/>
  <c r="R436" i="30"/>
  <c r="R437" i="30"/>
  <c r="R438" i="30"/>
  <c r="R439" i="30"/>
  <c r="R440" i="30"/>
  <c r="R441" i="30"/>
  <c r="R442" i="30"/>
  <c r="R443" i="30"/>
  <c r="R444" i="30"/>
  <c r="R445" i="30"/>
  <c r="R446" i="30"/>
  <c r="R447" i="30"/>
  <c r="R448" i="30"/>
  <c r="R449" i="30"/>
  <c r="R450" i="30"/>
  <c r="R451" i="30"/>
  <c r="R452" i="30"/>
  <c r="R453" i="30"/>
  <c r="R454" i="30"/>
  <c r="R455" i="30"/>
  <c r="R456" i="30"/>
  <c r="R457" i="30"/>
  <c r="R458" i="30"/>
  <c r="R459" i="30"/>
  <c r="R460" i="30"/>
  <c r="R461" i="30"/>
  <c r="R462" i="30"/>
  <c r="R463" i="30"/>
  <c r="R464" i="30"/>
  <c r="R465" i="30"/>
  <c r="R466" i="30"/>
  <c r="R467" i="30"/>
  <c r="R468" i="30"/>
  <c r="R469" i="30"/>
  <c r="R470" i="30"/>
  <c r="R471" i="30"/>
  <c r="R472" i="30"/>
  <c r="R473" i="30"/>
  <c r="R474" i="30"/>
  <c r="R475" i="30"/>
  <c r="R476" i="30"/>
  <c r="R477" i="30"/>
  <c r="R478" i="30"/>
  <c r="R479" i="30"/>
  <c r="R480" i="30"/>
  <c r="R481" i="30"/>
  <c r="R482" i="30"/>
  <c r="R483" i="30"/>
  <c r="R484" i="30"/>
  <c r="R485" i="30"/>
  <c r="R486" i="30"/>
  <c r="R487" i="30"/>
  <c r="R488" i="30"/>
  <c r="R489" i="30"/>
  <c r="R490" i="30"/>
  <c r="R491" i="30"/>
  <c r="R492" i="30"/>
  <c r="R493" i="30"/>
  <c r="R494" i="30"/>
  <c r="R495" i="30"/>
  <c r="R496" i="30"/>
  <c r="R497" i="30"/>
  <c r="R498" i="30"/>
  <c r="R499" i="30"/>
  <c r="R500" i="30"/>
  <c r="R501" i="30"/>
  <c r="R502" i="30"/>
  <c r="R503" i="30"/>
  <c r="R504" i="30"/>
  <c r="R505" i="30"/>
  <c r="R506" i="30"/>
  <c r="R507" i="30"/>
  <c r="R508" i="30"/>
  <c r="R509" i="30"/>
  <c r="R510" i="30"/>
  <c r="R511" i="30"/>
  <c r="R512" i="30"/>
  <c r="R513" i="30"/>
  <c r="R514" i="30"/>
  <c r="R515" i="30"/>
  <c r="R516" i="30"/>
  <c r="R517" i="30"/>
  <c r="R518" i="30"/>
  <c r="R519" i="30"/>
  <c r="R520" i="30"/>
  <c r="R521" i="30"/>
  <c r="R522" i="30"/>
  <c r="R523" i="30"/>
  <c r="R524" i="30"/>
  <c r="R525" i="30"/>
  <c r="R526" i="30"/>
  <c r="R527" i="30"/>
  <c r="R528" i="30"/>
  <c r="R529" i="30"/>
  <c r="R530" i="30"/>
  <c r="R531" i="30"/>
  <c r="R532" i="30"/>
  <c r="R533" i="30"/>
  <c r="R534" i="30"/>
  <c r="R535" i="30"/>
  <c r="R536" i="30"/>
  <c r="R537" i="30"/>
  <c r="R538" i="30"/>
  <c r="R539" i="30"/>
  <c r="R540" i="30"/>
  <c r="R541" i="30"/>
  <c r="R542" i="30"/>
  <c r="R543" i="30"/>
  <c r="R544" i="30"/>
  <c r="R545" i="30"/>
  <c r="R546" i="30"/>
  <c r="R547" i="30"/>
  <c r="R548" i="30"/>
  <c r="R549" i="30"/>
  <c r="R550" i="30"/>
  <c r="R551" i="30"/>
  <c r="R552" i="30"/>
  <c r="R553" i="30"/>
  <c r="R554" i="30"/>
  <c r="R555" i="30"/>
  <c r="R556" i="30"/>
  <c r="R557" i="30"/>
  <c r="R558" i="30"/>
  <c r="R559" i="30"/>
  <c r="R560" i="30"/>
  <c r="R561" i="30"/>
  <c r="R562" i="30"/>
  <c r="R563" i="30"/>
  <c r="R564" i="30"/>
  <c r="R565" i="30"/>
  <c r="R566" i="30"/>
  <c r="R567" i="30"/>
  <c r="R568" i="30"/>
  <c r="R569" i="30"/>
  <c r="R570" i="30"/>
  <c r="R571" i="30"/>
  <c r="R572" i="30"/>
  <c r="R573" i="30"/>
  <c r="R574" i="30"/>
  <c r="R575" i="30"/>
  <c r="R576" i="30"/>
  <c r="R577" i="30"/>
  <c r="R578" i="30"/>
  <c r="R579" i="30"/>
  <c r="R580" i="30"/>
  <c r="R581" i="30"/>
  <c r="R582" i="30"/>
  <c r="R583" i="30"/>
  <c r="R584" i="30"/>
  <c r="R585" i="30"/>
  <c r="R586" i="30"/>
  <c r="R587" i="30"/>
  <c r="R588" i="30"/>
  <c r="R589" i="30"/>
  <c r="R590" i="30"/>
  <c r="R591" i="30"/>
  <c r="R592" i="30"/>
  <c r="R593" i="30"/>
  <c r="R594" i="30"/>
  <c r="R595" i="30"/>
  <c r="R596" i="30"/>
  <c r="R597" i="30"/>
  <c r="R598" i="30"/>
  <c r="R599" i="30"/>
  <c r="R600" i="30"/>
  <c r="R601" i="30"/>
  <c r="R602" i="30"/>
  <c r="R603" i="30"/>
  <c r="R604" i="30"/>
  <c r="R605" i="30"/>
  <c r="R606" i="30"/>
  <c r="R607" i="30"/>
  <c r="R608" i="30"/>
  <c r="R609" i="30"/>
  <c r="R610" i="30"/>
  <c r="R611" i="30"/>
  <c r="R612" i="30"/>
  <c r="R613" i="30"/>
  <c r="R614" i="30"/>
  <c r="R615" i="30"/>
  <c r="R616" i="30"/>
  <c r="R617" i="30"/>
  <c r="R618" i="30"/>
  <c r="R619" i="30"/>
  <c r="R620" i="30"/>
  <c r="R621" i="30"/>
  <c r="R622" i="30"/>
  <c r="R623" i="30"/>
  <c r="R624" i="30"/>
  <c r="R625" i="30"/>
  <c r="R626" i="30"/>
  <c r="R627" i="30"/>
  <c r="R628" i="30"/>
  <c r="R629" i="30"/>
  <c r="R630" i="30"/>
  <c r="R631" i="30"/>
  <c r="R632" i="30"/>
  <c r="R633" i="30"/>
  <c r="R634" i="30"/>
  <c r="R635" i="30"/>
  <c r="R636" i="30"/>
  <c r="R637" i="30"/>
  <c r="R638" i="30"/>
  <c r="R639" i="30"/>
  <c r="R640" i="30"/>
  <c r="R641" i="30"/>
  <c r="R642" i="30"/>
  <c r="R643" i="30"/>
  <c r="R644" i="30"/>
  <c r="R645" i="30"/>
  <c r="R646" i="30"/>
  <c r="R647" i="30"/>
  <c r="R648" i="30"/>
  <c r="R649" i="30"/>
  <c r="R650" i="30"/>
  <c r="R651" i="30"/>
  <c r="R652" i="30"/>
  <c r="R653" i="30"/>
  <c r="R654" i="30"/>
  <c r="R655" i="30"/>
  <c r="R656" i="30"/>
  <c r="R657" i="30"/>
  <c r="R658" i="30"/>
  <c r="R659" i="30"/>
  <c r="R660" i="30"/>
  <c r="R661" i="30"/>
  <c r="R662" i="30"/>
  <c r="R663" i="30"/>
  <c r="R664" i="30"/>
  <c r="R665" i="30"/>
  <c r="R666" i="30"/>
  <c r="R667" i="30"/>
  <c r="R668" i="30"/>
  <c r="R669" i="30"/>
  <c r="R670" i="30"/>
  <c r="R671" i="30"/>
  <c r="R672" i="30"/>
  <c r="R673" i="30"/>
  <c r="R674" i="30"/>
  <c r="R675" i="30"/>
  <c r="R676" i="30"/>
  <c r="R677" i="30"/>
  <c r="R678" i="30"/>
  <c r="R679" i="30"/>
  <c r="R680" i="30"/>
  <c r="R681" i="30"/>
  <c r="R682" i="30"/>
  <c r="R683" i="30"/>
  <c r="R684" i="30"/>
  <c r="R685" i="30"/>
  <c r="R686" i="30"/>
  <c r="R687" i="30"/>
  <c r="R688" i="30"/>
  <c r="R689" i="30"/>
  <c r="R690" i="30"/>
  <c r="R691" i="30"/>
  <c r="R692" i="30"/>
  <c r="R693" i="30"/>
  <c r="R694" i="30"/>
  <c r="R695" i="30"/>
  <c r="R696" i="30"/>
  <c r="R697" i="30"/>
  <c r="R698" i="30"/>
  <c r="R699" i="30"/>
  <c r="R700" i="30"/>
  <c r="R701" i="30"/>
  <c r="R702" i="30"/>
  <c r="R703" i="30"/>
  <c r="R704" i="30"/>
  <c r="R705" i="30"/>
  <c r="R706" i="30"/>
  <c r="R707" i="30"/>
  <c r="R708" i="30"/>
  <c r="R709" i="30"/>
  <c r="R710" i="30"/>
  <c r="R711" i="30"/>
  <c r="R712" i="30"/>
  <c r="R713" i="30"/>
  <c r="R714" i="30"/>
  <c r="R715" i="30"/>
  <c r="R716" i="30"/>
  <c r="R717" i="30"/>
  <c r="R718" i="30"/>
  <c r="R719" i="30"/>
  <c r="R720" i="30"/>
  <c r="R721" i="30"/>
  <c r="R722" i="30"/>
  <c r="R723" i="30"/>
  <c r="R724" i="30"/>
  <c r="R725" i="30"/>
  <c r="R726" i="30"/>
  <c r="R727" i="30"/>
  <c r="R728" i="30"/>
  <c r="R729" i="30"/>
  <c r="R730" i="30"/>
  <c r="R731" i="30"/>
  <c r="R732" i="30"/>
  <c r="R733" i="30"/>
  <c r="R734" i="30"/>
  <c r="R735" i="30"/>
  <c r="R736" i="30"/>
  <c r="R737" i="30"/>
  <c r="R738" i="30"/>
  <c r="R739" i="30"/>
  <c r="R740" i="30"/>
  <c r="R741" i="30"/>
  <c r="R742" i="30"/>
  <c r="R743" i="30"/>
  <c r="R744" i="30"/>
  <c r="R745" i="30"/>
  <c r="R746" i="30"/>
  <c r="R747" i="30"/>
  <c r="R748" i="30"/>
  <c r="R749" i="30"/>
  <c r="R750" i="30"/>
  <c r="R751" i="30"/>
  <c r="R752" i="30"/>
  <c r="R753" i="30"/>
  <c r="R754" i="30"/>
  <c r="R755" i="30"/>
  <c r="R756" i="30"/>
  <c r="R757" i="30"/>
  <c r="R758" i="30"/>
  <c r="R759" i="30"/>
  <c r="R760" i="30"/>
  <c r="R761" i="30"/>
  <c r="R762" i="30"/>
  <c r="R763" i="30"/>
  <c r="R764" i="30"/>
  <c r="R765" i="30"/>
  <c r="R766" i="30"/>
  <c r="R767" i="30"/>
  <c r="R768" i="30"/>
  <c r="R769" i="30"/>
  <c r="R770" i="30"/>
  <c r="R771" i="30"/>
  <c r="R772" i="30"/>
  <c r="R773" i="30"/>
  <c r="R774" i="30"/>
  <c r="R775" i="30"/>
  <c r="R776" i="30"/>
  <c r="R777" i="30"/>
  <c r="R778" i="30"/>
  <c r="R779" i="30"/>
  <c r="R780" i="30"/>
  <c r="R781" i="30"/>
  <c r="R782" i="30"/>
  <c r="R783" i="30"/>
  <c r="R784" i="30"/>
  <c r="R785" i="30"/>
  <c r="R786" i="30"/>
  <c r="R787" i="30"/>
  <c r="R788" i="30"/>
  <c r="R789" i="30"/>
  <c r="R790" i="30"/>
  <c r="R791" i="30"/>
  <c r="R792" i="30"/>
  <c r="R793" i="30"/>
  <c r="R794" i="30"/>
  <c r="R795" i="30"/>
  <c r="R796" i="30"/>
  <c r="R797" i="30"/>
  <c r="R798" i="30"/>
  <c r="R799" i="30"/>
  <c r="R800" i="30"/>
  <c r="R801" i="30"/>
  <c r="R802" i="30"/>
  <c r="R803" i="30"/>
  <c r="R804" i="30"/>
  <c r="R805" i="30"/>
  <c r="R806" i="30"/>
  <c r="R807" i="30"/>
  <c r="R808" i="30"/>
  <c r="R809" i="30"/>
  <c r="R810" i="30"/>
  <c r="R811" i="30"/>
  <c r="R812" i="30"/>
  <c r="R813" i="30"/>
  <c r="R814" i="30"/>
  <c r="R815" i="30"/>
  <c r="R816" i="30"/>
  <c r="R817" i="30"/>
  <c r="R818" i="30"/>
  <c r="R819" i="30"/>
  <c r="R820" i="30"/>
  <c r="R821" i="30"/>
  <c r="R822" i="30"/>
  <c r="R823" i="30"/>
  <c r="R824" i="30"/>
  <c r="R825" i="30"/>
  <c r="R826" i="30"/>
  <c r="R827" i="30"/>
  <c r="R828" i="30"/>
  <c r="R829" i="30"/>
  <c r="R830" i="30"/>
  <c r="R831" i="30"/>
  <c r="R832" i="30"/>
  <c r="R833" i="30"/>
  <c r="R834" i="30"/>
  <c r="R835" i="30"/>
  <c r="R836" i="30"/>
  <c r="R837" i="30"/>
  <c r="R838" i="30"/>
  <c r="R839" i="30"/>
  <c r="R840" i="30"/>
  <c r="R841" i="30"/>
  <c r="R842" i="30"/>
  <c r="R843" i="30"/>
  <c r="R844" i="30"/>
  <c r="R845" i="30"/>
  <c r="R846" i="30"/>
  <c r="R847" i="30"/>
  <c r="R848" i="30"/>
  <c r="R849" i="30"/>
  <c r="R850" i="30"/>
  <c r="R851" i="30"/>
  <c r="R852" i="30"/>
  <c r="R853" i="30"/>
  <c r="R854" i="30"/>
  <c r="R855" i="30"/>
  <c r="R856" i="30"/>
  <c r="R857" i="30"/>
  <c r="R858" i="30"/>
  <c r="R859" i="30"/>
  <c r="R860" i="30"/>
  <c r="R861" i="30"/>
  <c r="R862" i="30"/>
  <c r="R863" i="30"/>
  <c r="R864" i="30"/>
  <c r="R865" i="30"/>
  <c r="R866" i="30"/>
  <c r="R867" i="30"/>
  <c r="R868" i="30"/>
  <c r="R869" i="30"/>
  <c r="R870" i="30"/>
  <c r="R871" i="30"/>
  <c r="R872" i="30"/>
  <c r="R873" i="30"/>
  <c r="R874" i="30"/>
  <c r="R875" i="30"/>
  <c r="R876" i="30"/>
  <c r="R877" i="30"/>
  <c r="R878" i="30"/>
  <c r="R879" i="30"/>
  <c r="R880" i="30"/>
  <c r="R881" i="30"/>
  <c r="R882" i="30"/>
  <c r="R883" i="30"/>
  <c r="R884" i="30"/>
  <c r="R885" i="30"/>
  <c r="R886" i="30"/>
  <c r="R887" i="30"/>
  <c r="R888" i="30"/>
  <c r="R889" i="30"/>
  <c r="R890" i="30"/>
  <c r="R891" i="30"/>
  <c r="R892" i="30"/>
  <c r="R893" i="30"/>
  <c r="R894" i="30"/>
  <c r="R895" i="30"/>
  <c r="R896" i="30"/>
  <c r="R897" i="30"/>
  <c r="R898" i="30"/>
  <c r="R899" i="30"/>
  <c r="R900" i="30"/>
  <c r="R901" i="30"/>
  <c r="R902" i="30"/>
  <c r="R903" i="30"/>
  <c r="R904" i="30"/>
  <c r="R905" i="30"/>
  <c r="R906" i="30"/>
  <c r="R907" i="30"/>
  <c r="R908" i="30"/>
  <c r="R909" i="30"/>
  <c r="R910" i="30"/>
  <c r="R911" i="30"/>
  <c r="R912" i="30"/>
  <c r="R913" i="30"/>
  <c r="R914" i="30"/>
  <c r="R915" i="30"/>
  <c r="R916" i="30"/>
  <c r="R917" i="30"/>
  <c r="R918" i="30"/>
  <c r="R919" i="30"/>
  <c r="R920" i="30"/>
  <c r="R921" i="30"/>
  <c r="R922" i="30"/>
  <c r="R923" i="30"/>
  <c r="R924" i="30"/>
  <c r="R925" i="30"/>
  <c r="R926" i="30"/>
  <c r="R927" i="30"/>
  <c r="R928" i="30"/>
  <c r="R929" i="30"/>
  <c r="R930" i="30"/>
  <c r="R931" i="30"/>
  <c r="R932" i="30"/>
  <c r="R933" i="30"/>
  <c r="R934" i="30"/>
  <c r="R935" i="30"/>
  <c r="R936" i="30"/>
  <c r="R937" i="30"/>
  <c r="R938" i="30"/>
  <c r="R939" i="30"/>
  <c r="R940" i="30"/>
  <c r="R941" i="30"/>
  <c r="R942" i="30"/>
  <c r="R943" i="30"/>
  <c r="R944" i="30"/>
  <c r="R945" i="30"/>
  <c r="R946" i="30"/>
  <c r="R947" i="30"/>
  <c r="R948" i="30"/>
  <c r="R949" i="30"/>
  <c r="R950" i="30"/>
  <c r="R951" i="30"/>
  <c r="R952" i="30"/>
  <c r="R953" i="30"/>
  <c r="R954" i="30"/>
  <c r="R955" i="30"/>
  <c r="R956" i="30"/>
  <c r="R957" i="30"/>
  <c r="R958" i="30"/>
  <c r="R959" i="30"/>
  <c r="R960" i="30"/>
  <c r="R961" i="30"/>
  <c r="R962" i="30"/>
  <c r="R963" i="30"/>
  <c r="R964" i="30"/>
  <c r="R965" i="30"/>
  <c r="R966" i="30"/>
  <c r="R967" i="30"/>
  <c r="R968" i="30"/>
  <c r="R969" i="30"/>
  <c r="R970" i="30"/>
  <c r="R971" i="30"/>
  <c r="R972" i="30"/>
  <c r="R973" i="30"/>
  <c r="R974" i="30"/>
  <c r="R975" i="30"/>
  <c r="R976" i="30"/>
  <c r="R977" i="30"/>
  <c r="R978" i="30"/>
  <c r="R979" i="30"/>
  <c r="R980" i="30"/>
  <c r="R981" i="30"/>
  <c r="R982" i="30"/>
  <c r="R983" i="30"/>
  <c r="R984" i="30"/>
  <c r="R985" i="30"/>
  <c r="R986" i="30"/>
  <c r="R987" i="30"/>
  <c r="R988" i="30"/>
  <c r="R989" i="30"/>
  <c r="R990" i="30"/>
  <c r="R991" i="30"/>
  <c r="R992" i="30"/>
  <c r="R993" i="30"/>
  <c r="R994" i="30"/>
  <c r="R995" i="30"/>
  <c r="R996" i="30"/>
  <c r="R997" i="30"/>
  <c r="R998" i="30"/>
  <c r="R999" i="30"/>
  <c r="R1000" i="30"/>
  <c r="R1001" i="30"/>
  <c r="R1002" i="30"/>
  <c r="R1003" i="30"/>
  <c r="R1004" i="30"/>
  <c r="R1005" i="30"/>
  <c r="R1006" i="30"/>
  <c r="R1007" i="30"/>
  <c r="R1008" i="30"/>
  <c r="R1009" i="30"/>
  <c r="R10" i="30"/>
  <c r="AA1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AA62" i="28"/>
  <c r="AA63" i="28"/>
  <c r="AA64" i="28"/>
  <c r="AA65" i="28"/>
  <c r="AA66" i="28"/>
  <c r="AA67" i="28"/>
  <c r="AA68" i="28"/>
  <c r="AA69" i="28"/>
  <c r="AA70" i="28"/>
  <c r="AA71" i="28"/>
  <c r="AA72" i="28"/>
  <c r="AA73" i="28"/>
  <c r="AA74" i="28"/>
  <c r="AA75" i="28"/>
  <c r="AA76" i="28"/>
  <c r="AA77" i="28"/>
  <c r="AA78" i="28"/>
  <c r="AA79" i="28"/>
  <c r="AA80" i="28"/>
  <c r="AA81" i="28"/>
  <c r="AA82" i="28"/>
  <c r="AA83" i="28"/>
  <c r="AA84" i="28"/>
  <c r="AA85" i="28"/>
  <c r="AA86" i="28"/>
  <c r="AA87" i="28"/>
  <c r="AA88" i="28"/>
  <c r="AA89" i="28"/>
  <c r="AA90" i="28"/>
  <c r="AA91" i="28"/>
  <c r="AA92" i="28"/>
  <c r="AA93" i="28"/>
  <c r="AA94" i="28"/>
  <c r="AA95" i="28"/>
  <c r="AA96" i="28"/>
  <c r="AA97" i="28"/>
  <c r="AA98" i="28"/>
  <c r="AA99" i="28"/>
  <c r="AA100" i="28"/>
  <c r="AA101" i="28"/>
  <c r="AA102" i="28"/>
  <c r="AA103" i="28"/>
  <c r="AA104" i="28"/>
  <c r="AA105" i="28"/>
  <c r="AA106" i="28"/>
  <c r="AA107" i="28"/>
  <c r="AA108" i="28"/>
  <c r="AA109" i="28"/>
  <c r="AA110" i="28"/>
  <c r="AA111" i="28"/>
  <c r="AA112" i="28"/>
  <c r="AA113" i="28"/>
  <c r="AA114" i="28"/>
  <c r="AA115" i="28"/>
  <c r="AA116" i="28"/>
  <c r="AA117" i="28"/>
  <c r="AA118" i="28"/>
  <c r="AA119" i="28"/>
  <c r="AA120" i="28"/>
  <c r="AA121" i="28"/>
  <c r="AA122" i="28"/>
  <c r="AA123" i="28"/>
  <c r="AA124" i="28"/>
  <c r="AA125" i="28"/>
  <c r="AA126" i="28"/>
  <c r="AA127" i="28"/>
  <c r="AA128" i="28"/>
  <c r="AA129" i="28"/>
  <c r="AA130" i="28"/>
  <c r="AA131" i="28"/>
  <c r="AA132" i="28"/>
  <c r="AA133" i="28"/>
  <c r="AA134" i="28"/>
  <c r="AA135" i="28"/>
  <c r="AA136" i="28"/>
  <c r="AA137" i="28"/>
  <c r="AA138" i="28"/>
  <c r="AA139" i="28"/>
  <c r="AA140" i="28"/>
  <c r="AA141" i="28"/>
  <c r="AA142" i="28"/>
  <c r="AA143" i="28"/>
  <c r="AA144" i="28"/>
  <c r="AA145" i="28"/>
  <c r="AA146" i="28"/>
  <c r="AA147" i="28"/>
  <c r="AA148" i="28"/>
  <c r="AA149" i="28"/>
  <c r="AA150" i="28"/>
  <c r="AA151" i="28"/>
  <c r="AA152" i="28"/>
  <c r="AA153" i="28"/>
  <c r="AA154" i="28"/>
  <c r="AA155" i="28"/>
  <c r="AA156" i="28"/>
  <c r="AA157" i="28"/>
  <c r="AA158" i="28"/>
  <c r="AA159" i="28"/>
  <c r="AA160" i="28"/>
  <c r="AA161" i="28"/>
  <c r="AA162" i="28"/>
  <c r="AA163" i="28"/>
  <c r="AA164" i="28"/>
  <c r="AA165" i="28"/>
  <c r="AA166" i="28"/>
  <c r="AA167" i="28"/>
  <c r="AA168" i="28"/>
  <c r="AA169" i="28"/>
  <c r="AA170" i="28"/>
  <c r="AA171" i="28"/>
  <c r="AA172" i="28"/>
  <c r="AA173" i="28"/>
  <c r="AA174" i="28"/>
  <c r="AA175" i="28"/>
  <c r="AA176" i="28"/>
  <c r="AA177" i="28"/>
  <c r="AA178" i="28"/>
  <c r="AA179" i="28"/>
  <c r="AA180" i="28"/>
  <c r="AA181" i="28"/>
  <c r="AA182" i="28"/>
  <c r="AA183" i="28"/>
  <c r="AA184" i="28"/>
  <c r="AA185" i="28"/>
  <c r="AA186" i="28"/>
  <c r="AA187" i="28"/>
  <c r="AA188" i="28"/>
  <c r="AA189" i="28"/>
  <c r="AA190" i="28"/>
  <c r="AA191" i="28"/>
  <c r="AA192" i="28"/>
  <c r="AA193" i="28"/>
  <c r="AA194" i="28"/>
  <c r="AA195" i="28"/>
  <c r="AA196" i="28"/>
  <c r="AA197" i="28"/>
  <c r="AA198" i="28"/>
  <c r="AA199" i="28"/>
  <c r="AA200" i="28"/>
  <c r="AA201" i="28"/>
  <c r="AA202" i="28"/>
  <c r="AA203" i="28"/>
  <c r="AA204" i="28"/>
  <c r="AA205" i="28"/>
  <c r="AA206" i="28"/>
  <c r="AA207" i="28"/>
  <c r="AA208" i="28"/>
  <c r="AA209" i="28"/>
  <c r="AA210" i="28"/>
  <c r="AA211" i="28"/>
  <c r="AA212" i="28"/>
  <c r="AA213" i="28"/>
  <c r="AA214" i="28"/>
  <c r="AA215" i="28"/>
  <c r="AA216" i="28"/>
  <c r="AA217" i="28"/>
  <c r="AA218" i="28"/>
  <c r="AA219" i="28"/>
  <c r="AA220" i="28"/>
  <c r="AA221" i="28"/>
  <c r="AA222" i="28"/>
  <c r="AA223" i="28"/>
  <c r="AA224" i="28"/>
  <c r="AA225" i="28"/>
  <c r="AA226" i="28"/>
  <c r="AA227" i="28"/>
  <c r="AA228" i="28"/>
  <c r="AA229" i="28"/>
  <c r="AA230" i="28"/>
  <c r="AA231" i="28"/>
  <c r="AA232" i="28"/>
  <c r="AA233" i="28"/>
  <c r="AA234" i="28"/>
  <c r="AA235" i="28"/>
  <c r="AA236" i="28"/>
  <c r="AA237" i="28"/>
  <c r="AA238" i="28"/>
  <c r="AA239" i="28"/>
  <c r="AA240" i="28"/>
  <c r="AA241" i="28"/>
  <c r="AA242" i="28"/>
  <c r="AA243" i="28"/>
  <c r="AA244" i="28"/>
  <c r="AA245" i="28"/>
  <c r="AA246" i="28"/>
  <c r="AA247" i="28"/>
  <c r="AA248" i="28"/>
  <c r="AA249" i="28"/>
  <c r="AA250" i="28"/>
  <c r="AA251" i="28"/>
  <c r="AA252" i="28"/>
  <c r="AA253" i="28"/>
  <c r="AA254" i="28"/>
  <c r="AA255" i="28"/>
  <c r="AA256" i="28"/>
  <c r="AA257" i="28"/>
  <c r="AA258" i="28"/>
  <c r="AA259" i="28"/>
  <c r="AA260" i="28"/>
  <c r="AA261" i="28"/>
  <c r="AA262" i="28"/>
  <c r="AA263" i="28"/>
  <c r="AA264" i="28"/>
  <c r="AA265" i="28"/>
  <c r="AA266" i="28"/>
  <c r="AA267" i="28"/>
  <c r="AA268" i="28"/>
  <c r="AA269" i="28"/>
  <c r="AA270" i="28"/>
  <c r="AA271" i="28"/>
  <c r="AA272" i="28"/>
  <c r="AA273" i="28"/>
  <c r="AA274" i="28"/>
  <c r="AA275" i="28"/>
  <c r="AA276" i="28"/>
  <c r="AA277" i="28"/>
  <c r="AA278" i="28"/>
  <c r="AA279" i="28"/>
  <c r="AA280" i="28"/>
  <c r="AA281" i="28"/>
  <c r="AA282" i="28"/>
  <c r="AA283" i="28"/>
  <c r="AA284" i="28"/>
  <c r="AA285" i="28"/>
  <c r="AA286" i="28"/>
  <c r="AA287" i="28"/>
  <c r="AA288" i="28"/>
  <c r="AA289" i="28"/>
  <c r="AA290" i="28"/>
  <c r="AA291" i="28"/>
  <c r="AA292" i="28"/>
  <c r="AA293" i="28"/>
  <c r="AA294" i="28"/>
  <c r="AA295" i="28"/>
  <c r="AA296" i="28"/>
  <c r="AA297" i="28"/>
  <c r="AA298" i="28"/>
  <c r="AA299" i="28"/>
  <c r="AA300" i="28"/>
  <c r="AA301" i="28"/>
  <c r="AA302" i="28"/>
  <c r="AA303" i="28"/>
  <c r="AA304" i="28"/>
  <c r="AA305" i="28"/>
  <c r="AA306" i="28"/>
  <c r="AA307" i="28"/>
  <c r="AA308" i="28"/>
  <c r="AA309" i="28"/>
  <c r="AA310" i="28"/>
  <c r="AA311" i="28"/>
  <c r="AA312" i="28"/>
  <c r="AA313" i="28"/>
  <c r="AA314" i="28"/>
  <c r="AA315" i="28"/>
  <c r="AA316" i="28"/>
  <c r="AA317" i="28"/>
  <c r="AA318" i="28"/>
  <c r="AA319" i="28"/>
  <c r="AA320" i="28"/>
  <c r="AA321" i="28"/>
  <c r="AA322" i="28"/>
  <c r="AA323" i="28"/>
  <c r="AA324" i="28"/>
  <c r="AA325" i="28"/>
  <c r="AA326" i="28"/>
  <c r="AA327" i="28"/>
  <c r="AA328" i="28"/>
  <c r="AA329" i="28"/>
  <c r="AA330" i="28"/>
  <c r="AA331" i="28"/>
  <c r="AA332" i="28"/>
  <c r="AA333" i="28"/>
  <c r="AA334" i="28"/>
  <c r="AA335" i="28"/>
  <c r="AA336" i="28"/>
  <c r="AA337" i="28"/>
  <c r="AA338" i="28"/>
  <c r="AA339" i="28"/>
  <c r="AA340" i="28"/>
  <c r="AA341" i="28"/>
  <c r="AA342" i="28"/>
  <c r="AA343" i="28"/>
  <c r="AA344" i="28"/>
  <c r="AA345" i="28"/>
  <c r="AA346" i="28"/>
  <c r="AA347" i="28"/>
  <c r="AA348" i="28"/>
  <c r="AA349" i="28"/>
  <c r="AA350" i="28"/>
  <c r="AA351" i="28"/>
  <c r="AA352" i="28"/>
  <c r="AA353" i="28"/>
  <c r="AA354" i="28"/>
  <c r="AA355" i="28"/>
  <c r="AA356" i="28"/>
  <c r="AA357" i="28"/>
  <c r="AA358" i="28"/>
  <c r="AA359" i="28"/>
  <c r="AA360" i="28"/>
  <c r="AA361" i="28"/>
  <c r="AA362" i="28"/>
  <c r="AA363" i="28"/>
  <c r="AA364" i="28"/>
  <c r="AA365" i="28"/>
  <c r="AA366" i="28"/>
  <c r="AA367" i="28"/>
  <c r="AA368" i="28"/>
  <c r="AA369" i="28"/>
  <c r="AA370" i="28"/>
  <c r="AA371" i="28"/>
  <c r="AA372" i="28"/>
  <c r="AA373" i="28"/>
  <c r="AA374" i="28"/>
  <c r="AA375" i="28"/>
  <c r="AA376" i="28"/>
  <c r="AA377" i="28"/>
  <c r="AA378" i="28"/>
  <c r="AA379" i="28"/>
  <c r="AA380" i="28"/>
  <c r="AA381" i="28"/>
  <c r="AA382" i="28"/>
  <c r="AA383" i="28"/>
  <c r="AA384" i="28"/>
  <c r="AA385" i="28"/>
  <c r="AA386" i="28"/>
  <c r="AA387" i="28"/>
  <c r="AA388" i="28"/>
  <c r="AA389" i="28"/>
  <c r="AA390" i="28"/>
  <c r="AA391" i="28"/>
  <c r="AA392" i="28"/>
  <c r="AA393" i="28"/>
  <c r="AA394" i="28"/>
  <c r="AA395" i="28"/>
  <c r="AA396" i="28"/>
  <c r="AA397" i="28"/>
  <c r="AA398" i="28"/>
  <c r="AA399" i="28"/>
  <c r="AA400" i="28"/>
  <c r="AA401" i="28"/>
  <c r="AA402" i="28"/>
  <c r="AA403" i="28"/>
  <c r="AA404" i="28"/>
  <c r="AA405" i="28"/>
  <c r="AA406" i="28"/>
  <c r="AA407" i="28"/>
  <c r="AA408" i="28"/>
  <c r="AA409" i="28"/>
  <c r="AA410" i="28"/>
  <c r="AA411" i="28"/>
  <c r="AA412" i="28"/>
  <c r="AA413" i="28"/>
  <c r="AA414" i="28"/>
  <c r="AA415" i="28"/>
  <c r="AA416" i="28"/>
  <c r="AA417" i="28"/>
  <c r="AA418" i="28"/>
  <c r="AA419" i="28"/>
  <c r="AA420" i="28"/>
  <c r="AA421" i="28"/>
  <c r="AA422" i="28"/>
  <c r="AA423" i="28"/>
  <c r="AA424" i="28"/>
  <c r="AA425" i="28"/>
  <c r="AA426" i="28"/>
  <c r="AA427" i="28"/>
  <c r="AA428" i="28"/>
  <c r="AA429" i="28"/>
  <c r="AA430" i="28"/>
  <c r="AA431" i="28"/>
  <c r="AA432" i="28"/>
  <c r="AA433" i="28"/>
  <c r="AA434" i="28"/>
  <c r="AA435" i="28"/>
  <c r="AA436" i="28"/>
  <c r="AA437" i="28"/>
  <c r="AA438" i="28"/>
  <c r="AA439" i="28"/>
  <c r="AA440" i="28"/>
  <c r="AA441" i="28"/>
  <c r="AA442" i="28"/>
  <c r="AA443" i="28"/>
  <c r="AA444" i="28"/>
  <c r="AA445" i="28"/>
  <c r="AA446" i="28"/>
  <c r="AA447" i="28"/>
  <c r="AA448" i="28"/>
  <c r="AA449" i="28"/>
  <c r="AA450" i="28"/>
  <c r="AA451" i="28"/>
  <c r="AA452" i="28"/>
  <c r="AA453" i="28"/>
  <c r="AA454" i="28"/>
  <c r="AA455" i="28"/>
  <c r="AA456" i="28"/>
  <c r="AA457" i="28"/>
  <c r="AA458" i="28"/>
  <c r="AA459" i="28"/>
  <c r="AA460" i="28"/>
  <c r="AA461" i="28"/>
  <c r="AA462" i="28"/>
  <c r="AA463" i="28"/>
  <c r="AA464" i="28"/>
  <c r="AA465" i="28"/>
  <c r="AA466" i="28"/>
  <c r="AA467" i="28"/>
  <c r="AA468" i="28"/>
  <c r="AA469" i="28"/>
  <c r="AA470" i="28"/>
  <c r="AA471" i="28"/>
  <c r="AA472" i="28"/>
  <c r="AA473" i="28"/>
  <c r="AA474" i="28"/>
  <c r="AA475" i="28"/>
  <c r="AA476" i="28"/>
  <c r="AA477" i="28"/>
  <c r="AA478" i="28"/>
  <c r="AA479" i="28"/>
  <c r="AA480" i="28"/>
  <c r="AA481" i="28"/>
  <c r="AA482" i="28"/>
  <c r="AA483" i="28"/>
  <c r="AA484" i="28"/>
  <c r="AA485" i="28"/>
  <c r="AA486" i="28"/>
  <c r="AA487" i="28"/>
  <c r="AA488" i="28"/>
  <c r="AA489" i="28"/>
  <c r="AA490" i="28"/>
  <c r="AA491" i="28"/>
  <c r="AA492" i="28"/>
  <c r="AA493" i="28"/>
  <c r="AA494" i="28"/>
  <c r="AA495" i="28"/>
  <c r="AA496" i="28"/>
  <c r="AA497" i="28"/>
  <c r="AA498" i="28"/>
  <c r="AA499" i="28"/>
  <c r="AA500" i="28"/>
  <c r="AA501" i="28"/>
  <c r="AA502" i="28"/>
  <c r="AA503" i="28"/>
  <c r="AA504" i="28"/>
  <c r="AA505" i="28"/>
  <c r="AA506" i="28"/>
  <c r="AA507" i="28"/>
  <c r="AA508" i="28"/>
  <c r="AA509" i="28"/>
  <c r="AA510" i="28"/>
  <c r="AA511" i="28"/>
  <c r="AA512" i="28"/>
  <c r="AA513" i="28"/>
  <c r="AA514" i="28"/>
  <c r="AA515" i="28"/>
  <c r="AA516" i="28"/>
  <c r="AA517" i="28"/>
  <c r="AA518" i="28"/>
  <c r="AA519" i="28"/>
  <c r="AA520" i="28"/>
  <c r="AA521" i="28"/>
  <c r="AA522" i="28"/>
  <c r="AA523" i="28"/>
  <c r="AA524" i="28"/>
  <c r="AA525" i="28"/>
  <c r="AA526" i="28"/>
  <c r="AA527" i="28"/>
  <c r="AA528" i="28"/>
  <c r="AA529" i="28"/>
  <c r="AA530" i="28"/>
  <c r="AA531" i="28"/>
  <c r="AA532" i="28"/>
  <c r="AA533" i="28"/>
  <c r="AA534" i="28"/>
  <c r="AA535" i="28"/>
  <c r="AA536" i="28"/>
  <c r="AA537" i="28"/>
  <c r="AA538" i="28"/>
  <c r="AA539" i="28"/>
  <c r="AA540" i="28"/>
  <c r="AA541" i="28"/>
  <c r="AA542" i="28"/>
  <c r="AA543" i="28"/>
  <c r="AA544" i="28"/>
  <c r="AA545" i="28"/>
  <c r="AA546" i="28"/>
  <c r="AA547" i="28"/>
  <c r="AA548" i="28"/>
  <c r="AA549" i="28"/>
  <c r="AA550" i="28"/>
  <c r="AA551" i="28"/>
  <c r="AA552" i="28"/>
  <c r="AA553" i="28"/>
  <c r="AA554" i="28"/>
  <c r="AA555" i="28"/>
  <c r="AA556" i="28"/>
  <c r="AA557" i="28"/>
  <c r="AA558" i="28"/>
  <c r="AA559" i="28"/>
  <c r="AA560" i="28"/>
  <c r="AA561" i="28"/>
  <c r="AA562" i="28"/>
  <c r="AA563" i="28"/>
  <c r="AA564" i="28"/>
  <c r="AA565" i="28"/>
  <c r="AA566" i="28"/>
  <c r="AA567" i="28"/>
  <c r="AA568" i="28"/>
  <c r="AA569" i="28"/>
  <c r="AA570" i="28"/>
  <c r="AA571" i="28"/>
  <c r="AA572" i="28"/>
  <c r="AA573" i="28"/>
  <c r="AA574" i="28"/>
  <c r="AA575" i="28"/>
  <c r="AA576" i="28"/>
  <c r="AA577" i="28"/>
  <c r="AA578" i="28"/>
  <c r="AA579" i="28"/>
  <c r="AA580" i="28"/>
  <c r="AA581" i="28"/>
  <c r="AA582" i="28"/>
  <c r="AA583" i="28"/>
  <c r="AA584" i="28"/>
  <c r="AA585" i="28"/>
  <c r="AA586" i="28"/>
  <c r="AA587" i="28"/>
  <c r="AA588" i="28"/>
  <c r="AA589" i="28"/>
  <c r="AA590" i="28"/>
  <c r="AA591" i="28"/>
  <c r="AA592" i="28"/>
  <c r="AA593" i="28"/>
  <c r="AA594" i="28"/>
  <c r="AA595" i="28"/>
  <c r="AA596" i="28"/>
  <c r="AA597" i="28"/>
  <c r="AA598" i="28"/>
  <c r="AA599" i="28"/>
  <c r="AA600" i="28"/>
  <c r="AA601" i="28"/>
  <c r="AA602" i="28"/>
  <c r="AA603" i="28"/>
  <c r="AA604" i="28"/>
  <c r="AA605" i="28"/>
  <c r="AA606" i="28"/>
  <c r="AA607" i="28"/>
  <c r="AA608" i="28"/>
  <c r="AA609" i="28"/>
  <c r="AA610" i="28"/>
  <c r="AA611" i="28"/>
  <c r="AA612" i="28"/>
  <c r="AA613" i="28"/>
  <c r="AA614" i="28"/>
  <c r="AA615" i="28"/>
  <c r="AA616" i="28"/>
  <c r="AA617" i="28"/>
  <c r="AA618" i="28"/>
  <c r="AA619" i="28"/>
  <c r="AA620" i="28"/>
  <c r="AA621" i="28"/>
  <c r="AA622" i="28"/>
  <c r="AA623" i="28"/>
  <c r="AA624" i="28"/>
  <c r="AA625" i="28"/>
  <c r="AA626" i="28"/>
  <c r="AA627" i="28"/>
  <c r="AA628" i="28"/>
  <c r="AA629" i="28"/>
  <c r="AA630" i="28"/>
  <c r="AA631" i="28"/>
  <c r="AA632" i="28"/>
  <c r="AA633" i="28"/>
  <c r="AA634" i="28"/>
  <c r="AA635" i="28"/>
  <c r="AA636" i="28"/>
  <c r="AA637" i="28"/>
  <c r="AA638" i="28"/>
  <c r="AA639" i="28"/>
  <c r="AA640" i="28"/>
  <c r="AA641" i="28"/>
  <c r="AA642" i="28"/>
  <c r="AA643" i="28"/>
  <c r="AA644" i="28"/>
  <c r="AA645" i="28"/>
  <c r="AA646" i="28"/>
  <c r="AA647" i="28"/>
  <c r="AA648" i="28"/>
  <c r="AA649" i="28"/>
  <c r="AA650" i="28"/>
  <c r="AA651" i="28"/>
  <c r="AA652" i="28"/>
  <c r="AA653" i="28"/>
  <c r="AA654" i="28"/>
  <c r="AA655" i="28"/>
  <c r="AA656" i="28"/>
  <c r="AA657" i="28"/>
  <c r="AA658" i="28"/>
  <c r="AA659" i="28"/>
  <c r="AA660" i="28"/>
  <c r="AA661" i="28"/>
  <c r="AA662" i="28"/>
  <c r="AA663" i="28"/>
  <c r="AA664" i="28"/>
  <c r="AA665" i="28"/>
  <c r="AA666" i="28"/>
  <c r="AA667" i="28"/>
  <c r="AA668" i="28"/>
  <c r="AA669" i="28"/>
  <c r="AA670" i="28"/>
  <c r="AA671" i="28"/>
  <c r="AA672" i="28"/>
  <c r="AA673" i="28"/>
  <c r="AA674" i="28"/>
  <c r="AA675" i="28"/>
  <c r="AA676" i="28"/>
  <c r="AA677" i="28"/>
  <c r="AA678" i="28"/>
  <c r="AA679" i="28"/>
  <c r="AA680" i="28"/>
  <c r="AA681" i="28"/>
  <c r="AA682" i="28"/>
  <c r="AA683" i="28"/>
  <c r="AA684" i="28"/>
  <c r="AA685" i="28"/>
  <c r="AA686" i="28"/>
  <c r="AA687" i="28"/>
  <c r="AA688" i="28"/>
  <c r="AA689" i="28"/>
  <c r="AA690" i="28"/>
  <c r="AA691" i="28"/>
  <c r="AA692" i="28"/>
  <c r="AA693" i="28"/>
  <c r="AA694" i="28"/>
  <c r="AA695" i="28"/>
  <c r="AA696" i="28"/>
  <c r="AA697" i="28"/>
  <c r="AA698" i="28"/>
  <c r="AA699" i="28"/>
  <c r="AA700" i="28"/>
  <c r="AA701" i="28"/>
  <c r="AA702" i="28"/>
  <c r="AA703" i="28"/>
  <c r="AA704" i="28"/>
  <c r="AA705" i="28"/>
  <c r="AA706" i="28"/>
  <c r="AA707" i="28"/>
  <c r="AA708" i="28"/>
  <c r="AA709" i="28"/>
  <c r="AA710" i="28"/>
  <c r="AA711" i="28"/>
  <c r="AA712" i="28"/>
  <c r="AA713" i="28"/>
  <c r="AA714" i="28"/>
  <c r="AA715" i="28"/>
  <c r="AA716" i="28"/>
  <c r="AA717" i="28"/>
  <c r="AA718" i="28"/>
  <c r="AA719" i="28"/>
  <c r="AA720" i="28"/>
  <c r="AA721" i="28"/>
  <c r="AA722" i="28"/>
  <c r="AA723" i="28"/>
  <c r="AA724" i="28"/>
  <c r="AA725" i="28"/>
  <c r="AA726" i="28"/>
  <c r="AA727" i="28"/>
  <c r="AA728" i="28"/>
  <c r="AA729" i="28"/>
  <c r="AA730" i="28"/>
  <c r="AA731" i="28"/>
  <c r="AA732" i="28"/>
  <c r="AA733" i="28"/>
  <c r="AA734" i="28"/>
  <c r="AA735" i="28"/>
  <c r="AA736" i="28"/>
  <c r="AA737" i="28"/>
  <c r="AA738" i="28"/>
  <c r="AA739" i="28"/>
  <c r="AA740" i="28"/>
  <c r="AA741" i="28"/>
  <c r="AA742" i="28"/>
  <c r="AA743" i="28"/>
  <c r="AA744" i="28"/>
  <c r="AA745" i="28"/>
  <c r="AA746" i="28"/>
  <c r="AA747" i="28"/>
  <c r="AA748" i="28"/>
  <c r="AA749" i="28"/>
  <c r="AA750" i="28"/>
  <c r="AA751" i="28"/>
  <c r="AA752" i="28"/>
  <c r="AA753" i="28"/>
  <c r="AA754" i="28"/>
  <c r="AA755" i="28"/>
  <c r="AA756" i="28"/>
  <c r="AA757" i="28"/>
  <c r="AA758" i="28"/>
  <c r="AA759" i="28"/>
  <c r="AA760" i="28"/>
  <c r="AA761" i="28"/>
  <c r="AA762" i="28"/>
  <c r="AA763" i="28"/>
  <c r="AA764" i="28"/>
  <c r="AA765" i="28"/>
  <c r="AA766" i="28"/>
  <c r="AA767" i="28"/>
  <c r="AA768" i="28"/>
  <c r="AA769" i="28"/>
  <c r="AA770" i="28"/>
  <c r="AA771" i="28"/>
  <c r="AA772" i="28"/>
  <c r="AA773" i="28"/>
  <c r="AA774" i="28"/>
  <c r="AA775" i="28"/>
  <c r="AA776" i="28"/>
  <c r="AA777" i="28"/>
  <c r="AA778" i="28"/>
  <c r="AA779" i="28"/>
  <c r="AA780" i="28"/>
  <c r="AA781" i="28"/>
  <c r="AA782" i="28"/>
  <c r="AA783" i="28"/>
  <c r="AA784" i="28"/>
  <c r="AA785" i="28"/>
  <c r="AA786" i="28"/>
  <c r="AA787" i="28"/>
  <c r="AA788" i="28"/>
  <c r="AA789" i="28"/>
  <c r="AA790" i="28"/>
  <c r="AA791" i="28"/>
  <c r="AA792" i="28"/>
  <c r="AA793" i="28"/>
  <c r="AA794" i="28"/>
  <c r="AA795" i="28"/>
  <c r="AA796" i="28"/>
  <c r="AA797" i="28"/>
  <c r="AA798" i="28"/>
  <c r="AA799" i="28"/>
  <c r="AA800" i="28"/>
  <c r="AA801" i="28"/>
  <c r="AA802" i="28"/>
  <c r="AA803" i="28"/>
  <c r="AA804" i="28"/>
  <c r="AA805" i="28"/>
  <c r="AA806" i="28"/>
  <c r="AA807" i="28"/>
  <c r="AA808" i="28"/>
  <c r="AA809" i="28"/>
  <c r="AA810" i="28"/>
  <c r="AA811" i="28"/>
  <c r="AA812" i="28"/>
  <c r="AA813" i="28"/>
  <c r="AA814" i="28"/>
  <c r="AA815" i="28"/>
  <c r="AA816" i="28"/>
  <c r="AA817" i="28"/>
  <c r="AA818" i="28"/>
  <c r="AA819" i="28"/>
  <c r="AA820" i="28"/>
  <c r="AA821" i="28"/>
  <c r="AA822" i="28"/>
  <c r="AA823" i="28"/>
  <c r="AA824" i="28"/>
  <c r="AA825" i="28"/>
  <c r="AA826" i="28"/>
  <c r="AA827" i="28"/>
  <c r="AA828" i="28"/>
  <c r="AA829" i="28"/>
  <c r="AA830" i="28"/>
  <c r="AA831" i="28"/>
  <c r="AA832" i="28"/>
  <c r="AA833" i="28"/>
  <c r="AA834" i="28"/>
  <c r="AA835" i="28"/>
  <c r="AA836" i="28"/>
  <c r="AA837" i="28"/>
  <c r="AA838" i="28"/>
  <c r="AA839" i="28"/>
  <c r="AA840" i="28"/>
  <c r="AA841" i="28"/>
  <c r="AA842" i="28"/>
  <c r="AA843" i="28"/>
  <c r="AA844" i="28"/>
  <c r="AA845" i="28"/>
  <c r="AA846" i="28"/>
  <c r="AA847" i="28"/>
  <c r="AA848" i="28"/>
  <c r="AA849" i="28"/>
  <c r="AA850" i="28"/>
  <c r="AA851" i="28"/>
  <c r="AA852" i="28"/>
  <c r="AA853" i="28"/>
  <c r="AA854" i="28"/>
  <c r="AA855" i="28"/>
  <c r="AA856" i="28"/>
  <c r="AA857" i="28"/>
  <c r="AA858" i="28"/>
  <c r="AA859" i="28"/>
  <c r="AA860" i="28"/>
  <c r="AA861" i="28"/>
  <c r="AA862" i="28"/>
  <c r="AA863" i="28"/>
  <c r="AA864" i="28"/>
  <c r="AA865" i="28"/>
  <c r="AA866" i="28"/>
  <c r="AA867" i="28"/>
  <c r="AA868" i="28"/>
  <c r="AA869" i="28"/>
  <c r="AA870" i="28"/>
  <c r="AA871" i="28"/>
  <c r="AA872" i="28"/>
  <c r="AA873" i="28"/>
  <c r="AA874" i="28"/>
  <c r="AA875" i="28"/>
  <c r="AA876" i="28"/>
  <c r="AA877" i="28"/>
  <c r="AA878" i="28"/>
  <c r="AA879" i="28"/>
  <c r="AA880" i="28"/>
  <c r="AA881" i="28"/>
  <c r="AA882" i="28"/>
  <c r="AA883" i="28"/>
  <c r="AA884" i="28"/>
  <c r="AA885" i="28"/>
  <c r="AA886" i="28"/>
  <c r="AA887" i="28"/>
  <c r="AA888" i="28"/>
  <c r="AA889" i="28"/>
  <c r="AA890" i="28"/>
  <c r="AA891" i="28"/>
  <c r="AA892" i="28"/>
  <c r="AA893" i="28"/>
  <c r="AA894" i="28"/>
  <c r="AA895" i="28"/>
  <c r="AA896" i="28"/>
  <c r="AA897" i="28"/>
  <c r="AA898" i="28"/>
  <c r="AA899" i="28"/>
  <c r="AA900" i="28"/>
  <c r="AA901" i="28"/>
  <c r="AA902" i="28"/>
  <c r="AA903" i="28"/>
  <c r="AA904" i="28"/>
  <c r="AA905" i="28"/>
  <c r="AA906" i="28"/>
  <c r="AA907" i="28"/>
  <c r="AA908" i="28"/>
  <c r="AA909" i="28"/>
  <c r="AA910" i="28"/>
  <c r="AA911" i="28"/>
  <c r="AA912" i="28"/>
  <c r="AA913" i="28"/>
  <c r="AA914" i="28"/>
  <c r="AA915" i="28"/>
  <c r="AA916" i="28"/>
  <c r="AA917" i="28"/>
  <c r="AA918" i="28"/>
  <c r="AA919" i="28"/>
  <c r="AA920" i="28"/>
  <c r="AA921" i="28"/>
  <c r="AA922" i="28"/>
  <c r="AA923" i="28"/>
  <c r="AA924" i="28"/>
  <c r="AA925" i="28"/>
  <c r="AA926" i="28"/>
  <c r="AA927" i="28"/>
  <c r="AA928" i="28"/>
  <c r="AA929" i="28"/>
  <c r="AA930" i="28"/>
  <c r="AA931" i="28"/>
  <c r="AA932" i="28"/>
  <c r="AA933" i="28"/>
  <c r="AA934" i="28"/>
  <c r="AA935" i="28"/>
  <c r="AA936" i="28"/>
  <c r="AA937" i="28"/>
  <c r="AA938" i="28"/>
  <c r="AA939" i="28"/>
  <c r="AA940" i="28"/>
  <c r="AA941" i="28"/>
  <c r="AA942" i="28"/>
  <c r="AA943" i="28"/>
  <c r="AA944" i="28"/>
  <c r="AA945" i="28"/>
  <c r="AA946" i="28"/>
  <c r="AA947" i="28"/>
  <c r="AA948" i="28"/>
  <c r="AA949" i="28"/>
  <c r="AA950" i="28"/>
  <c r="AA951" i="28"/>
  <c r="AA952" i="28"/>
  <c r="AA953" i="28"/>
  <c r="AA954" i="28"/>
  <c r="AA955" i="28"/>
  <c r="AA956" i="28"/>
  <c r="AA957" i="28"/>
  <c r="AA958" i="28"/>
  <c r="AA959" i="28"/>
  <c r="AA960" i="28"/>
  <c r="AA961" i="28"/>
  <c r="AA962" i="28"/>
  <c r="AA963" i="28"/>
  <c r="AA964" i="28"/>
  <c r="AA965" i="28"/>
  <c r="AA966" i="28"/>
  <c r="AA967" i="28"/>
  <c r="AA968" i="28"/>
  <c r="AA969" i="28"/>
  <c r="AA970" i="28"/>
  <c r="AA971" i="28"/>
  <c r="AA972" i="28"/>
  <c r="AA973" i="28"/>
  <c r="AA974" i="28"/>
  <c r="AA975" i="28"/>
  <c r="AA976" i="28"/>
  <c r="AA977" i="28"/>
  <c r="AA978" i="28"/>
  <c r="AA979" i="28"/>
  <c r="AA980" i="28"/>
  <c r="AA981" i="28"/>
  <c r="AA982" i="28"/>
  <c r="AA983" i="28"/>
  <c r="AA984" i="28"/>
  <c r="AA985" i="28"/>
  <c r="AA986" i="28"/>
  <c r="AA987" i="28"/>
  <c r="AA988" i="28"/>
  <c r="AA989" i="28"/>
  <c r="AA990" i="28"/>
  <c r="AA991" i="28"/>
  <c r="AA992" i="28"/>
  <c r="AA993" i="28"/>
  <c r="AA994" i="28"/>
  <c r="AA995" i="28"/>
  <c r="AA996" i="28"/>
  <c r="AA997" i="28"/>
  <c r="AA998" i="28"/>
  <c r="AA999" i="28"/>
  <c r="AA1000" i="28"/>
  <c r="AA1001" i="28"/>
  <c r="AA1002" i="28"/>
  <c r="AA1003" i="28"/>
  <c r="AA1004" i="28"/>
  <c r="AA1005" i="28"/>
  <c r="AA1006" i="28"/>
  <c r="AA1007" i="28"/>
  <c r="AA1008" i="28"/>
  <c r="AA1009" i="28"/>
  <c r="AA10" i="28"/>
  <c r="L25" i="2"/>
  <c r="L23" i="2"/>
  <c r="L22" i="2"/>
  <c r="L21" i="2"/>
  <c r="L17" i="2"/>
  <c r="L15" i="2"/>
  <c r="L14" i="2"/>
  <c r="L13" i="2"/>
  <c r="L12" i="2"/>
  <c r="U8" i="32"/>
  <c r="U2" i="32"/>
  <c r="R2" i="32"/>
  <c r="R8" i="32"/>
  <c r="O2" i="32"/>
  <c r="O8"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W10" i="32"/>
  <c r="W11" i="32" s="1"/>
  <c r="W12" i="32" s="1"/>
  <c r="W13" i="32" s="1"/>
  <c r="W14" i="32" s="1"/>
  <c r="W15" i="32" s="1"/>
  <c r="W16" i="32" s="1"/>
  <c r="W17" i="32" s="1"/>
  <c r="W18" i="32" s="1"/>
  <c r="W19" i="32" s="1"/>
  <c r="W20" i="32" s="1"/>
  <c r="W21" i="32" s="1"/>
  <c r="W22" i="32" s="1"/>
  <c r="W23" i="32" s="1"/>
  <c r="W24" i="32" s="1"/>
  <c r="W25" i="32" s="1"/>
  <c r="W26" i="32" s="1"/>
  <c r="W27" i="32" s="1"/>
  <c r="W28" i="32" s="1"/>
  <c r="W29" i="32" s="1"/>
  <c r="W30" i="32" s="1"/>
  <c r="W31" i="32" s="1"/>
  <c r="W32" i="32" s="1"/>
  <c r="W33" i="32" s="1"/>
  <c r="W34" i="32" s="1"/>
  <c r="W35" i="32" s="1"/>
  <c r="W36" i="32" s="1"/>
  <c r="W37" i="32" s="1"/>
  <c r="W38" i="32" s="1"/>
  <c r="W39" i="32" s="1"/>
  <c r="W40" i="32" s="1"/>
  <c r="W41" i="32" s="1"/>
  <c r="W42" i="32" s="1"/>
  <c r="W43" i="32" s="1"/>
  <c r="W44" i="32" s="1"/>
  <c r="W45" i="32" s="1"/>
  <c r="W46" i="32" s="1"/>
  <c r="W47" i="32" s="1"/>
  <c r="W48" i="32" s="1"/>
  <c r="W49" i="32" s="1"/>
  <c r="W50" i="32" s="1"/>
  <c r="W51" i="32" s="1"/>
  <c r="W52" i="32" s="1"/>
  <c r="W53" i="32" s="1"/>
  <c r="W54" i="32" s="1"/>
  <c r="W55" i="32" s="1"/>
  <c r="W56" i="32" s="1"/>
  <c r="W57" i="32" s="1"/>
  <c r="W58" i="32" s="1"/>
  <c r="W59" i="32" s="1"/>
  <c r="W60" i="32" s="1"/>
  <c r="W61" i="32" s="1"/>
  <c r="W62" i="32" s="1"/>
  <c r="W63" i="32" s="1"/>
  <c r="W64" i="32" s="1"/>
  <c r="W65" i="32" s="1"/>
  <c r="W66" i="32" s="1"/>
  <c r="W67" i="32" s="1"/>
  <c r="W68" i="32" s="1"/>
  <c r="W69" i="32" s="1"/>
  <c r="W70" i="32" s="1"/>
  <c r="W71" i="32" s="1"/>
  <c r="W72" i="32" s="1"/>
  <c r="W73" i="32" s="1"/>
  <c r="W74" i="32" s="1"/>
  <c r="W75" i="32" s="1"/>
  <c r="W76" i="32" s="1"/>
  <c r="W77" i="32" s="1"/>
  <c r="W78" i="32" s="1"/>
  <c r="W79" i="32" s="1"/>
  <c r="W80" i="32" s="1"/>
  <c r="W81" i="32" s="1"/>
  <c r="W82" i="32" s="1"/>
  <c r="W83" i="32" s="1"/>
  <c r="W84" i="32" s="1"/>
  <c r="W85" i="32" s="1"/>
  <c r="W86" i="32" s="1"/>
  <c r="W87" i="32" s="1"/>
  <c r="W88" i="32" s="1"/>
  <c r="W89" i="32" s="1"/>
  <c r="W90" i="32" s="1"/>
  <c r="W91" i="32" s="1"/>
  <c r="W92" i="32" s="1"/>
  <c r="W93" i="32" s="1"/>
  <c r="W94" i="32" s="1"/>
  <c r="W95" i="32" s="1"/>
  <c r="W96" i="32" s="1"/>
  <c r="W97" i="32" s="1"/>
  <c r="W98" i="32" s="1"/>
  <c r="W99" i="32" s="1"/>
  <c r="W100" i="32" s="1"/>
  <c r="W101" i="32" s="1"/>
  <c r="W102" i="32" s="1"/>
  <c r="W103" i="32" s="1"/>
  <c r="W104" i="32" s="1"/>
  <c r="W105" i="32" s="1"/>
  <c r="W106" i="32" s="1"/>
  <c r="W107" i="32" s="1"/>
  <c r="W108" i="32" s="1"/>
  <c r="W109" i="32" s="1"/>
  <c r="W110" i="32" s="1"/>
  <c r="W111" i="32" s="1"/>
  <c r="W112" i="32" s="1"/>
  <c r="W113" i="32" s="1"/>
  <c r="W114" i="32" s="1"/>
  <c r="W115" i="32" s="1"/>
  <c r="W116" i="32" s="1"/>
  <c r="W117" i="32" s="1"/>
  <c r="W118" i="32" s="1"/>
  <c r="W119" i="32" s="1"/>
  <c r="W120" i="32" s="1"/>
  <c r="W121" i="32" s="1"/>
  <c r="W122" i="32" s="1"/>
  <c r="W123" i="32" s="1"/>
  <c r="W124" i="32" s="1"/>
  <c r="W125" i="32" s="1"/>
  <c r="W126" i="32" s="1"/>
  <c r="W127" i="32" s="1"/>
  <c r="W128" i="32" s="1"/>
  <c r="W129" i="32" s="1"/>
  <c r="W130" i="32" s="1"/>
  <c r="W131" i="32" s="1"/>
  <c r="W132" i="32" s="1"/>
  <c r="W133" i="32" s="1"/>
  <c r="W134" i="32" s="1"/>
  <c r="W135" i="32" s="1"/>
  <c r="W136" i="32" s="1"/>
  <c r="W137" i="32" s="1"/>
  <c r="W138" i="32" s="1"/>
  <c r="W139" i="32" s="1"/>
  <c r="W140" i="32" s="1"/>
  <c r="W141" i="32" s="1"/>
  <c r="W142" i="32" s="1"/>
  <c r="W143" i="32" s="1"/>
  <c r="W144" i="32" s="1"/>
  <c r="W145" i="32" s="1"/>
  <c r="W146" i="32" s="1"/>
  <c r="W147" i="32" s="1"/>
  <c r="W148" i="32" s="1"/>
  <c r="W149" i="32" s="1"/>
  <c r="W150" i="32" s="1"/>
  <c r="W151" i="32" s="1"/>
  <c r="W152" i="32" s="1"/>
  <c r="W153" i="32" s="1"/>
  <c r="W154" i="32" s="1"/>
  <c r="W155" i="32" s="1"/>
  <c r="W156" i="32" s="1"/>
  <c r="W157" i="32" s="1"/>
  <c r="W158" i="32" s="1"/>
  <c r="W159" i="32" s="1"/>
  <c r="W160" i="32" s="1"/>
  <c r="W161" i="32" s="1"/>
  <c r="W162" i="32" s="1"/>
  <c r="W163" i="32" s="1"/>
  <c r="W164" i="32" s="1"/>
  <c r="W165" i="32" s="1"/>
  <c r="W166" i="32" s="1"/>
  <c r="W167" i="32" s="1"/>
  <c r="W168" i="32" s="1"/>
  <c r="W169" i="32" s="1"/>
  <c r="W170" i="32" s="1"/>
  <c r="W171" i="32" s="1"/>
  <c r="W172" i="32" s="1"/>
  <c r="W173" i="32" s="1"/>
  <c r="W174" i="32" s="1"/>
  <c r="W175" i="32" s="1"/>
  <c r="W176" i="32" s="1"/>
  <c r="W177" i="32" s="1"/>
  <c r="W178" i="32" s="1"/>
  <c r="W179" i="32" s="1"/>
  <c r="W180" i="32" s="1"/>
  <c r="W181" i="32" s="1"/>
  <c r="W182" i="32" s="1"/>
  <c r="W183" i="32" s="1"/>
  <c r="W184" i="32" s="1"/>
  <c r="W185" i="32" s="1"/>
  <c r="W186" i="32" s="1"/>
  <c r="W187" i="32" s="1"/>
  <c r="W188" i="32" s="1"/>
  <c r="W189" i="32" s="1"/>
  <c r="W190" i="32" s="1"/>
  <c r="W191" i="32" s="1"/>
  <c r="W192" i="32" s="1"/>
  <c r="W193" i="32" s="1"/>
  <c r="W194" i="32" s="1"/>
  <c r="W195" i="32" s="1"/>
  <c r="W196" i="32" s="1"/>
  <c r="W197" i="32" s="1"/>
  <c r="W198" i="32" s="1"/>
  <c r="W199" i="32" s="1"/>
  <c r="W200" i="32" s="1"/>
  <c r="W201" i="32" s="1"/>
  <c r="W202" i="32" s="1"/>
  <c r="W203" i="32" s="1"/>
  <c r="W204" i="32" s="1"/>
  <c r="W205" i="32" s="1"/>
  <c r="W206" i="32" s="1"/>
  <c r="W207" i="32" s="1"/>
  <c r="W208" i="32" s="1"/>
  <c r="W209" i="32" s="1"/>
  <c r="W210" i="32" s="1"/>
  <c r="W211" i="32" s="1"/>
  <c r="W212" i="32" s="1"/>
  <c r="W213" i="32" s="1"/>
  <c r="W214" i="32" s="1"/>
  <c r="W215" i="32" s="1"/>
  <c r="W216" i="32" s="1"/>
  <c r="W217" i="32" s="1"/>
  <c r="W218" i="32" s="1"/>
  <c r="W219" i="32" s="1"/>
  <c r="W220" i="32" s="1"/>
  <c r="W221" i="32" s="1"/>
  <c r="W222" i="32" s="1"/>
  <c r="W223" i="32" s="1"/>
  <c r="W224" i="32" s="1"/>
  <c r="W225" i="32" s="1"/>
  <c r="W226" i="32" s="1"/>
  <c r="W227" i="32" s="1"/>
  <c r="W228" i="32" s="1"/>
  <c r="W229" i="32" s="1"/>
  <c r="W230" i="32" s="1"/>
  <c r="W231" i="32" s="1"/>
  <c r="W232" i="32" s="1"/>
  <c r="W233" i="32" s="1"/>
  <c r="W234" i="32" s="1"/>
  <c r="W235" i="32" s="1"/>
  <c r="W236" i="32" s="1"/>
  <c r="W237" i="32" s="1"/>
  <c r="W238" i="32" s="1"/>
  <c r="W239" i="32" s="1"/>
  <c r="W240" i="32" s="1"/>
  <c r="W241" i="32" s="1"/>
  <c r="W242" i="32" s="1"/>
  <c r="W243" i="32" s="1"/>
  <c r="W244" i="32" s="1"/>
  <c r="W245" i="32" s="1"/>
  <c r="W246" i="32" s="1"/>
  <c r="W247" i="32" s="1"/>
  <c r="W248" i="32" s="1"/>
  <c r="W249" i="32" s="1"/>
  <c r="W250" i="32" s="1"/>
  <c r="W251" i="32" s="1"/>
  <c r="W252" i="32" s="1"/>
  <c r="W253" i="32" s="1"/>
  <c r="W254" i="32" s="1"/>
  <c r="W255" i="32" s="1"/>
  <c r="W256" i="32" s="1"/>
  <c r="W257" i="32" s="1"/>
  <c r="W258" i="32" s="1"/>
  <c r="W259" i="32" s="1"/>
  <c r="W260" i="32" s="1"/>
  <c r="W261" i="32" s="1"/>
  <c r="W262" i="32" s="1"/>
  <c r="W263" i="32" s="1"/>
  <c r="W264" i="32" s="1"/>
  <c r="W265" i="32" s="1"/>
  <c r="W266" i="32" s="1"/>
  <c r="W267" i="32" s="1"/>
  <c r="W268" i="32" s="1"/>
  <c r="W269" i="32" s="1"/>
  <c r="W270" i="32" s="1"/>
  <c r="W271" i="32" s="1"/>
  <c r="W272" i="32" s="1"/>
  <c r="W273" i="32" s="1"/>
  <c r="W274" i="32" s="1"/>
  <c r="W275" i="32" s="1"/>
  <c r="W276" i="32" s="1"/>
  <c r="W277" i="32" s="1"/>
  <c r="W278" i="32" s="1"/>
  <c r="W279" i="32" s="1"/>
  <c r="W280" i="32" s="1"/>
  <c r="W281" i="32" s="1"/>
  <c r="W282" i="32" s="1"/>
  <c r="W283" i="32" s="1"/>
  <c r="W284" i="32" s="1"/>
  <c r="W285" i="32" s="1"/>
  <c r="W286" i="32" s="1"/>
  <c r="W287" i="32" s="1"/>
  <c r="W288" i="32" s="1"/>
  <c r="W289" i="32" s="1"/>
  <c r="W290" i="32" s="1"/>
  <c r="W291" i="32" s="1"/>
  <c r="W292" i="32" s="1"/>
  <c r="W293" i="32" s="1"/>
  <c r="W294" i="32" s="1"/>
  <c r="W295" i="32" s="1"/>
  <c r="W296" i="32" s="1"/>
  <c r="W297" i="32" s="1"/>
  <c r="W298" i="32" s="1"/>
  <c r="W299" i="32" s="1"/>
  <c r="W300" i="32" s="1"/>
  <c r="W301" i="32" s="1"/>
  <c r="W302" i="32" s="1"/>
  <c r="W303" i="32" s="1"/>
  <c r="W304" i="32" s="1"/>
  <c r="W305" i="32" s="1"/>
  <c r="W306" i="32" s="1"/>
  <c r="W307" i="32" s="1"/>
  <c r="W308" i="32" s="1"/>
  <c r="W309" i="32" s="1"/>
  <c r="W310" i="32" s="1"/>
  <c r="W311" i="32" s="1"/>
  <c r="W312" i="32" s="1"/>
  <c r="W313" i="32" s="1"/>
  <c r="W314" i="32" s="1"/>
  <c r="W315" i="32" s="1"/>
  <c r="W316" i="32" s="1"/>
  <c r="W317" i="32" s="1"/>
  <c r="W318" i="32" s="1"/>
  <c r="W319" i="32" s="1"/>
  <c r="W320" i="32" s="1"/>
  <c r="W321" i="32" s="1"/>
  <c r="W322" i="32" s="1"/>
  <c r="W323" i="32" s="1"/>
  <c r="W324" i="32" s="1"/>
  <c r="W325" i="32" s="1"/>
  <c r="W326" i="32" s="1"/>
  <c r="W327" i="32" s="1"/>
  <c r="W328" i="32" s="1"/>
  <c r="W329" i="32" s="1"/>
  <c r="W330" i="32" s="1"/>
  <c r="W331" i="32" s="1"/>
  <c r="W332" i="32" s="1"/>
  <c r="W333" i="32" s="1"/>
  <c r="W334" i="32" s="1"/>
  <c r="W335" i="32" s="1"/>
  <c r="W336" i="32" s="1"/>
  <c r="W337" i="32" s="1"/>
  <c r="W338" i="32" s="1"/>
  <c r="W339" i="32" s="1"/>
  <c r="W340" i="32" s="1"/>
  <c r="W341" i="32" s="1"/>
  <c r="W342" i="32" s="1"/>
  <c r="W343" i="32" s="1"/>
  <c r="W344" i="32" s="1"/>
  <c r="W345" i="32" s="1"/>
  <c r="W346" i="32" s="1"/>
  <c r="W347" i="32" s="1"/>
  <c r="W348" i="32" s="1"/>
  <c r="W349" i="32" s="1"/>
  <c r="W350" i="32" s="1"/>
  <c r="W351" i="32" s="1"/>
  <c r="W352" i="32" s="1"/>
  <c r="W353" i="32" s="1"/>
  <c r="W354" i="32" s="1"/>
  <c r="W355" i="32" s="1"/>
  <c r="W356" i="32" s="1"/>
  <c r="W357" i="32" s="1"/>
  <c r="W358" i="32" s="1"/>
  <c r="W359" i="32" s="1"/>
  <c r="W360" i="32" s="1"/>
  <c r="W361" i="32" s="1"/>
  <c r="W362" i="32" s="1"/>
  <c r="W363" i="32" s="1"/>
  <c r="W364" i="32" s="1"/>
  <c r="W365" i="32" s="1"/>
  <c r="W366" i="32" s="1"/>
  <c r="W367" i="32" s="1"/>
  <c r="W368" i="32" s="1"/>
  <c r="W369" i="32" s="1"/>
  <c r="W370" i="32" s="1"/>
  <c r="W371" i="32" s="1"/>
  <c r="W372" i="32" s="1"/>
  <c r="W373" i="32" s="1"/>
  <c r="W374" i="32" s="1"/>
  <c r="W375" i="32" s="1"/>
  <c r="W376" i="32" s="1"/>
  <c r="W377" i="32" s="1"/>
  <c r="W378" i="32" s="1"/>
  <c r="W379" i="32" s="1"/>
  <c r="W380" i="32" s="1"/>
  <c r="W381" i="32" s="1"/>
  <c r="W382" i="32" s="1"/>
  <c r="W383" i="32" s="1"/>
  <c r="W384" i="32" s="1"/>
  <c r="W385" i="32" s="1"/>
  <c r="W386" i="32" s="1"/>
  <c r="W387" i="32" s="1"/>
  <c r="W388" i="32" s="1"/>
  <c r="W389" i="32" s="1"/>
  <c r="W390" i="32" s="1"/>
  <c r="W391" i="32" s="1"/>
  <c r="W392" i="32" s="1"/>
  <c r="W393" i="32" s="1"/>
  <c r="W394" i="32" s="1"/>
  <c r="W395" i="32" s="1"/>
  <c r="W396" i="32" s="1"/>
  <c r="W397" i="32" s="1"/>
  <c r="W398" i="32" s="1"/>
  <c r="W399" i="32" s="1"/>
  <c r="W400" i="32" s="1"/>
  <c r="W401" i="32" s="1"/>
  <c r="W402" i="32" s="1"/>
  <c r="W403" i="32" s="1"/>
  <c r="W404" i="32" s="1"/>
  <c r="W405" i="32" s="1"/>
  <c r="W406" i="32" s="1"/>
  <c r="W407" i="32" s="1"/>
  <c r="W408" i="32" s="1"/>
  <c r="W409" i="32" s="1"/>
  <c r="W410" i="32" s="1"/>
  <c r="W411" i="32" s="1"/>
  <c r="W412" i="32" s="1"/>
  <c r="W413" i="32" s="1"/>
  <c r="W414" i="32" s="1"/>
  <c r="W415" i="32" s="1"/>
  <c r="W416" i="32" s="1"/>
  <c r="W417" i="32" s="1"/>
  <c r="W418" i="32" s="1"/>
  <c r="W419" i="32" s="1"/>
  <c r="W420" i="32" s="1"/>
  <c r="W421" i="32" s="1"/>
  <c r="W422" i="32" s="1"/>
  <c r="W423" i="32" s="1"/>
  <c r="W424" i="32" s="1"/>
  <c r="W425" i="32" s="1"/>
  <c r="W426" i="32" s="1"/>
  <c r="W427" i="32" s="1"/>
  <c r="W428" i="32" s="1"/>
  <c r="W429" i="32" s="1"/>
  <c r="W430" i="32" s="1"/>
  <c r="W431" i="32" s="1"/>
  <c r="W432" i="32" s="1"/>
  <c r="W433" i="32" s="1"/>
  <c r="W434" i="32" s="1"/>
  <c r="W435" i="32" s="1"/>
  <c r="W436" i="32" s="1"/>
  <c r="W437" i="32" s="1"/>
  <c r="W438" i="32" s="1"/>
  <c r="W439" i="32" s="1"/>
  <c r="W440" i="32" s="1"/>
  <c r="W441" i="32" s="1"/>
  <c r="W442" i="32" s="1"/>
  <c r="W443" i="32" s="1"/>
  <c r="W444" i="32" s="1"/>
  <c r="W445" i="32" s="1"/>
  <c r="W446" i="32" s="1"/>
  <c r="W447" i="32" s="1"/>
  <c r="W448" i="32" s="1"/>
  <c r="W449" i="32" s="1"/>
  <c r="W450" i="32" s="1"/>
  <c r="W451" i="32" s="1"/>
  <c r="W452" i="32" s="1"/>
  <c r="W453" i="32" s="1"/>
  <c r="W454" i="32" s="1"/>
  <c r="W455" i="32" s="1"/>
  <c r="W456" i="32" s="1"/>
  <c r="W457" i="32" s="1"/>
  <c r="W458" i="32" s="1"/>
  <c r="W459" i="32" s="1"/>
  <c r="W460" i="32" s="1"/>
  <c r="W461" i="32" s="1"/>
  <c r="W462" i="32" s="1"/>
  <c r="W463" i="32" s="1"/>
  <c r="W464" i="32" s="1"/>
  <c r="W465" i="32" s="1"/>
  <c r="W466" i="32" s="1"/>
  <c r="W467" i="32" s="1"/>
  <c r="W468" i="32" s="1"/>
  <c r="W469" i="32" s="1"/>
  <c r="W470" i="32" s="1"/>
  <c r="W471" i="32" s="1"/>
  <c r="W472" i="32" s="1"/>
  <c r="W473" i="32" s="1"/>
  <c r="W474" i="32" s="1"/>
  <c r="W475" i="32" s="1"/>
  <c r="W476" i="32" s="1"/>
  <c r="W477" i="32" s="1"/>
  <c r="W478" i="32" s="1"/>
  <c r="W479" i="32" s="1"/>
  <c r="W480" i="32" s="1"/>
  <c r="W481" i="32" s="1"/>
  <c r="W482" i="32" s="1"/>
  <c r="W483" i="32" s="1"/>
  <c r="W484" i="32" s="1"/>
  <c r="W485" i="32" s="1"/>
  <c r="W486" i="32" s="1"/>
  <c r="W487" i="32" s="1"/>
  <c r="W488" i="32" s="1"/>
  <c r="W489" i="32" s="1"/>
  <c r="W490" i="32" s="1"/>
  <c r="W491" i="32" s="1"/>
  <c r="W492" i="32" s="1"/>
  <c r="W493" i="32" s="1"/>
  <c r="W494" i="32" s="1"/>
  <c r="W495" i="32" s="1"/>
  <c r="W496" i="32" s="1"/>
  <c r="W497" i="32" s="1"/>
  <c r="W498" i="32" s="1"/>
  <c r="W499" i="32" s="1"/>
  <c r="W500" i="32" s="1"/>
  <c r="W501" i="32" s="1"/>
  <c r="W502" i="32" s="1"/>
  <c r="W503" i="32" s="1"/>
  <c r="W504" i="32" s="1"/>
  <c r="W505" i="32" s="1"/>
  <c r="W506" i="32" s="1"/>
  <c r="W507" i="32" s="1"/>
  <c r="W508" i="32" s="1"/>
  <c r="W509" i="32" s="1"/>
  <c r="W510" i="32" s="1"/>
  <c r="W511" i="32" s="1"/>
  <c r="W512" i="32" s="1"/>
  <c r="W513" i="32" s="1"/>
  <c r="W514" i="32" s="1"/>
  <c r="W515" i="32" s="1"/>
  <c r="W516" i="32" s="1"/>
  <c r="W517" i="32" s="1"/>
  <c r="W518" i="32" s="1"/>
  <c r="W519" i="32" s="1"/>
  <c r="W520" i="32" s="1"/>
  <c r="W521" i="32" s="1"/>
  <c r="W522" i="32" s="1"/>
  <c r="W523" i="32" s="1"/>
  <c r="W524" i="32" s="1"/>
  <c r="W525" i="32" s="1"/>
  <c r="W526" i="32" s="1"/>
  <c r="W527" i="32" s="1"/>
  <c r="W528" i="32" s="1"/>
  <c r="W529" i="32" s="1"/>
  <c r="W530" i="32" s="1"/>
  <c r="W531" i="32" s="1"/>
  <c r="W532" i="32" s="1"/>
  <c r="W533" i="32" s="1"/>
  <c r="W534" i="32" s="1"/>
  <c r="W535" i="32" s="1"/>
  <c r="W536" i="32" s="1"/>
  <c r="W537" i="32" s="1"/>
  <c r="W538" i="32" s="1"/>
  <c r="W539" i="32" s="1"/>
  <c r="W540" i="32" s="1"/>
  <c r="W541" i="32" s="1"/>
  <c r="W542" i="32" s="1"/>
  <c r="W543" i="32" s="1"/>
  <c r="W544" i="32" s="1"/>
  <c r="W545" i="32" s="1"/>
  <c r="W546" i="32" s="1"/>
  <c r="W547" i="32" s="1"/>
  <c r="W548" i="32" s="1"/>
  <c r="W549" i="32" s="1"/>
  <c r="W550" i="32" s="1"/>
  <c r="W551" i="32" s="1"/>
  <c r="W552" i="32" s="1"/>
  <c r="W553" i="32" s="1"/>
  <c r="W554" i="32" s="1"/>
  <c r="W555" i="32" s="1"/>
  <c r="W556" i="32" s="1"/>
  <c r="W557" i="32" s="1"/>
  <c r="W558" i="32" s="1"/>
  <c r="W559" i="32" s="1"/>
  <c r="W560" i="32" s="1"/>
  <c r="W561" i="32" s="1"/>
  <c r="W562" i="32" s="1"/>
  <c r="W563" i="32" s="1"/>
  <c r="W564" i="32" s="1"/>
  <c r="W565" i="32" s="1"/>
  <c r="W566" i="32" s="1"/>
  <c r="W567" i="32" s="1"/>
  <c r="W568" i="32" s="1"/>
  <c r="W569" i="32" s="1"/>
  <c r="W570" i="32" s="1"/>
  <c r="W571" i="32" s="1"/>
  <c r="W572" i="32" s="1"/>
  <c r="W573" i="32" s="1"/>
  <c r="W574" i="32" s="1"/>
  <c r="W575" i="32" s="1"/>
  <c r="W576" i="32" s="1"/>
  <c r="W577" i="32" s="1"/>
  <c r="W578" i="32" s="1"/>
  <c r="W579" i="32" s="1"/>
  <c r="W580" i="32" s="1"/>
  <c r="W581" i="32" s="1"/>
  <c r="W582" i="32" s="1"/>
  <c r="W583" i="32" s="1"/>
  <c r="W584" i="32" s="1"/>
  <c r="W585" i="32" s="1"/>
  <c r="W586" i="32" s="1"/>
  <c r="W587" i="32" s="1"/>
  <c r="W588" i="32" s="1"/>
  <c r="W589" i="32" s="1"/>
  <c r="W590" i="32" s="1"/>
  <c r="W591" i="32" s="1"/>
  <c r="W592" i="32" s="1"/>
  <c r="W593" i="32" s="1"/>
  <c r="W594" i="32" s="1"/>
  <c r="W595" i="32" s="1"/>
  <c r="W596" i="32" s="1"/>
  <c r="W597" i="32" s="1"/>
  <c r="W598" i="32" s="1"/>
  <c r="W599" i="32" s="1"/>
  <c r="W600" i="32" s="1"/>
  <c r="W601" i="32" s="1"/>
  <c r="W602" i="32" s="1"/>
  <c r="W603" i="32" s="1"/>
  <c r="W604" i="32" s="1"/>
  <c r="W605" i="32" s="1"/>
  <c r="W606" i="32" s="1"/>
  <c r="W607" i="32" s="1"/>
  <c r="W608" i="32" s="1"/>
  <c r="W609" i="32" s="1"/>
  <c r="W610" i="32" s="1"/>
  <c r="W611" i="32" s="1"/>
  <c r="W612" i="32" s="1"/>
  <c r="W613" i="32" s="1"/>
  <c r="W614" i="32" s="1"/>
  <c r="W615" i="32" s="1"/>
  <c r="W616" i="32" s="1"/>
  <c r="W617" i="32" s="1"/>
  <c r="W618" i="32" s="1"/>
  <c r="W619" i="32" s="1"/>
  <c r="W620" i="32" s="1"/>
  <c r="W621" i="32" s="1"/>
  <c r="W622" i="32" s="1"/>
  <c r="W623" i="32" s="1"/>
  <c r="W624" i="32" s="1"/>
  <c r="W625" i="32" s="1"/>
  <c r="W626" i="32" s="1"/>
  <c r="W627" i="32" s="1"/>
  <c r="W628" i="32" s="1"/>
  <c r="W629" i="32" s="1"/>
  <c r="W630" i="32" s="1"/>
  <c r="W631" i="32" s="1"/>
  <c r="W632" i="32" s="1"/>
  <c r="W633" i="32" s="1"/>
  <c r="W634" i="32" s="1"/>
  <c r="W635" i="32" s="1"/>
  <c r="W636" i="32" s="1"/>
  <c r="W637" i="32" s="1"/>
  <c r="W638" i="32" s="1"/>
  <c r="W639" i="32" s="1"/>
  <c r="W640" i="32" s="1"/>
  <c r="W641" i="32" s="1"/>
  <c r="W642" i="32" s="1"/>
  <c r="W643" i="32" s="1"/>
  <c r="W644" i="32" s="1"/>
  <c r="W645" i="32" s="1"/>
  <c r="W646" i="32" s="1"/>
  <c r="W647" i="32" s="1"/>
  <c r="W648" i="32" s="1"/>
  <c r="W649" i="32" s="1"/>
  <c r="W650" i="32" s="1"/>
  <c r="W651" i="32" s="1"/>
  <c r="W652" i="32" s="1"/>
  <c r="W653" i="32" s="1"/>
  <c r="W654" i="32" s="1"/>
  <c r="W655" i="32" s="1"/>
  <c r="W656" i="32" s="1"/>
  <c r="W657" i="32" s="1"/>
  <c r="W658" i="32" s="1"/>
  <c r="W659" i="32" s="1"/>
  <c r="W660" i="32" s="1"/>
  <c r="W661" i="32" s="1"/>
  <c r="W662" i="32" s="1"/>
  <c r="W663" i="32" s="1"/>
  <c r="W664" i="32" s="1"/>
  <c r="W665" i="32" s="1"/>
  <c r="W666" i="32" s="1"/>
  <c r="W667" i="32" s="1"/>
  <c r="W668" i="32" s="1"/>
  <c r="W669" i="32" s="1"/>
  <c r="W670" i="32" s="1"/>
  <c r="W671" i="32" s="1"/>
  <c r="W672" i="32" s="1"/>
  <c r="W673" i="32" s="1"/>
  <c r="W674" i="32" s="1"/>
  <c r="W675" i="32" s="1"/>
  <c r="W676" i="32" s="1"/>
  <c r="W677" i="32" s="1"/>
  <c r="W678" i="32" s="1"/>
  <c r="W679" i="32" s="1"/>
  <c r="W680" i="32" s="1"/>
  <c r="W681" i="32" s="1"/>
  <c r="W682" i="32" s="1"/>
  <c r="W683" i="32" s="1"/>
  <c r="W684" i="32" s="1"/>
  <c r="W685" i="32" s="1"/>
  <c r="W686" i="32" s="1"/>
  <c r="W687" i="32" s="1"/>
  <c r="W688" i="32" s="1"/>
  <c r="W689" i="32" s="1"/>
  <c r="W690" i="32" s="1"/>
  <c r="W691" i="32" s="1"/>
  <c r="W692" i="32" s="1"/>
  <c r="W693" i="32" s="1"/>
  <c r="W694" i="32" s="1"/>
  <c r="W695" i="32" s="1"/>
  <c r="W696" i="32" s="1"/>
  <c r="W697" i="32" s="1"/>
  <c r="W698" i="32" s="1"/>
  <c r="W699" i="32" s="1"/>
  <c r="W700" i="32" s="1"/>
  <c r="W701" i="32" s="1"/>
  <c r="W702" i="32" s="1"/>
  <c r="W703" i="32" s="1"/>
  <c r="W704" i="32" s="1"/>
  <c r="W705" i="32" s="1"/>
  <c r="W706" i="32" s="1"/>
  <c r="W707" i="32" s="1"/>
  <c r="W708" i="32" s="1"/>
  <c r="W709" i="32" s="1"/>
  <c r="W710" i="32" s="1"/>
  <c r="W711" i="32" s="1"/>
  <c r="W712" i="32" s="1"/>
  <c r="W713" i="32" s="1"/>
  <c r="W714" i="32" s="1"/>
  <c r="W715" i="32" s="1"/>
  <c r="W716" i="32" s="1"/>
  <c r="W717" i="32" s="1"/>
  <c r="W718" i="32" s="1"/>
  <c r="W719" i="32" s="1"/>
  <c r="W720" i="32" s="1"/>
  <c r="W721" i="32" s="1"/>
  <c r="W722" i="32" s="1"/>
  <c r="W723" i="32" s="1"/>
  <c r="W724" i="32" s="1"/>
  <c r="W725" i="32" s="1"/>
  <c r="W726" i="32" s="1"/>
  <c r="W727" i="32" s="1"/>
  <c r="W728" i="32" s="1"/>
  <c r="W729" i="32" s="1"/>
  <c r="W730" i="32" s="1"/>
  <c r="W731" i="32" s="1"/>
  <c r="W732" i="32" s="1"/>
  <c r="W733" i="32" s="1"/>
  <c r="W734" i="32" s="1"/>
  <c r="W735" i="32" s="1"/>
  <c r="W736" i="32" s="1"/>
  <c r="W737" i="32" s="1"/>
  <c r="W738" i="32" s="1"/>
  <c r="W739" i="32" s="1"/>
  <c r="W740" i="32" s="1"/>
  <c r="W741" i="32" s="1"/>
  <c r="W742" i="32" s="1"/>
  <c r="W743" i="32" s="1"/>
  <c r="W744" i="32" s="1"/>
  <c r="W745" i="32" s="1"/>
  <c r="W746" i="32" s="1"/>
  <c r="W747" i="32" s="1"/>
  <c r="W748" i="32" s="1"/>
  <c r="W749" i="32" s="1"/>
  <c r="W750" i="32" s="1"/>
  <c r="W751" i="32" s="1"/>
  <c r="W752" i="32" s="1"/>
  <c r="W753" i="32" s="1"/>
  <c r="W754" i="32" s="1"/>
  <c r="W755" i="32" s="1"/>
  <c r="W756" i="32" s="1"/>
  <c r="W757" i="32" s="1"/>
  <c r="W758" i="32" s="1"/>
  <c r="W759" i="32" s="1"/>
  <c r="W760" i="32" s="1"/>
  <c r="W761" i="32" s="1"/>
  <c r="W762" i="32" s="1"/>
  <c r="W763" i="32" s="1"/>
  <c r="W764" i="32" s="1"/>
  <c r="W765" i="32" s="1"/>
  <c r="W766" i="32" s="1"/>
  <c r="W767" i="32" s="1"/>
  <c r="W768" i="32" s="1"/>
  <c r="W769" i="32" s="1"/>
  <c r="W770" i="32" s="1"/>
  <c r="W771" i="32" s="1"/>
  <c r="W772" i="32" s="1"/>
  <c r="W773" i="32" s="1"/>
  <c r="W774" i="32" s="1"/>
  <c r="W775" i="32" s="1"/>
  <c r="W776" i="32" s="1"/>
  <c r="W777" i="32" s="1"/>
  <c r="W778" i="32" s="1"/>
  <c r="W779" i="32" s="1"/>
  <c r="W780" i="32" s="1"/>
  <c r="W781" i="32" s="1"/>
  <c r="W782" i="32" s="1"/>
  <c r="W783" i="32" s="1"/>
  <c r="W784" i="32" s="1"/>
  <c r="W785" i="32" s="1"/>
  <c r="W786" i="32" s="1"/>
  <c r="W787" i="32" s="1"/>
  <c r="W788" i="32" s="1"/>
  <c r="W789" i="32" s="1"/>
  <c r="W790" i="32" s="1"/>
  <c r="W791" i="32" s="1"/>
  <c r="W792" i="32" s="1"/>
  <c r="W793" i="32" s="1"/>
  <c r="W794" i="32" s="1"/>
  <c r="W795" i="32" s="1"/>
  <c r="W796" i="32" s="1"/>
  <c r="W797" i="32" s="1"/>
  <c r="W798" i="32" s="1"/>
  <c r="W799" i="32" s="1"/>
  <c r="W800" i="32" s="1"/>
  <c r="W801" i="32" s="1"/>
  <c r="W802" i="32" s="1"/>
  <c r="W803" i="32" s="1"/>
  <c r="W804" i="32" s="1"/>
  <c r="W805" i="32" s="1"/>
  <c r="W806" i="32" s="1"/>
  <c r="W807" i="32" s="1"/>
  <c r="W808" i="32" s="1"/>
  <c r="W809" i="32" s="1"/>
  <c r="W810" i="32" s="1"/>
  <c r="W811" i="32" s="1"/>
  <c r="W812" i="32" s="1"/>
  <c r="W813" i="32" s="1"/>
  <c r="W814" i="32" s="1"/>
  <c r="W815" i="32" s="1"/>
  <c r="W816" i="32" s="1"/>
  <c r="W817" i="32" s="1"/>
  <c r="W818" i="32" s="1"/>
  <c r="W819" i="32" s="1"/>
  <c r="W820" i="32" s="1"/>
  <c r="W821" i="32" s="1"/>
  <c r="W822" i="32" s="1"/>
  <c r="W823" i="32" s="1"/>
  <c r="W824" i="32" s="1"/>
  <c r="W825" i="32" s="1"/>
  <c r="W826" i="32" s="1"/>
  <c r="W827" i="32" s="1"/>
  <c r="W828" i="32" s="1"/>
  <c r="W829" i="32" s="1"/>
  <c r="W830" i="32" s="1"/>
  <c r="W831" i="32" s="1"/>
  <c r="W832" i="32" s="1"/>
  <c r="W833" i="32" s="1"/>
  <c r="W834" i="32" s="1"/>
  <c r="W835" i="32" s="1"/>
  <c r="W836" i="32" s="1"/>
  <c r="W837" i="32" s="1"/>
  <c r="W838" i="32" s="1"/>
  <c r="W839" i="32" s="1"/>
  <c r="W840" i="32" s="1"/>
  <c r="W841" i="32" s="1"/>
  <c r="W842" i="32" s="1"/>
  <c r="W843" i="32" s="1"/>
  <c r="W844" i="32" s="1"/>
  <c r="W845" i="32" s="1"/>
  <c r="W846" i="32" s="1"/>
  <c r="W847" i="32" s="1"/>
  <c r="W848" i="32" s="1"/>
  <c r="W849" i="32" s="1"/>
  <c r="W850" i="32" s="1"/>
  <c r="W851" i="32" s="1"/>
  <c r="W852" i="32" s="1"/>
  <c r="W853" i="32" s="1"/>
  <c r="W854" i="32" s="1"/>
  <c r="W855" i="32" s="1"/>
  <c r="W856" i="32" s="1"/>
  <c r="W857" i="32" s="1"/>
  <c r="W858" i="32" s="1"/>
  <c r="W859" i="32" s="1"/>
  <c r="W860" i="32" s="1"/>
  <c r="W861" i="32" s="1"/>
  <c r="W862" i="32" s="1"/>
  <c r="W863" i="32" s="1"/>
  <c r="W864" i="32" s="1"/>
  <c r="W865" i="32" s="1"/>
  <c r="W866" i="32" s="1"/>
  <c r="W867" i="32" s="1"/>
  <c r="W868" i="32" s="1"/>
  <c r="W869" i="32" s="1"/>
  <c r="W870" i="32" s="1"/>
  <c r="W871" i="32" s="1"/>
  <c r="W872" i="32" s="1"/>
  <c r="W873" i="32" s="1"/>
  <c r="W874" i="32" s="1"/>
  <c r="W875" i="32" s="1"/>
  <c r="W876" i="32" s="1"/>
  <c r="W877" i="32" s="1"/>
  <c r="W878" i="32" s="1"/>
  <c r="W879" i="32" s="1"/>
  <c r="W880" i="32" s="1"/>
  <c r="W881" i="32" s="1"/>
  <c r="W882" i="32" s="1"/>
  <c r="W883" i="32" s="1"/>
  <c r="W884" i="32" s="1"/>
  <c r="W885" i="32" s="1"/>
  <c r="W886" i="32" s="1"/>
  <c r="W887" i="32" s="1"/>
  <c r="W888" i="32" s="1"/>
  <c r="W889" i="32" s="1"/>
  <c r="W890" i="32" s="1"/>
  <c r="W891" i="32" s="1"/>
  <c r="W892" i="32" s="1"/>
  <c r="W893" i="32" s="1"/>
  <c r="W894" i="32" s="1"/>
  <c r="W895" i="32" s="1"/>
  <c r="W896" i="32" s="1"/>
  <c r="W897" i="32" s="1"/>
  <c r="W898" i="32" s="1"/>
  <c r="W899" i="32" s="1"/>
  <c r="W900" i="32" s="1"/>
  <c r="W901" i="32" s="1"/>
  <c r="W902" i="32" s="1"/>
  <c r="W903" i="32" s="1"/>
  <c r="W904" i="32" s="1"/>
  <c r="W905" i="32" s="1"/>
  <c r="W906" i="32" s="1"/>
  <c r="W907" i="32" s="1"/>
  <c r="W908" i="32" s="1"/>
  <c r="W909" i="32" s="1"/>
  <c r="W910" i="32" s="1"/>
  <c r="W911" i="32" s="1"/>
  <c r="W912" i="32" s="1"/>
  <c r="W913" i="32" s="1"/>
  <c r="W914" i="32" s="1"/>
  <c r="W915" i="32" s="1"/>
  <c r="W916" i="32" s="1"/>
  <c r="W917" i="32" s="1"/>
  <c r="W918" i="32" s="1"/>
  <c r="W919" i="32" s="1"/>
  <c r="W920" i="32" s="1"/>
  <c r="W921" i="32" s="1"/>
  <c r="W922" i="32" s="1"/>
  <c r="W923" i="32" s="1"/>
  <c r="W924" i="32" s="1"/>
  <c r="W925" i="32" s="1"/>
  <c r="W926" i="32" s="1"/>
  <c r="W927" i="32" s="1"/>
  <c r="W928" i="32" s="1"/>
  <c r="W929" i="32" s="1"/>
  <c r="W930" i="32" s="1"/>
  <c r="W931" i="32" s="1"/>
  <c r="W932" i="32" s="1"/>
  <c r="W933" i="32" s="1"/>
  <c r="W934" i="32" s="1"/>
  <c r="W935" i="32" s="1"/>
  <c r="W936" i="32" s="1"/>
  <c r="W937" i="32" s="1"/>
  <c r="W938" i="32" s="1"/>
  <c r="W939" i="32" s="1"/>
  <c r="W940" i="32" s="1"/>
  <c r="W941" i="32" s="1"/>
  <c r="W942" i="32" s="1"/>
  <c r="W943" i="32" s="1"/>
  <c r="W944" i="32" s="1"/>
  <c r="W945" i="32" s="1"/>
  <c r="W946" i="32" s="1"/>
  <c r="W947" i="32" s="1"/>
  <c r="W948" i="32" s="1"/>
  <c r="W949" i="32" s="1"/>
  <c r="W950" i="32" s="1"/>
  <c r="W951" i="32" s="1"/>
  <c r="W952" i="32" s="1"/>
  <c r="W953" i="32" s="1"/>
  <c r="W954" i="32" s="1"/>
  <c r="W955" i="32" s="1"/>
  <c r="W956" i="32" s="1"/>
  <c r="W957" i="32" s="1"/>
  <c r="W958" i="32" s="1"/>
  <c r="W959" i="32" s="1"/>
  <c r="W960" i="32" s="1"/>
  <c r="W961" i="32" s="1"/>
  <c r="W962" i="32" s="1"/>
  <c r="W963" i="32" s="1"/>
  <c r="W964" i="32" s="1"/>
  <c r="W965" i="32" s="1"/>
  <c r="W966" i="32" s="1"/>
  <c r="W967" i="32" s="1"/>
  <c r="W968" i="32" s="1"/>
  <c r="W969" i="32" s="1"/>
  <c r="W970" i="32" s="1"/>
  <c r="W971" i="32" s="1"/>
  <c r="W972" i="32" s="1"/>
  <c r="W973" i="32" s="1"/>
  <c r="W974" i="32" s="1"/>
  <c r="W975" i="32" s="1"/>
  <c r="W976" i="32" s="1"/>
  <c r="W977" i="32" s="1"/>
  <c r="W978" i="32" s="1"/>
  <c r="W979" i="32" s="1"/>
  <c r="W980" i="32" s="1"/>
  <c r="W981" i="32" s="1"/>
  <c r="W982" i="32" s="1"/>
  <c r="W983" i="32" s="1"/>
  <c r="W984" i="32" s="1"/>
  <c r="W985" i="32" s="1"/>
  <c r="W986" i="32" s="1"/>
  <c r="W987" i="32" s="1"/>
  <c r="W988" i="32" s="1"/>
  <c r="W989" i="32" s="1"/>
  <c r="W990" i="32" s="1"/>
  <c r="W991" i="32" s="1"/>
  <c r="W992" i="32" s="1"/>
  <c r="W993" i="32" s="1"/>
  <c r="W994" i="32" s="1"/>
  <c r="W995" i="32" s="1"/>
  <c r="W996" i="32" s="1"/>
  <c r="W997" i="32" s="1"/>
  <c r="W998" i="32" s="1"/>
  <c r="W999" i="32" s="1"/>
  <c r="W1000" i="32" s="1"/>
  <c r="W1001" i="32" s="1"/>
  <c r="W1002" i="32" s="1"/>
  <c r="W1003" i="32" s="1"/>
  <c r="W1004" i="32" s="1"/>
  <c r="W1005" i="32" s="1"/>
  <c r="W1006" i="32" s="1"/>
  <c r="W1007" i="32" s="1"/>
  <c r="W1008" i="32" s="1"/>
  <c r="W1009" i="32" s="1"/>
  <c r="T10" i="32"/>
  <c r="T11" i="32" s="1"/>
  <c r="T12" i="32" s="1"/>
  <c r="T13" i="32" s="1"/>
  <c r="T14" i="32" s="1"/>
  <c r="T15" i="32" s="1"/>
  <c r="T16" i="32" s="1"/>
  <c r="T17" i="32" s="1"/>
  <c r="T18" i="32" s="1"/>
  <c r="T19" i="32" s="1"/>
  <c r="T20" i="32" s="1"/>
  <c r="T21" i="32" s="1"/>
  <c r="T22" i="32" s="1"/>
  <c r="T23" i="32" s="1"/>
  <c r="T24" i="32" s="1"/>
  <c r="T25" i="32" s="1"/>
  <c r="T26" i="32" s="1"/>
  <c r="T27" i="32" s="1"/>
  <c r="T28" i="32" s="1"/>
  <c r="T29" i="32" s="1"/>
  <c r="T30" i="32" s="1"/>
  <c r="T31" i="32" s="1"/>
  <c r="T32" i="32" s="1"/>
  <c r="T33" i="32" s="1"/>
  <c r="T34" i="32" s="1"/>
  <c r="T35" i="32" s="1"/>
  <c r="T36" i="32" s="1"/>
  <c r="T37" i="32" s="1"/>
  <c r="T38" i="32" s="1"/>
  <c r="T39" i="32" s="1"/>
  <c r="T40" i="32" s="1"/>
  <c r="T41" i="32" s="1"/>
  <c r="T42" i="32" s="1"/>
  <c r="T43" i="32" s="1"/>
  <c r="T44" i="32" s="1"/>
  <c r="T45" i="32" s="1"/>
  <c r="T46" i="32" s="1"/>
  <c r="T47" i="32" s="1"/>
  <c r="T48" i="32" s="1"/>
  <c r="T49" i="32" s="1"/>
  <c r="T50" i="32" s="1"/>
  <c r="T51" i="32" s="1"/>
  <c r="T52" i="32" s="1"/>
  <c r="T53" i="32" s="1"/>
  <c r="T54" i="32" s="1"/>
  <c r="T55" i="32" s="1"/>
  <c r="T56" i="32" s="1"/>
  <c r="T57" i="32" s="1"/>
  <c r="T58" i="32" s="1"/>
  <c r="T59" i="32" s="1"/>
  <c r="T60" i="32" s="1"/>
  <c r="T61" i="32" s="1"/>
  <c r="T62" i="32" s="1"/>
  <c r="T63" i="32" s="1"/>
  <c r="T64" i="32" s="1"/>
  <c r="T65" i="32" s="1"/>
  <c r="T66" i="32" s="1"/>
  <c r="T67" i="32" s="1"/>
  <c r="T68" i="32" s="1"/>
  <c r="T69" i="32" s="1"/>
  <c r="T70" i="32" s="1"/>
  <c r="T71" i="32" s="1"/>
  <c r="T72" i="32" s="1"/>
  <c r="T73" i="32" s="1"/>
  <c r="T74" i="32" s="1"/>
  <c r="T75" i="32" s="1"/>
  <c r="T76" i="32" s="1"/>
  <c r="T77" i="32" s="1"/>
  <c r="T78" i="32" s="1"/>
  <c r="T79" i="32" s="1"/>
  <c r="T80" i="32" s="1"/>
  <c r="T81" i="32" s="1"/>
  <c r="T82" i="32" s="1"/>
  <c r="T83" i="32" s="1"/>
  <c r="T84" i="32" s="1"/>
  <c r="T85" i="32" s="1"/>
  <c r="T86" i="32" s="1"/>
  <c r="T87" i="32" s="1"/>
  <c r="T88" i="32" s="1"/>
  <c r="T89" i="32" s="1"/>
  <c r="T90" i="32" s="1"/>
  <c r="T91" i="32" s="1"/>
  <c r="T92" i="32" s="1"/>
  <c r="T93" i="32" s="1"/>
  <c r="T94" i="32" s="1"/>
  <c r="T95" i="32" s="1"/>
  <c r="T96" i="32" s="1"/>
  <c r="T97" i="32" s="1"/>
  <c r="T98" i="32" s="1"/>
  <c r="T99" i="32" s="1"/>
  <c r="T100" i="32" s="1"/>
  <c r="T101" i="32" s="1"/>
  <c r="T102" i="32" s="1"/>
  <c r="T103" i="32" s="1"/>
  <c r="T104" i="32" s="1"/>
  <c r="T105" i="32" s="1"/>
  <c r="T106" i="32" s="1"/>
  <c r="T107" i="32" s="1"/>
  <c r="T108" i="32" s="1"/>
  <c r="T109" i="32" s="1"/>
  <c r="T110" i="32" s="1"/>
  <c r="T111" i="32" s="1"/>
  <c r="T112" i="32" s="1"/>
  <c r="T113" i="32" s="1"/>
  <c r="T114" i="32" s="1"/>
  <c r="T115" i="32" s="1"/>
  <c r="T116" i="32" s="1"/>
  <c r="T117" i="32" s="1"/>
  <c r="T118" i="32" s="1"/>
  <c r="T119" i="32" s="1"/>
  <c r="T120" i="32" s="1"/>
  <c r="T121" i="32" s="1"/>
  <c r="T122" i="32" s="1"/>
  <c r="T123" i="32" s="1"/>
  <c r="T124" i="32" s="1"/>
  <c r="T125" i="32" s="1"/>
  <c r="T126" i="32" s="1"/>
  <c r="T127" i="32" s="1"/>
  <c r="T128" i="32" s="1"/>
  <c r="T129" i="32" s="1"/>
  <c r="T130" i="32" s="1"/>
  <c r="T131" i="32" s="1"/>
  <c r="T132" i="32" s="1"/>
  <c r="T133" i="32" s="1"/>
  <c r="T134" i="32" s="1"/>
  <c r="T135" i="32" s="1"/>
  <c r="T136" i="32" s="1"/>
  <c r="T137" i="32" s="1"/>
  <c r="T138" i="32" s="1"/>
  <c r="T139" i="32" s="1"/>
  <c r="T140" i="32" s="1"/>
  <c r="T141" i="32" s="1"/>
  <c r="T142" i="32" s="1"/>
  <c r="T143" i="32" s="1"/>
  <c r="T144" i="32" s="1"/>
  <c r="T145" i="32" s="1"/>
  <c r="T146" i="32" s="1"/>
  <c r="T147" i="32" s="1"/>
  <c r="T148" i="32" s="1"/>
  <c r="T149" i="32" s="1"/>
  <c r="T150" i="32" s="1"/>
  <c r="T151" i="32" s="1"/>
  <c r="T152" i="32" s="1"/>
  <c r="T153" i="32" s="1"/>
  <c r="T154" i="32" s="1"/>
  <c r="T155" i="32" s="1"/>
  <c r="T156" i="32" s="1"/>
  <c r="T157" i="32" s="1"/>
  <c r="T158" i="32" s="1"/>
  <c r="T159" i="32" s="1"/>
  <c r="T160" i="32" s="1"/>
  <c r="T161" i="32" s="1"/>
  <c r="T162" i="32" s="1"/>
  <c r="T163" i="32" s="1"/>
  <c r="T164" i="32" s="1"/>
  <c r="T165" i="32" s="1"/>
  <c r="T166" i="32" s="1"/>
  <c r="T167" i="32" s="1"/>
  <c r="T168" i="32" s="1"/>
  <c r="T169" i="32" s="1"/>
  <c r="T170" i="32" s="1"/>
  <c r="T171" i="32" s="1"/>
  <c r="T172" i="32" s="1"/>
  <c r="T173" i="32" s="1"/>
  <c r="T174" i="32" s="1"/>
  <c r="T175" i="32" s="1"/>
  <c r="T176" i="32" s="1"/>
  <c r="T177" i="32" s="1"/>
  <c r="T178" i="32" s="1"/>
  <c r="T179" i="32" s="1"/>
  <c r="T180" i="32" s="1"/>
  <c r="T181" i="32" s="1"/>
  <c r="T182" i="32" s="1"/>
  <c r="T183" i="32" s="1"/>
  <c r="T184" i="32" s="1"/>
  <c r="T185" i="32" s="1"/>
  <c r="T186" i="32" s="1"/>
  <c r="T187" i="32" s="1"/>
  <c r="T188" i="32" s="1"/>
  <c r="T189" i="32" s="1"/>
  <c r="T190" i="32" s="1"/>
  <c r="T191" i="32" s="1"/>
  <c r="T192" i="32" s="1"/>
  <c r="T193" i="32" s="1"/>
  <c r="T194" i="32" s="1"/>
  <c r="T195" i="32" s="1"/>
  <c r="T196" i="32" s="1"/>
  <c r="T197" i="32" s="1"/>
  <c r="T198" i="32" s="1"/>
  <c r="T199" i="32" s="1"/>
  <c r="T200" i="32" s="1"/>
  <c r="T201" i="32" s="1"/>
  <c r="T202" i="32" s="1"/>
  <c r="T203" i="32" s="1"/>
  <c r="T204" i="32" s="1"/>
  <c r="T205" i="32" s="1"/>
  <c r="T206" i="32" s="1"/>
  <c r="T207" i="32" s="1"/>
  <c r="T208" i="32" s="1"/>
  <c r="T209" i="32" s="1"/>
  <c r="T210" i="32" s="1"/>
  <c r="T211" i="32" s="1"/>
  <c r="T212" i="32" s="1"/>
  <c r="T213" i="32" s="1"/>
  <c r="T214" i="32" s="1"/>
  <c r="T215" i="32" s="1"/>
  <c r="T216" i="32" s="1"/>
  <c r="T217" i="32" s="1"/>
  <c r="T218" i="32" s="1"/>
  <c r="T219" i="32" s="1"/>
  <c r="T220" i="32" s="1"/>
  <c r="T221" i="32" s="1"/>
  <c r="T222" i="32" s="1"/>
  <c r="T223" i="32" s="1"/>
  <c r="T224" i="32" s="1"/>
  <c r="T225" i="32" s="1"/>
  <c r="T226" i="32" s="1"/>
  <c r="T227" i="32" s="1"/>
  <c r="T228" i="32" s="1"/>
  <c r="T229" i="32" s="1"/>
  <c r="T230" i="32" s="1"/>
  <c r="T231" i="32" s="1"/>
  <c r="T232" i="32" s="1"/>
  <c r="T233" i="32" s="1"/>
  <c r="T234" i="32" s="1"/>
  <c r="T235" i="32" s="1"/>
  <c r="T236" i="32" s="1"/>
  <c r="T237" i="32" s="1"/>
  <c r="T238" i="32" s="1"/>
  <c r="T239" i="32" s="1"/>
  <c r="T240" i="32" s="1"/>
  <c r="T241" i="32" s="1"/>
  <c r="T242" i="32" s="1"/>
  <c r="T243" i="32" s="1"/>
  <c r="T244" i="32" s="1"/>
  <c r="T245" i="32" s="1"/>
  <c r="T246" i="32" s="1"/>
  <c r="T247" i="32" s="1"/>
  <c r="T248" i="32" s="1"/>
  <c r="T249" i="32" s="1"/>
  <c r="T250" i="32" s="1"/>
  <c r="T251" i="32" s="1"/>
  <c r="T252" i="32" s="1"/>
  <c r="T253" i="32" s="1"/>
  <c r="T254" i="32" s="1"/>
  <c r="T255" i="32" s="1"/>
  <c r="T256" i="32" s="1"/>
  <c r="T257" i="32" s="1"/>
  <c r="T258" i="32" s="1"/>
  <c r="T259" i="32" s="1"/>
  <c r="T260" i="32" s="1"/>
  <c r="T261" i="32" s="1"/>
  <c r="T262" i="32" s="1"/>
  <c r="T263" i="32" s="1"/>
  <c r="T264" i="32" s="1"/>
  <c r="T265" i="32" s="1"/>
  <c r="T266" i="32" s="1"/>
  <c r="T267" i="32" s="1"/>
  <c r="T268" i="32" s="1"/>
  <c r="T269" i="32" s="1"/>
  <c r="T270" i="32" s="1"/>
  <c r="T271" i="32" s="1"/>
  <c r="T272" i="32" s="1"/>
  <c r="T273" i="32" s="1"/>
  <c r="T274" i="32" s="1"/>
  <c r="T275" i="32" s="1"/>
  <c r="T276" i="32" s="1"/>
  <c r="T277" i="32" s="1"/>
  <c r="T278" i="32" s="1"/>
  <c r="T279" i="32" s="1"/>
  <c r="T280" i="32" s="1"/>
  <c r="T281" i="32" s="1"/>
  <c r="T282" i="32" s="1"/>
  <c r="T283" i="32" s="1"/>
  <c r="T284" i="32" s="1"/>
  <c r="T285" i="32" s="1"/>
  <c r="T286" i="32" s="1"/>
  <c r="T287" i="32" s="1"/>
  <c r="T288" i="32" s="1"/>
  <c r="T289" i="32" s="1"/>
  <c r="T290" i="32" s="1"/>
  <c r="T291" i="32" s="1"/>
  <c r="T292" i="32" s="1"/>
  <c r="T293" i="32" s="1"/>
  <c r="T294" i="32" s="1"/>
  <c r="T295" i="32" s="1"/>
  <c r="T296" i="32" s="1"/>
  <c r="T297" i="32" s="1"/>
  <c r="T298" i="32" s="1"/>
  <c r="T299" i="32" s="1"/>
  <c r="T300" i="32" s="1"/>
  <c r="T301" i="32" s="1"/>
  <c r="T302" i="32" s="1"/>
  <c r="T303" i="32" s="1"/>
  <c r="T304" i="32" s="1"/>
  <c r="T305" i="32" s="1"/>
  <c r="T306" i="32" s="1"/>
  <c r="T307" i="32" s="1"/>
  <c r="T308" i="32" s="1"/>
  <c r="T309" i="32" s="1"/>
  <c r="T310" i="32" s="1"/>
  <c r="T311" i="32" s="1"/>
  <c r="T312" i="32" s="1"/>
  <c r="T313" i="32" s="1"/>
  <c r="T314" i="32" s="1"/>
  <c r="T315" i="32" s="1"/>
  <c r="T316" i="32" s="1"/>
  <c r="T317" i="32" s="1"/>
  <c r="T318" i="32" s="1"/>
  <c r="T319" i="32" s="1"/>
  <c r="T320" i="32" s="1"/>
  <c r="T321" i="32" s="1"/>
  <c r="T322" i="32" s="1"/>
  <c r="T323" i="32" s="1"/>
  <c r="T324" i="32" s="1"/>
  <c r="T325" i="32" s="1"/>
  <c r="T326" i="32" s="1"/>
  <c r="T327" i="32" s="1"/>
  <c r="T328" i="32" s="1"/>
  <c r="T329" i="32" s="1"/>
  <c r="T330" i="32" s="1"/>
  <c r="T331" i="32" s="1"/>
  <c r="T332" i="32" s="1"/>
  <c r="T333" i="32" s="1"/>
  <c r="T334" i="32" s="1"/>
  <c r="T335" i="32" s="1"/>
  <c r="T336" i="32" s="1"/>
  <c r="T337" i="32" s="1"/>
  <c r="T338" i="32" s="1"/>
  <c r="T339" i="32" s="1"/>
  <c r="T340" i="32" s="1"/>
  <c r="T341" i="32" s="1"/>
  <c r="T342" i="32" s="1"/>
  <c r="T343" i="32" s="1"/>
  <c r="T344" i="32" s="1"/>
  <c r="T345" i="32" s="1"/>
  <c r="T346" i="32" s="1"/>
  <c r="T347" i="32" s="1"/>
  <c r="T348" i="32" s="1"/>
  <c r="T349" i="32" s="1"/>
  <c r="T350" i="32" s="1"/>
  <c r="T351" i="32" s="1"/>
  <c r="T352" i="32" s="1"/>
  <c r="T353" i="32" s="1"/>
  <c r="T354" i="32" s="1"/>
  <c r="T355" i="32" s="1"/>
  <c r="T356" i="32" s="1"/>
  <c r="T357" i="32" s="1"/>
  <c r="T358" i="32" s="1"/>
  <c r="T359" i="32" s="1"/>
  <c r="T360" i="32" s="1"/>
  <c r="T361" i="32" s="1"/>
  <c r="T362" i="32" s="1"/>
  <c r="T363" i="32" s="1"/>
  <c r="T364" i="32" s="1"/>
  <c r="T365" i="32" s="1"/>
  <c r="T366" i="32" s="1"/>
  <c r="T367" i="32" s="1"/>
  <c r="T368" i="32" s="1"/>
  <c r="T369" i="32" s="1"/>
  <c r="T370" i="32" s="1"/>
  <c r="T371" i="32" s="1"/>
  <c r="T372" i="32" s="1"/>
  <c r="T373" i="32" s="1"/>
  <c r="T374" i="32" s="1"/>
  <c r="T375" i="32" s="1"/>
  <c r="T376" i="32" s="1"/>
  <c r="T377" i="32" s="1"/>
  <c r="T378" i="32" s="1"/>
  <c r="T379" i="32" s="1"/>
  <c r="T380" i="32" s="1"/>
  <c r="T381" i="32" s="1"/>
  <c r="T382" i="32" s="1"/>
  <c r="T383" i="32" s="1"/>
  <c r="T384" i="32" s="1"/>
  <c r="T385" i="32" s="1"/>
  <c r="T386" i="32" s="1"/>
  <c r="T387" i="32" s="1"/>
  <c r="T388" i="32" s="1"/>
  <c r="T389" i="32" s="1"/>
  <c r="T390" i="32" s="1"/>
  <c r="T391" i="32" s="1"/>
  <c r="T392" i="32" s="1"/>
  <c r="T393" i="32" s="1"/>
  <c r="T394" i="32" s="1"/>
  <c r="T395" i="32" s="1"/>
  <c r="T396" i="32" s="1"/>
  <c r="T397" i="32" s="1"/>
  <c r="T398" i="32" s="1"/>
  <c r="T399" i="32" s="1"/>
  <c r="T400" i="32" s="1"/>
  <c r="T401" i="32" s="1"/>
  <c r="T402" i="32" s="1"/>
  <c r="T403" i="32" s="1"/>
  <c r="T404" i="32" s="1"/>
  <c r="T405" i="32" s="1"/>
  <c r="T406" i="32" s="1"/>
  <c r="T407" i="32" s="1"/>
  <c r="T408" i="32" s="1"/>
  <c r="T409" i="32" s="1"/>
  <c r="T410" i="32" s="1"/>
  <c r="T411" i="32" s="1"/>
  <c r="T412" i="32" s="1"/>
  <c r="T413" i="32" s="1"/>
  <c r="T414" i="32" s="1"/>
  <c r="T415" i="32" s="1"/>
  <c r="T416" i="32" s="1"/>
  <c r="T417" i="32" s="1"/>
  <c r="T418" i="32" s="1"/>
  <c r="T419" i="32" s="1"/>
  <c r="T420" i="32" s="1"/>
  <c r="T421" i="32" s="1"/>
  <c r="T422" i="32" s="1"/>
  <c r="T423" i="32" s="1"/>
  <c r="T424" i="32" s="1"/>
  <c r="T425" i="32" s="1"/>
  <c r="T426" i="32" s="1"/>
  <c r="T427" i="32" s="1"/>
  <c r="T428" i="32" s="1"/>
  <c r="T429" i="32" s="1"/>
  <c r="T430" i="32" s="1"/>
  <c r="T431" i="32" s="1"/>
  <c r="T432" i="32" s="1"/>
  <c r="T433" i="32" s="1"/>
  <c r="T434" i="32" s="1"/>
  <c r="T435" i="32" s="1"/>
  <c r="T436" i="32" s="1"/>
  <c r="T437" i="32" s="1"/>
  <c r="T438" i="32" s="1"/>
  <c r="T439" i="32" s="1"/>
  <c r="T440" i="32" s="1"/>
  <c r="T441" i="32" s="1"/>
  <c r="T442" i="32" s="1"/>
  <c r="T443" i="32" s="1"/>
  <c r="T444" i="32" s="1"/>
  <c r="T445" i="32" s="1"/>
  <c r="T446" i="32" s="1"/>
  <c r="T447" i="32" s="1"/>
  <c r="T448" i="32" s="1"/>
  <c r="T449" i="32" s="1"/>
  <c r="T450" i="32" s="1"/>
  <c r="T451" i="32" s="1"/>
  <c r="T452" i="32" s="1"/>
  <c r="T453" i="32" s="1"/>
  <c r="T454" i="32" s="1"/>
  <c r="T455" i="32" s="1"/>
  <c r="T456" i="32" s="1"/>
  <c r="T457" i="32" s="1"/>
  <c r="T458" i="32" s="1"/>
  <c r="T459" i="32" s="1"/>
  <c r="T460" i="32" s="1"/>
  <c r="T461" i="32" s="1"/>
  <c r="T462" i="32" s="1"/>
  <c r="T463" i="32" s="1"/>
  <c r="T464" i="32" s="1"/>
  <c r="T465" i="32" s="1"/>
  <c r="T466" i="32" s="1"/>
  <c r="T467" i="32" s="1"/>
  <c r="T468" i="32" s="1"/>
  <c r="T469" i="32" s="1"/>
  <c r="T470" i="32" s="1"/>
  <c r="T471" i="32" s="1"/>
  <c r="T472" i="32" s="1"/>
  <c r="T473" i="32" s="1"/>
  <c r="T474" i="32" s="1"/>
  <c r="T475" i="32" s="1"/>
  <c r="T476" i="32" s="1"/>
  <c r="T477" i="32" s="1"/>
  <c r="T478" i="32" s="1"/>
  <c r="T479" i="32" s="1"/>
  <c r="T480" i="32" s="1"/>
  <c r="T481" i="32" s="1"/>
  <c r="T482" i="32" s="1"/>
  <c r="T483" i="32" s="1"/>
  <c r="T484" i="32" s="1"/>
  <c r="T485" i="32" s="1"/>
  <c r="T486" i="32" s="1"/>
  <c r="T487" i="32" s="1"/>
  <c r="T488" i="32" s="1"/>
  <c r="T489" i="32" s="1"/>
  <c r="T490" i="32" s="1"/>
  <c r="T491" i="32" s="1"/>
  <c r="T492" i="32" s="1"/>
  <c r="T493" i="32" s="1"/>
  <c r="T494" i="32" s="1"/>
  <c r="T495" i="32" s="1"/>
  <c r="T496" i="32" s="1"/>
  <c r="T497" i="32" s="1"/>
  <c r="T498" i="32" s="1"/>
  <c r="T499" i="32" s="1"/>
  <c r="T500" i="32" s="1"/>
  <c r="T501" i="32" s="1"/>
  <c r="T502" i="32" s="1"/>
  <c r="T503" i="32" s="1"/>
  <c r="T504" i="32" s="1"/>
  <c r="T505" i="32" s="1"/>
  <c r="T506" i="32" s="1"/>
  <c r="T507" i="32" s="1"/>
  <c r="T508" i="32" s="1"/>
  <c r="T509" i="32" s="1"/>
  <c r="T510" i="32" s="1"/>
  <c r="T511" i="32" s="1"/>
  <c r="T512" i="32" s="1"/>
  <c r="T513" i="32" s="1"/>
  <c r="T514" i="32" s="1"/>
  <c r="T515" i="32" s="1"/>
  <c r="T516" i="32" s="1"/>
  <c r="T517" i="32" s="1"/>
  <c r="T518" i="32" s="1"/>
  <c r="T519" i="32" s="1"/>
  <c r="T520" i="32" s="1"/>
  <c r="T521" i="32" s="1"/>
  <c r="T522" i="32" s="1"/>
  <c r="T523" i="32" s="1"/>
  <c r="T524" i="32" s="1"/>
  <c r="T525" i="32" s="1"/>
  <c r="T526" i="32" s="1"/>
  <c r="T527" i="32" s="1"/>
  <c r="T528" i="32" s="1"/>
  <c r="T529" i="32" s="1"/>
  <c r="T530" i="32" s="1"/>
  <c r="T531" i="32" s="1"/>
  <c r="T532" i="32" s="1"/>
  <c r="T533" i="32" s="1"/>
  <c r="T534" i="32" s="1"/>
  <c r="T535" i="32" s="1"/>
  <c r="T536" i="32" s="1"/>
  <c r="T537" i="32" s="1"/>
  <c r="T538" i="32" s="1"/>
  <c r="T539" i="32" s="1"/>
  <c r="T540" i="32" s="1"/>
  <c r="T541" i="32" s="1"/>
  <c r="T542" i="32" s="1"/>
  <c r="T543" i="32" s="1"/>
  <c r="T544" i="32" s="1"/>
  <c r="T545" i="32" s="1"/>
  <c r="T546" i="32" s="1"/>
  <c r="T547" i="32" s="1"/>
  <c r="T548" i="32" s="1"/>
  <c r="T549" i="32" s="1"/>
  <c r="T550" i="32" s="1"/>
  <c r="T551" i="32" s="1"/>
  <c r="T552" i="32" s="1"/>
  <c r="T553" i="32" s="1"/>
  <c r="T554" i="32" s="1"/>
  <c r="T555" i="32" s="1"/>
  <c r="T556" i="32" s="1"/>
  <c r="T557" i="32" s="1"/>
  <c r="T558" i="32" s="1"/>
  <c r="T559" i="32" s="1"/>
  <c r="T560" i="32" s="1"/>
  <c r="T561" i="32" s="1"/>
  <c r="T562" i="32" s="1"/>
  <c r="T563" i="32" s="1"/>
  <c r="T564" i="32" s="1"/>
  <c r="T565" i="32" s="1"/>
  <c r="T566" i="32" s="1"/>
  <c r="T567" i="32" s="1"/>
  <c r="T568" i="32" s="1"/>
  <c r="T569" i="32" s="1"/>
  <c r="T570" i="32" s="1"/>
  <c r="T571" i="32" s="1"/>
  <c r="T572" i="32" s="1"/>
  <c r="T573" i="32" s="1"/>
  <c r="T574" i="32" s="1"/>
  <c r="T575" i="32" s="1"/>
  <c r="T576" i="32" s="1"/>
  <c r="T577" i="32" s="1"/>
  <c r="T578" i="32" s="1"/>
  <c r="T579" i="32" s="1"/>
  <c r="T580" i="32" s="1"/>
  <c r="T581" i="32" s="1"/>
  <c r="T582" i="32" s="1"/>
  <c r="T583" i="32" s="1"/>
  <c r="T584" i="32" s="1"/>
  <c r="T585" i="32" s="1"/>
  <c r="T586" i="32" s="1"/>
  <c r="T587" i="32" s="1"/>
  <c r="T588" i="32" s="1"/>
  <c r="T589" i="32" s="1"/>
  <c r="T590" i="32" s="1"/>
  <c r="T591" i="32" s="1"/>
  <c r="T592" i="32" s="1"/>
  <c r="T593" i="32" s="1"/>
  <c r="T594" i="32" s="1"/>
  <c r="T595" i="32" s="1"/>
  <c r="T596" i="32" s="1"/>
  <c r="T597" i="32" s="1"/>
  <c r="T598" i="32" s="1"/>
  <c r="T599" i="32" s="1"/>
  <c r="T600" i="32" s="1"/>
  <c r="T601" i="32" s="1"/>
  <c r="T602" i="32" s="1"/>
  <c r="T603" i="32" s="1"/>
  <c r="T604" i="32" s="1"/>
  <c r="T605" i="32" s="1"/>
  <c r="T606" i="32" s="1"/>
  <c r="T607" i="32" s="1"/>
  <c r="T608" i="32" s="1"/>
  <c r="T609" i="32" s="1"/>
  <c r="T610" i="32" s="1"/>
  <c r="T611" i="32" s="1"/>
  <c r="T612" i="32" s="1"/>
  <c r="T613" i="32" s="1"/>
  <c r="T614" i="32" s="1"/>
  <c r="T615" i="32" s="1"/>
  <c r="T616" i="32" s="1"/>
  <c r="T617" i="32" s="1"/>
  <c r="T618" i="32" s="1"/>
  <c r="T619" i="32" s="1"/>
  <c r="T620" i="32" s="1"/>
  <c r="T621" i="32" s="1"/>
  <c r="T622" i="32" s="1"/>
  <c r="T623" i="32" s="1"/>
  <c r="T624" i="32" s="1"/>
  <c r="T625" i="32" s="1"/>
  <c r="T626" i="32" s="1"/>
  <c r="T627" i="32" s="1"/>
  <c r="T628" i="32" s="1"/>
  <c r="T629" i="32" s="1"/>
  <c r="T630" i="32" s="1"/>
  <c r="T631" i="32" s="1"/>
  <c r="T632" i="32" s="1"/>
  <c r="T633" i="32" s="1"/>
  <c r="T634" i="32" s="1"/>
  <c r="T635" i="32" s="1"/>
  <c r="T636" i="32" s="1"/>
  <c r="T637" i="32" s="1"/>
  <c r="T638" i="32" s="1"/>
  <c r="T639" i="32" s="1"/>
  <c r="T640" i="32" s="1"/>
  <c r="T641" i="32" s="1"/>
  <c r="T642" i="32" s="1"/>
  <c r="T643" i="32" s="1"/>
  <c r="T644" i="32" s="1"/>
  <c r="T645" i="32" s="1"/>
  <c r="T646" i="32" s="1"/>
  <c r="T647" i="32" s="1"/>
  <c r="T648" i="32" s="1"/>
  <c r="T649" i="32" s="1"/>
  <c r="T650" i="32" s="1"/>
  <c r="T651" i="32" s="1"/>
  <c r="T652" i="32" s="1"/>
  <c r="T653" i="32" s="1"/>
  <c r="T654" i="32" s="1"/>
  <c r="T655" i="32" s="1"/>
  <c r="T656" i="32" s="1"/>
  <c r="T657" i="32" s="1"/>
  <c r="T658" i="32" s="1"/>
  <c r="T659" i="32" s="1"/>
  <c r="T660" i="32" s="1"/>
  <c r="T661" i="32" s="1"/>
  <c r="T662" i="32" s="1"/>
  <c r="T663" i="32" s="1"/>
  <c r="T664" i="32" s="1"/>
  <c r="T665" i="32" s="1"/>
  <c r="T666" i="32" s="1"/>
  <c r="T667" i="32" s="1"/>
  <c r="T668" i="32" s="1"/>
  <c r="T669" i="32" s="1"/>
  <c r="T670" i="32" s="1"/>
  <c r="T671" i="32" s="1"/>
  <c r="T672" i="32" s="1"/>
  <c r="T673" i="32" s="1"/>
  <c r="T674" i="32" s="1"/>
  <c r="T675" i="32" s="1"/>
  <c r="T676" i="32" s="1"/>
  <c r="T677" i="32" s="1"/>
  <c r="T678" i="32" s="1"/>
  <c r="T679" i="32" s="1"/>
  <c r="T680" i="32" s="1"/>
  <c r="T681" i="32" s="1"/>
  <c r="T682" i="32" s="1"/>
  <c r="T683" i="32" s="1"/>
  <c r="T684" i="32" s="1"/>
  <c r="T685" i="32" s="1"/>
  <c r="T686" i="32" s="1"/>
  <c r="T687" i="32" s="1"/>
  <c r="T688" i="32" s="1"/>
  <c r="T689" i="32" s="1"/>
  <c r="T690" i="32" s="1"/>
  <c r="T691" i="32" s="1"/>
  <c r="T692" i="32" s="1"/>
  <c r="T693" i="32" s="1"/>
  <c r="T694" i="32" s="1"/>
  <c r="T695" i="32" s="1"/>
  <c r="T696" i="32" s="1"/>
  <c r="T697" i="32" s="1"/>
  <c r="T698" i="32" s="1"/>
  <c r="T699" i="32" s="1"/>
  <c r="T700" i="32" s="1"/>
  <c r="T701" i="32" s="1"/>
  <c r="T702" i="32" s="1"/>
  <c r="T703" i="32" s="1"/>
  <c r="T704" i="32" s="1"/>
  <c r="T705" i="32" s="1"/>
  <c r="T706" i="32" s="1"/>
  <c r="T707" i="32" s="1"/>
  <c r="T708" i="32" s="1"/>
  <c r="T709" i="32" s="1"/>
  <c r="T710" i="32" s="1"/>
  <c r="T711" i="32" s="1"/>
  <c r="T712" i="32" s="1"/>
  <c r="T713" i="32" s="1"/>
  <c r="T714" i="32" s="1"/>
  <c r="T715" i="32" s="1"/>
  <c r="T716" i="32" s="1"/>
  <c r="T717" i="32" s="1"/>
  <c r="T718" i="32" s="1"/>
  <c r="T719" i="32" s="1"/>
  <c r="T720" i="32" s="1"/>
  <c r="T721" i="32" s="1"/>
  <c r="T722" i="32" s="1"/>
  <c r="T723" i="32" s="1"/>
  <c r="T724" i="32" s="1"/>
  <c r="T725" i="32" s="1"/>
  <c r="T726" i="32" s="1"/>
  <c r="T727" i="32" s="1"/>
  <c r="T728" i="32" s="1"/>
  <c r="T729" i="32" s="1"/>
  <c r="T730" i="32" s="1"/>
  <c r="T731" i="32" s="1"/>
  <c r="T732" i="32" s="1"/>
  <c r="T733" i="32" s="1"/>
  <c r="T734" i="32" s="1"/>
  <c r="T735" i="32" s="1"/>
  <c r="T736" i="32" s="1"/>
  <c r="T737" i="32" s="1"/>
  <c r="T738" i="32" s="1"/>
  <c r="T739" i="32" s="1"/>
  <c r="T740" i="32" s="1"/>
  <c r="T741" i="32" s="1"/>
  <c r="T742" i="32" s="1"/>
  <c r="T743" i="32" s="1"/>
  <c r="T744" i="32" s="1"/>
  <c r="T745" i="32" s="1"/>
  <c r="T746" i="32" s="1"/>
  <c r="T747" i="32" s="1"/>
  <c r="T748" i="32" s="1"/>
  <c r="T749" i="32" s="1"/>
  <c r="T750" i="32" s="1"/>
  <c r="T751" i="32" s="1"/>
  <c r="T752" i="32" s="1"/>
  <c r="T753" i="32" s="1"/>
  <c r="T754" i="32" s="1"/>
  <c r="T755" i="32" s="1"/>
  <c r="T756" i="32" s="1"/>
  <c r="T757" i="32" s="1"/>
  <c r="T758" i="32" s="1"/>
  <c r="T759" i="32" s="1"/>
  <c r="T760" i="32" s="1"/>
  <c r="T761" i="32" s="1"/>
  <c r="T762" i="32" s="1"/>
  <c r="T763" i="32" s="1"/>
  <c r="T764" i="32" s="1"/>
  <c r="T765" i="32" s="1"/>
  <c r="T766" i="32" s="1"/>
  <c r="T767" i="32" s="1"/>
  <c r="T768" i="32" s="1"/>
  <c r="T769" i="32" s="1"/>
  <c r="T770" i="32" s="1"/>
  <c r="T771" i="32" s="1"/>
  <c r="T772" i="32" s="1"/>
  <c r="T773" i="32" s="1"/>
  <c r="T774" i="32" s="1"/>
  <c r="T775" i="32" s="1"/>
  <c r="T776" i="32" s="1"/>
  <c r="T777" i="32" s="1"/>
  <c r="T778" i="32" s="1"/>
  <c r="T779" i="32" s="1"/>
  <c r="T780" i="32" s="1"/>
  <c r="T781" i="32" s="1"/>
  <c r="T782" i="32" s="1"/>
  <c r="T783" i="32" s="1"/>
  <c r="T784" i="32" s="1"/>
  <c r="T785" i="32" s="1"/>
  <c r="T786" i="32" s="1"/>
  <c r="T787" i="32" s="1"/>
  <c r="T788" i="32" s="1"/>
  <c r="T789" i="32" s="1"/>
  <c r="T790" i="32" s="1"/>
  <c r="T791" i="32" s="1"/>
  <c r="T792" i="32" s="1"/>
  <c r="T793" i="32" s="1"/>
  <c r="T794" i="32" s="1"/>
  <c r="T795" i="32" s="1"/>
  <c r="T796" i="32" s="1"/>
  <c r="T797" i="32" s="1"/>
  <c r="T798" i="32" s="1"/>
  <c r="T799" i="32" s="1"/>
  <c r="T800" i="32" s="1"/>
  <c r="T801" i="32" s="1"/>
  <c r="T802" i="32" s="1"/>
  <c r="T803" i="32" s="1"/>
  <c r="T804" i="32" s="1"/>
  <c r="T805" i="32" s="1"/>
  <c r="T806" i="32" s="1"/>
  <c r="T807" i="32" s="1"/>
  <c r="T808" i="32" s="1"/>
  <c r="T809" i="32" s="1"/>
  <c r="T810" i="32" s="1"/>
  <c r="T811" i="32" s="1"/>
  <c r="T812" i="32" s="1"/>
  <c r="T813" i="32" s="1"/>
  <c r="T814" i="32" s="1"/>
  <c r="T815" i="32" s="1"/>
  <c r="T816" i="32" s="1"/>
  <c r="T817" i="32" s="1"/>
  <c r="T818" i="32" s="1"/>
  <c r="T819" i="32" s="1"/>
  <c r="T820" i="32" s="1"/>
  <c r="T821" i="32" s="1"/>
  <c r="T822" i="32" s="1"/>
  <c r="T823" i="32" s="1"/>
  <c r="T824" i="32" s="1"/>
  <c r="T825" i="32" s="1"/>
  <c r="T826" i="32" s="1"/>
  <c r="T827" i="32" s="1"/>
  <c r="T828" i="32" s="1"/>
  <c r="T829" i="32" s="1"/>
  <c r="T830" i="32" s="1"/>
  <c r="T831" i="32" s="1"/>
  <c r="T832" i="32" s="1"/>
  <c r="T833" i="32" s="1"/>
  <c r="T834" i="32" s="1"/>
  <c r="T835" i="32" s="1"/>
  <c r="T836" i="32" s="1"/>
  <c r="T837" i="32" s="1"/>
  <c r="T838" i="32" s="1"/>
  <c r="T839" i="32" s="1"/>
  <c r="T840" i="32" s="1"/>
  <c r="T841" i="32" s="1"/>
  <c r="T842" i="32" s="1"/>
  <c r="T843" i="32" s="1"/>
  <c r="T844" i="32" s="1"/>
  <c r="T845" i="32" s="1"/>
  <c r="T846" i="32" s="1"/>
  <c r="T847" i="32" s="1"/>
  <c r="T848" i="32" s="1"/>
  <c r="T849" i="32" s="1"/>
  <c r="T850" i="32" s="1"/>
  <c r="T851" i="32" s="1"/>
  <c r="T852" i="32" s="1"/>
  <c r="T853" i="32" s="1"/>
  <c r="T854" i="32" s="1"/>
  <c r="T855" i="32" s="1"/>
  <c r="T856" i="32" s="1"/>
  <c r="T857" i="32" s="1"/>
  <c r="T858" i="32" s="1"/>
  <c r="T859" i="32" s="1"/>
  <c r="T860" i="32" s="1"/>
  <c r="T861" i="32" s="1"/>
  <c r="T862" i="32" s="1"/>
  <c r="T863" i="32" s="1"/>
  <c r="T864" i="32" s="1"/>
  <c r="T865" i="32" s="1"/>
  <c r="T866" i="32" s="1"/>
  <c r="T867" i="32" s="1"/>
  <c r="T868" i="32" s="1"/>
  <c r="T869" i="32" s="1"/>
  <c r="T870" i="32" s="1"/>
  <c r="T871" i="32" s="1"/>
  <c r="T872" i="32" s="1"/>
  <c r="T873" i="32" s="1"/>
  <c r="T874" i="32" s="1"/>
  <c r="T875" i="32" s="1"/>
  <c r="T876" i="32" s="1"/>
  <c r="T877" i="32" s="1"/>
  <c r="T878" i="32" s="1"/>
  <c r="T879" i="32" s="1"/>
  <c r="T880" i="32" s="1"/>
  <c r="T881" i="32" s="1"/>
  <c r="T882" i="32" s="1"/>
  <c r="T883" i="32" s="1"/>
  <c r="T884" i="32" s="1"/>
  <c r="T885" i="32" s="1"/>
  <c r="T886" i="32" s="1"/>
  <c r="T887" i="32" s="1"/>
  <c r="T888" i="32" s="1"/>
  <c r="T889" i="32" s="1"/>
  <c r="T890" i="32" s="1"/>
  <c r="T891" i="32" s="1"/>
  <c r="T892" i="32" s="1"/>
  <c r="T893" i="32" s="1"/>
  <c r="T894" i="32" s="1"/>
  <c r="T895" i="32" s="1"/>
  <c r="T896" i="32" s="1"/>
  <c r="T897" i="32" s="1"/>
  <c r="T898" i="32" s="1"/>
  <c r="T899" i="32" s="1"/>
  <c r="T900" i="32" s="1"/>
  <c r="T901" i="32" s="1"/>
  <c r="T902" i="32" s="1"/>
  <c r="T903" i="32" s="1"/>
  <c r="T904" i="32" s="1"/>
  <c r="T905" i="32" s="1"/>
  <c r="T906" i="32" s="1"/>
  <c r="T907" i="32" s="1"/>
  <c r="T908" i="32" s="1"/>
  <c r="T909" i="32" s="1"/>
  <c r="T910" i="32" s="1"/>
  <c r="T911" i="32" s="1"/>
  <c r="T912" i="32" s="1"/>
  <c r="T913" i="32" s="1"/>
  <c r="T914" i="32" s="1"/>
  <c r="T915" i="32" s="1"/>
  <c r="T916" i="32" s="1"/>
  <c r="T917" i="32" s="1"/>
  <c r="T918" i="32" s="1"/>
  <c r="T919" i="32" s="1"/>
  <c r="T920" i="32" s="1"/>
  <c r="T921" i="32" s="1"/>
  <c r="T922" i="32" s="1"/>
  <c r="T923" i="32" s="1"/>
  <c r="T924" i="32" s="1"/>
  <c r="T925" i="32" s="1"/>
  <c r="T926" i="32" s="1"/>
  <c r="T927" i="32" s="1"/>
  <c r="T928" i="32" s="1"/>
  <c r="T929" i="32" s="1"/>
  <c r="T930" i="32" s="1"/>
  <c r="T931" i="32" s="1"/>
  <c r="T932" i="32" s="1"/>
  <c r="T933" i="32" s="1"/>
  <c r="T934" i="32" s="1"/>
  <c r="T935" i="32" s="1"/>
  <c r="T936" i="32" s="1"/>
  <c r="T937" i="32" s="1"/>
  <c r="T938" i="32" s="1"/>
  <c r="T939" i="32" s="1"/>
  <c r="T940" i="32" s="1"/>
  <c r="T941" i="32" s="1"/>
  <c r="T942" i="32" s="1"/>
  <c r="T943" i="32" s="1"/>
  <c r="T944" i="32" s="1"/>
  <c r="T945" i="32" s="1"/>
  <c r="T946" i="32" s="1"/>
  <c r="T947" i="32" s="1"/>
  <c r="T948" i="32" s="1"/>
  <c r="T949" i="32" s="1"/>
  <c r="T950" i="32" s="1"/>
  <c r="T951" i="32" s="1"/>
  <c r="T952" i="32" s="1"/>
  <c r="T953" i="32" s="1"/>
  <c r="T954" i="32" s="1"/>
  <c r="T955" i="32" s="1"/>
  <c r="T956" i="32" s="1"/>
  <c r="T957" i="32" s="1"/>
  <c r="T958" i="32" s="1"/>
  <c r="T959" i="32" s="1"/>
  <c r="T960" i="32" s="1"/>
  <c r="T961" i="32" s="1"/>
  <c r="T962" i="32" s="1"/>
  <c r="T963" i="32" s="1"/>
  <c r="T964" i="32" s="1"/>
  <c r="T965" i="32" s="1"/>
  <c r="T966" i="32" s="1"/>
  <c r="T967" i="32" s="1"/>
  <c r="T968" i="32" s="1"/>
  <c r="T969" i="32" s="1"/>
  <c r="T970" i="32" s="1"/>
  <c r="T971" i="32" s="1"/>
  <c r="T972" i="32" s="1"/>
  <c r="T973" i="32" s="1"/>
  <c r="T974" i="32" s="1"/>
  <c r="T975" i="32" s="1"/>
  <c r="T976" i="32" s="1"/>
  <c r="T977" i="32" s="1"/>
  <c r="T978" i="32" s="1"/>
  <c r="T979" i="32" s="1"/>
  <c r="T980" i="32" s="1"/>
  <c r="T981" i="32" s="1"/>
  <c r="T982" i="32" s="1"/>
  <c r="T983" i="32" s="1"/>
  <c r="T984" i="32" s="1"/>
  <c r="T985" i="32" s="1"/>
  <c r="T986" i="32" s="1"/>
  <c r="T987" i="32" s="1"/>
  <c r="T988" i="32" s="1"/>
  <c r="T989" i="32" s="1"/>
  <c r="T990" i="32" s="1"/>
  <c r="T991" i="32" s="1"/>
  <c r="T992" i="32" s="1"/>
  <c r="T993" i="32" s="1"/>
  <c r="T994" i="32" s="1"/>
  <c r="T995" i="32" s="1"/>
  <c r="T996" i="32" s="1"/>
  <c r="T997" i="32" s="1"/>
  <c r="T998" i="32" s="1"/>
  <c r="T999" i="32" s="1"/>
  <c r="T1000" i="32" s="1"/>
  <c r="T1001" i="32" s="1"/>
  <c r="T1002" i="32" s="1"/>
  <c r="T1003" i="32" s="1"/>
  <c r="T1004" i="32" s="1"/>
  <c r="T1005" i="32" s="1"/>
  <c r="T1006" i="32" s="1"/>
  <c r="T1007" i="32" s="1"/>
  <c r="T1008" i="32" s="1"/>
  <c r="T1009" i="32" s="1"/>
  <c r="Q10" i="32"/>
  <c r="Q11" i="32" s="1"/>
  <c r="Q12" i="32" s="1"/>
  <c r="Q13" i="32" s="1"/>
  <c r="Q14" i="32" s="1"/>
  <c r="Q15" i="32" s="1"/>
  <c r="Q16" i="32" s="1"/>
  <c r="Q17" i="32" s="1"/>
  <c r="Q18" i="32" s="1"/>
  <c r="Q19" i="32" s="1"/>
  <c r="Q20" i="32" s="1"/>
  <c r="Q21" i="32" s="1"/>
  <c r="Q22" i="32" s="1"/>
  <c r="Q23" i="32" s="1"/>
  <c r="Q24" i="32" s="1"/>
  <c r="Q25" i="32" s="1"/>
  <c r="Q26" i="32" s="1"/>
  <c r="Q27" i="32" s="1"/>
  <c r="Q28" i="32" s="1"/>
  <c r="Q29" i="32" s="1"/>
  <c r="Q30" i="32" s="1"/>
  <c r="Q31" i="32" s="1"/>
  <c r="Q32" i="32" s="1"/>
  <c r="Q33" i="32" s="1"/>
  <c r="Q34" i="32" s="1"/>
  <c r="Q35" i="32" s="1"/>
  <c r="Q36" i="32" s="1"/>
  <c r="Q37" i="32" s="1"/>
  <c r="Q38" i="32" s="1"/>
  <c r="Q39" i="32" s="1"/>
  <c r="Q40" i="32" s="1"/>
  <c r="Q41" i="32" s="1"/>
  <c r="Q42" i="32" s="1"/>
  <c r="Q43" i="32" s="1"/>
  <c r="Q44" i="32" s="1"/>
  <c r="Q45" i="32" s="1"/>
  <c r="Q46" i="32" s="1"/>
  <c r="Q47" i="32" s="1"/>
  <c r="Q48" i="32" s="1"/>
  <c r="Q49" i="32" s="1"/>
  <c r="Q50" i="32" s="1"/>
  <c r="Q51" i="32" s="1"/>
  <c r="Q52" i="32" s="1"/>
  <c r="Q53" i="32" s="1"/>
  <c r="Q54" i="32" s="1"/>
  <c r="Q55" i="32" s="1"/>
  <c r="Q56" i="32" s="1"/>
  <c r="Q57" i="32" s="1"/>
  <c r="Q58" i="32" s="1"/>
  <c r="Q59" i="32" s="1"/>
  <c r="Q60" i="32" s="1"/>
  <c r="Q61" i="32" s="1"/>
  <c r="Q62" i="32" s="1"/>
  <c r="Q63" i="32" s="1"/>
  <c r="Q64" i="32" s="1"/>
  <c r="Q65" i="32" s="1"/>
  <c r="Q66" i="32" s="1"/>
  <c r="Q67" i="32" s="1"/>
  <c r="Q68" i="32" s="1"/>
  <c r="Q69" i="32" s="1"/>
  <c r="Q70" i="32" s="1"/>
  <c r="Q71" i="32" s="1"/>
  <c r="Q72" i="32" s="1"/>
  <c r="Q73" i="32" s="1"/>
  <c r="Q74" i="32" s="1"/>
  <c r="Q75" i="32" s="1"/>
  <c r="Q76" i="32" s="1"/>
  <c r="Q77" i="32" s="1"/>
  <c r="Q78" i="32" s="1"/>
  <c r="Q79" i="32" s="1"/>
  <c r="Q80" i="32" s="1"/>
  <c r="Q81" i="32" s="1"/>
  <c r="Q82" i="32" s="1"/>
  <c r="Q83" i="32" s="1"/>
  <c r="Q84" i="32" s="1"/>
  <c r="Q85" i="32" s="1"/>
  <c r="Q86" i="32" s="1"/>
  <c r="Q87" i="32" s="1"/>
  <c r="Q88" i="32" s="1"/>
  <c r="Q89" i="32" s="1"/>
  <c r="Q90" i="32" s="1"/>
  <c r="Q91" i="32" s="1"/>
  <c r="Q92" i="32" s="1"/>
  <c r="Q93" i="32" s="1"/>
  <c r="Q94" i="32" s="1"/>
  <c r="Q95" i="32" s="1"/>
  <c r="Q96" i="32" s="1"/>
  <c r="Q97" i="32" s="1"/>
  <c r="Q98" i="32" s="1"/>
  <c r="Q99" i="32" s="1"/>
  <c r="Q100" i="32" s="1"/>
  <c r="Q101" i="32" s="1"/>
  <c r="Q102" i="32" s="1"/>
  <c r="Q103" i="32" s="1"/>
  <c r="Q104" i="32" s="1"/>
  <c r="Q105" i="32" s="1"/>
  <c r="Q106" i="32" s="1"/>
  <c r="Q107" i="32" s="1"/>
  <c r="Q108" i="32" s="1"/>
  <c r="Q109" i="32" s="1"/>
  <c r="Q110" i="32" s="1"/>
  <c r="Q111" i="32" s="1"/>
  <c r="Q112" i="32" s="1"/>
  <c r="Q113" i="32" s="1"/>
  <c r="Q114" i="32" s="1"/>
  <c r="Q115" i="32" s="1"/>
  <c r="Q116" i="32" s="1"/>
  <c r="Q117" i="32" s="1"/>
  <c r="Q118" i="32" s="1"/>
  <c r="Q119" i="32" s="1"/>
  <c r="Q120" i="32" s="1"/>
  <c r="Q121" i="32" s="1"/>
  <c r="Q122" i="32" s="1"/>
  <c r="Q123" i="32" s="1"/>
  <c r="Q124" i="32" s="1"/>
  <c r="Q125" i="32" s="1"/>
  <c r="Q126" i="32" s="1"/>
  <c r="Q127" i="32" s="1"/>
  <c r="Q128" i="32" s="1"/>
  <c r="Q129" i="32" s="1"/>
  <c r="Q130" i="32" s="1"/>
  <c r="Q131" i="32" s="1"/>
  <c r="Q132" i="32" s="1"/>
  <c r="Q133" i="32" s="1"/>
  <c r="Q134" i="32" s="1"/>
  <c r="Q135" i="32" s="1"/>
  <c r="Q136" i="32" s="1"/>
  <c r="Q137" i="32" s="1"/>
  <c r="Q138" i="32" s="1"/>
  <c r="Q139" i="32" s="1"/>
  <c r="Q140" i="32" s="1"/>
  <c r="Q141" i="32" s="1"/>
  <c r="Q142" i="32" s="1"/>
  <c r="Q143" i="32" s="1"/>
  <c r="Q144" i="32" s="1"/>
  <c r="Q145" i="32" s="1"/>
  <c r="Q146" i="32" s="1"/>
  <c r="Q147" i="32" s="1"/>
  <c r="Q148" i="32" s="1"/>
  <c r="Q149" i="32" s="1"/>
  <c r="Q150" i="32" s="1"/>
  <c r="Q151" i="32" s="1"/>
  <c r="Q152" i="32" s="1"/>
  <c r="Q153" i="32" s="1"/>
  <c r="Q154" i="32" s="1"/>
  <c r="Q155" i="32" s="1"/>
  <c r="Q156" i="32" s="1"/>
  <c r="Q157" i="32" s="1"/>
  <c r="Q158" i="32" s="1"/>
  <c r="Q159" i="32" s="1"/>
  <c r="Q160" i="32" s="1"/>
  <c r="Q161" i="32" s="1"/>
  <c r="Q162" i="32" s="1"/>
  <c r="Q163" i="32" s="1"/>
  <c r="Q164" i="32" s="1"/>
  <c r="Q165" i="32" s="1"/>
  <c r="Q166" i="32" s="1"/>
  <c r="Q167" i="32" s="1"/>
  <c r="Q168" i="32" s="1"/>
  <c r="Q169" i="32" s="1"/>
  <c r="Q170" i="32" s="1"/>
  <c r="Q171" i="32" s="1"/>
  <c r="Q172" i="32" s="1"/>
  <c r="Q173" i="32" s="1"/>
  <c r="Q174" i="32" s="1"/>
  <c r="Q175" i="32" s="1"/>
  <c r="Q176" i="32" s="1"/>
  <c r="Q177" i="32" s="1"/>
  <c r="Q178" i="32" s="1"/>
  <c r="Q179" i="32" s="1"/>
  <c r="Q180" i="32" s="1"/>
  <c r="Q181" i="32" s="1"/>
  <c r="Q182" i="32" s="1"/>
  <c r="Q183" i="32" s="1"/>
  <c r="Q184" i="32" s="1"/>
  <c r="Q185" i="32" s="1"/>
  <c r="Q186" i="32" s="1"/>
  <c r="Q187" i="32" s="1"/>
  <c r="Q188" i="32" s="1"/>
  <c r="Q189" i="32" s="1"/>
  <c r="Q190" i="32" s="1"/>
  <c r="Q191" i="32" s="1"/>
  <c r="Q192" i="32" s="1"/>
  <c r="Q193" i="32" s="1"/>
  <c r="Q194" i="32" s="1"/>
  <c r="Q195" i="32" s="1"/>
  <c r="Q196" i="32" s="1"/>
  <c r="Q197" i="32" s="1"/>
  <c r="Q198" i="32" s="1"/>
  <c r="Q199" i="32" s="1"/>
  <c r="Q200" i="32" s="1"/>
  <c r="Q201" i="32" s="1"/>
  <c r="Q202" i="32" s="1"/>
  <c r="Q203" i="32" s="1"/>
  <c r="Q204" i="32" s="1"/>
  <c r="Q205" i="32" s="1"/>
  <c r="Q206" i="32" s="1"/>
  <c r="Q207" i="32" s="1"/>
  <c r="Q208" i="32" s="1"/>
  <c r="Q209" i="32" s="1"/>
  <c r="Q210" i="32" s="1"/>
  <c r="Q211" i="32" s="1"/>
  <c r="Q212" i="32" s="1"/>
  <c r="Q213" i="32" s="1"/>
  <c r="Q214" i="32" s="1"/>
  <c r="Q215" i="32" s="1"/>
  <c r="Q216" i="32" s="1"/>
  <c r="Q217" i="32" s="1"/>
  <c r="Q218" i="32" s="1"/>
  <c r="Q219" i="32" s="1"/>
  <c r="Q220" i="32" s="1"/>
  <c r="Q221" i="32" s="1"/>
  <c r="Q222" i="32" s="1"/>
  <c r="Q223" i="32" s="1"/>
  <c r="Q224" i="32" s="1"/>
  <c r="Q225" i="32" s="1"/>
  <c r="Q226" i="32" s="1"/>
  <c r="Q227" i="32" s="1"/>
  <c r="Q228" i="32" s="1"/>
  <c r="Q229" i="32" s="1"/>
  <c r="Q230" i="32" s="1"/>
  <c r="Q231" i="32" s="1"/>
  <c r="Q232" i="32" s="1"/>
  <c r="Q233" i="32" s="1"/>
  <c r="Q234" i="32" s="1"/>
  <c r="Q235" i="32" s="1"/>
  <c r="Q236" i="32" s="1"/>
  <c r="Q237" i="32" s="1"/>
  <c r="Q238" i="32" s="1"/>
  <c r="Q239" i="32" s="1"/>
  <c r="Q240" i="32" s="1"/>
  <c r="Q241" i="32" s="1"/>
  <c r="Q242" i="32" s="1"/>
  <c r="Q243" i="32" s="1"/>
  <c r="Q244" i="32" s="1"/>
  <c r="Q245" i="32" s="1"/>
  <c r="Q246" i="32" s="1"/>
  <c r="Q247" i="32" s="1"/>
  <c r="Q248" i="32" s="1"/>
  <c r="Q249" i="32" s="1"/>
  <c r="Q250" i="32" s="1"/>
  <c r="Q251" i="32" s="1"/>
  <c r="Q252" i="32" s="1"/>
  <c r="Q253" i="32" s="1"/>
  <c r="Q254" i="32" s="1"/>
  <c r="Q255" i="32" s="1"/>
  <c r="Q256" i="32" s="1"/>
  <c r="Q257" i="32" s="1"/>
  <c r="Q258" i="32" s="1"/>
  <c r="Q259" i="32" s="1"/>
  <c r="Q260" i="32" s="1"/>
  <c r="Q261" i="32" s="1"/>
  <c r="Q262" i="32" s="1"/>
  <c r="Q263" i="32" s="1"/>
  <c r="Q264" i="32" s="1"/>
  <c r="Q265" i="32" s="1"/>
  <c r="Q266" i="32" s="1"/>
  <c r="Q267" i="32" s="1"/>
  <c r="Q268" i="32" s="1"/>
  <c r="Q269" i="32" s="1"/>
  <c r="Q270" i="32" s="1"/>
  <c r="Q271" i="32" s="1"/>
  <c r="Q272" i="32" s="1"/>
  <c r="Q273" i="32" s="1"/>
  <c r="Q274" i="32" s="1"/>
  <c r="Q275" i="32" s="1"/>
  <c r="Q276" i="32" s="1"/>
  <c r="Q277" i="32" s="1"/>
  <c r="Q278" i="32" s="1"/>
  <c r="Q279" i="32" s="1"/>
  <c r="Q280" i="32" s="1"/>
  <c r="Q281" i="32" s="1"/>
  <c r="Q282" i="32" s="1"/>
  <c r="Q283" i="32" s="1"/>
  <c r="Q284" i="32" s="1"/>
  <c r="Q285" i="32" s="1"/>
  <c r="Q286" i="32" s="1"/>
  <c r="Q287" i="32" s="1"/>
  <c r="Q288" i="32" s="1"/>
  <c r="Q289" i="32" s="1"/>
  <c r="Q290" i="32" s="1"/>
  <c r="Q291" i="32" s="1"/>
  <c r="Q292" i="32" s="1"/>
  <c r="Q293" i="32" s="1"/>
  <c r="Q294" i="32" s="1"/>
  <c r="Q295" i="32" s="1"/>
  <c r="Q296" i="32" s="1"/>
  <c r="Q297" i="32" s="1"/>
  <c r="Q298" i="32" s="1"/>
  <c r="Q299" i="32" s="1"/>
  <c r="Q300" i="32" s="1"/>
  <c r="Q301" i="32" s="1"/>
  <c r="Q302" i="32" s="1"/>
  <c r="Q303" i="32" s="1"/>
  <c r="Q304" i="32" s="1"/>
  <c r="Q305" i="32" s="1"/>
  <c r="Q306" i="32" s="1"/>
  <c r="Q307" i="32" s="1"/>
  <c r="Q308" i="32" s="1"/>
  <c r="Q309" i="32" s="1"/>
  <c r="Q310" i="32" s="1"/>
  <c r="Q311" i="32" s="1"/>
  <c r="Q312" i="32" s="1"/>
  <c r="Q313" i="32" s="1"/>
  <c r="Q314" i="32" s="1"/>
  <c r="Q315" i="32" s="1"/>
  <c r="Q316" i="32" s="1"/>
  <c r="Q317" i="32" s="1"/>
  <c r="Q318" i="32" s="1"/>
  <c r="Q319" i="32" s="1"/>
  <c r="Q320" i="32" s="1"/>
  <c r="Q321" i="32" s="1"/>
  <c r="Q322" i="32" s="1"/>
  <c r="Q323" i="32" s="1"/>
  <c r="Q324" i="32" s="1"/>
  <c r="Q325" i="32" s="1"/>
  <c r="Q326" i="32" s="1"/>
  <c r="Q327" i="32" s="1"/>
  <c r="Q328" i="32" s="1"/>
  <c r="Q329" i="32" s="1"/>
  <c r="Q330" i="32" s="1"/>
  <c r="Q331" i="32" s="1"/>
  <c r="Q332" i="32" s="1"/>
  <c r="Q333" i="32" s="1"/>
  <c r="Q334" i="32" s="1"/>
  <c r="Q335" i="32" s="1"/>
  <c r="Q336" i="32" s="1"/>
  <c r="Q337" i="32" s="1"/>
  <c r="Q338" i="32" s="1"/>
  <c r="Q339" i="32" s="1"/>
  <c r="Q340" i="32" s="1"/>
  <c r="Q341" i="32" s="1"/>
  <c r="Q342" i="32" s="1"/>
  <c r="Q343" i="32" s="1"/>
  <c r="Q344" i="32" s="1"/>
  <c r="Q345" i="32" s="1"/>
  <c r="Q346" i="32" s="1"/>
  <c r="Q347" i="32" s="1"/>
  <c r="Q348" i="32" s="1"/>
  <c r="Q349" i="32" s="1"/>
  <c r="Q350" i="32" s="1"/>
  <c r="Q351" i="32" s="1"/>
  <c r="Q352" i="32" s="1"/>
  <c r="Q353" i="32" s="1"/>
  <c r="Q354" i="32" s="1"/>
  <c r="Q355" i="32" s="1"/>
  <c r="Q356" i="32" s="1"/>
  <c r="Q357" i="32" s="1"/>
  <c r="Q358" i="32" s="1"/>
  <c r="Q359" i="32" s="1"/>
  <c r="Q360" i="32" s="1"/>
  <c r="Q361" i="32" s="1"/>
  <c r="Q362" i="32" s="1"/>
  <c r="Q363" i="32" s="1"/>
  <c r="Q364" i="32" s="1"/>
  <c r="Q365" i="32" s="1"/>
  <c r="Q366" i="32" s="1"/>
  <c r="Q367" i="32" s="1"/>
  <c r="Q368" i="32" s="1"/>
  <c r="Q369" i="32" s="1"/>
  <c r="Q370" i="32" s="1"/>
  <c r="Q371" i="32" s="1"/>
  <c r="Q372" i="32" s="1"/>
  <c r="Q373" i="32" s="1"/>
  <c r="Q374" i="32" s="1"/>
  <c r="Q375" i="32" s="1"/>
  <c r="Q376" i="32" s="1"/>
  <c r="Q377" i="32" s="1"/>
  <c r="Q378" i="32" s="1"/>
  <c r="Q379" i="32" s="1"/>
  <c r="Q380" i="32" s="1"/>
  <c r="Q381" i="32" s="1"/>
  <c r="Q382" i="32" s="1"/>
  <c r="Q383" i="32" s="1"/>
  <c r="Q384" i="32" s="1"/>
  <c r="Q385" i="32" s="1"/>
  <c r="Q386" i="32" s="1"/>
  <c r="Q387" i="32" s="1"/>
  <c r="Q388" i="32" s="1"/>
  <c r="Q389" i="32" s="1"/>
  <c r="Q390" i="32" s="1"/>
  <c r="Q391" i="32" s="1"/>
  <c r="Q392" i="32" s="1"/>
  <c r="Q393" i="32" s="1"/>
  <c r="Q394" i="32" s="1"/>
  <c r="Q395" i="32" s="1"/>
  <c r="Q396" i="32" s="1"/>
  <c r="Q397" i="32" s="1"/>
  <c r="Q398" i="32" s="1"/>
  <c r="Q399" i="32" s="1"/>
  <c r="Q400" i="32" s="1"/>
  <c r="Q401" i="32" s="1"/>
  <c r="Q402" i="32" s="1"/>
  <c r="Q403" i="32" s="1"/>
  <c r="Q404" i="32" s="1"/>
  <c r="Q405" i="32" s="1"/>
  <c r="Q406" i="32" s="1"/>
  <c r="Q407" i="32" s="1"/>
  <c r="Q408" i="32" s="1"/>
  <c r="Q409" i="32" s="1"/>
  <c r="Q410" i="32" s="1"/>
  <c r="Q411" i="32" s="1"/>
  <c r="Q412" i="32" s="1"/>
  <c r="Q413" i="32" s="1"/>
  <c r="Q414" i="32" s="1"/>
  <c r="Q415" i="32" s="1"/>
  <c r="Q416" i="32" s="1"/>
  <c r="Q417" i="32" s="1"/>
  <c r="Q418" i="32" s="1"/>
  <c r="Q419" i="32" s="1"/>
  <c r="Q420" i="32" s="1"/>
  <c r="Q421" i="32" s="1"/>
  <c r="Q422" i="32" s="1"/>
  <c r="Q423" i="32" s="1"/>
  <c r="Q424" i="32" s="1"/>
  <c r="Q425" i="32" s="1"/>
  <c r="Q426" i="32" s="1"/>
  <c r="Q427" i="32" s="1"/>
  <c r="Q428" i="32" s="1"/>
  <c r="Q429" i="32" s="1"/>
  <c r="Q430" i="32" s="1"/>
  <c r="Q431" i="32" s="1"/>
  <c r="Q432" i="32" s="1"/>
  <c r="Q433" i="32" s="1"/>
  <c r="Q434" i="32" s="1"/>
  <c r="Q435" i="32" s="1"/>
  <c r="Q436" i="32" s="1"/>
  <c r="Q437" i="32" s="1"/>
  <c r="Q438" i="32" s="1"/>
  <c r="Q439" i="32" s="1"/>
  <c r="Q440" i="32" s="1"/>
  <c r="Q441" i="32" s="1"/>
  <c r="Q442" i="32" s="1"/>
  <c r="Q443" i="32" s="1"/>
  <c r="Q444" i="32" s="1"/>
  <c r="Q445" i="32" s="1"/>
  <c r="Q446" i="32" s="1"/>
  <c r="Q447" i="32" s="1"/>
  <c r="Q448" i="32" s="1"/>
  <c r="Q449" i="32" s="1"/>
  <c r="Q450" i="32" s="1"/>
  <c r="Q451" i="32" s="1"/>
  <c r="Q452" i="32" s="1"/>
  <c r="Q453" i="32" s="1"/>
  <c r="Q454" i="32" s="1"/>
  <c r="Q455" i="32" s="1"/>
  <c r="Q456" i="32" s="1"/>
  <c r="Q457" i="32" s="1"/>
  <c r="Q458" i="32" s="1"/>
  <c r="Q459" i="32" s="1"/>
  <c r="Q460" i="32" s="1"/>
  <c r="Q461" i="32" s="1"/>
  <c r="Q462" i="32" s="1"/>
  <c r="Q463" i="32" s="1"/>
  <c r="Q464" i="32" s="1"/>
  <c r="Q465" i="32" s="1"/>
  <c r="Q466" i="32" s="1"/>
  <c r="Q467" i="32" s="1"/>
  <c r="Q468" i="32" s="1"/>
  <c r="Q469" i="32" s="1"/>
  <c r="Q470" i="32" s="1"/>
  <c r="Q471" i="32" s="1"/>
  <c r="Q472" i="32" s="1"/>
  <c r="Q473" i="32" s="1"/>
  <c r="Q474" i="32" s="1"/>
  <c r="Q475" i="32" s="1"/>
  <c r="Q476" i="32" s="1"/>
  <c r="Q477" i="32" s="1"/>
  <c r="Q478" i="32" s="1"/>
  <c r="Q479" i="32" s="1"/>
  <c r="Q480" i="32" s="1"/>
  <c r="Q481" i="32" s="1"/>
  <c r="Q482" i="32" s="1"/>
  <c r="Q483" i="32" s="1"/>
  <c r="Q484" i="32" s="1"/>
  <c r="Q485" i="32" s="1"/>
  <c r="Q486" i="32" s="1"/>
  <c r="Q487" i="32" s="1"/>
  <c r="Q488" i="32" s="1"/>
  <c r="Q489" i="32" s="1"/>
  <c r="Q490" i="32" s="1"/>
  <c r="Q491" i="32" s="1"/>
  <c r="Q492" i="32" s="1"/>
  <c r="Q493" i="32" s="1"/>
  <c r="Q494" i="32" s="1"/>
  <c r="Q495" i="32" s="1"/>
  <c r="Q496" i="32" s="1"/>
  <c r="Q497" i="32" s="1"/>
  <c r="Q498" i="32" s="1"/>
  <c r="Q499" i="32" s="1"/>
  <c r="Q500" i="32" s="1"/>
  <c r="Q501" i="32" s="1"/>
  <c r="Q502" i="32" s="1"/>
  <c r="Q503" i="32" s="1"/>
  <c r="Q504" i="32" s="1"/>
  <c r="Q505" i="32" s="1"/>
  <c r="Q506" i="32" s="1"/>
  <c r="Q507" i="32" s="1"/>
  <c r="Q508" i="32" s="1"/>
  <c r="Q509" i="32" s="1"/>
  <c r="Q510" i="32" s="1"/>
  <c r="Q511" i="32" s="1"/>
  <c r="Q512" i="32" s="1"/>
  <c r="Q513" i="32" s="1"/>
  <c r="Q514" i="32" s="1"/>
  <c r="Q515" i="32" s="1"/>
  <c r="Q516" i="32" s="1"/>
  <c r="Q517" i="32" s="1"/>
  <c r="Q518" i="32" s="1"/>
  <c r="Q519" i="32" s="1"/>
  <c r="Q520" i="32" s="1"/>
  <c r="Q521" i="32" s="1"/>
  <c r="Q522" i="32" s="1"/>
  <c r="Q523" i="32" s="1"/>
  <c r="Q524" i="32" s="1"/>
  <c r="Q525" i="32" s="1"/>
  <c r="Q526" i="32" s="1"/>
  <c r="Q527" i="32" s="1"/>
  <c r="Q528" i="32" s="1"/>
  <c r="Q529" i="32" s="1"/>
  <c r="Q530" i="32" s="1"/>
  <c r="Q531" i="32" s="1"/>
  <c r="Q532" i="32" s="1"/>
  <c r="Q533" i="32" s="1"/>
  <c r="Q534" i="32" s="1"/>
  <c r="Q535" i="32" s="1"/>
  <c r="Q536" i="32" s="1"/>
  <c r="Q537" i="32" s="1"/>
  <c r="Q538" i="32" s="1"/>
  <c r="Q539" i="32" s="1"/>
  <c r="Q540" i="32" s="1"/>
  <c r="Q541" i="32" s="1"/>
  <c r="Q542" i="32" s="1"/>
  <c r="Q543" i="32" s="1"/>
  <c r="Q544" i="32" s="1"/>
  <c r="Q545" i="32" s="1"/>
  <c r="Q546" i="32" s="1"/>
  <c r="Q547" i="32" s="1"/>
  <c r="Q548" i="32" s="1"/>
  <c r="Q549" i="32" s="1"/>
  <c r="Q550" i="32" s="1"/>
  <c r="Q551" i="32" s="1"/>
  <c r="Q552" i="32" s="1"/>
  <c r="Q553" i="32" s="1"/>
  <c r="Q554" i="32" s="1"/>
  <c r="Q555" i="32" s="1"/>
  <c r="Q556" i="32" s="1"/>
  <c r="Q557" i="32" s="1"/>
  <c r="Q558" i="32" s="1"/>
  <c r="Q559" i="32" s="1"/>
  <c r="Q560" i="32" s="1"/>
  <c r="Q561" i="32" s="1"/>
  <c r="Q562" i="32" s="1"/>
  <c r="Q563" i="32" s="1"/>
  <c r="Q564" i="32" s="1"/>
  <c r="Q565" i="32" s="1"/>
  <c r="Q566" i="32" s="1"/>
  <c r="Q567" i="32" s="1"/>
  <c r="Q568" i="32" s="1"/>
  <c r="Q569" i="32" s="1"/>
  <c r="Q570" i="32" s="1"/>
  <c r="Q571" i="32" s="1"/>
  <c r="Q572" i="32" s="1"/>
  <c r="Q573" i="32" s="1"/>
  <c r="Q574" i="32" s="1"/>
  <c r="Q575" i="32" s="1"/>
  <c r="Q576" i="32" s="1"/>
  <c r="Q577" i="32" s="1"/>
  <c r="Q578" i="32" s="1"/>
  <c r="Q579" i="32" s="1"/>
  <c r="Q580" i="32" s="1"/>
  <c r="Q581" i="32" s="1"/>
  <c r="Q582" i="32" s="1"/>
  <c r="Q583" i="32" s="1"/>
  <c r="Q584" i="32" s="1"/>
  <c r="Q585" i="32" s="1"/>
  <c r="Q586" i="32" s="1"/>
  <c r="Q587" i="32" s="1"/>
  <c r="Q588" i="32" s="1"/>
  <c r="Q589" i="32" s="1"/>
  <c r="Q590" i="32" s="1"/>
  <c r="Q591" i="32" s="1"/>
  <c r="Q592" i="32" s="1"/>
  <c r="Q593" i="32" s="1"/>
  <c r="Q594" i="32" s="1"/>
  <c r="Q595" i="32" s="1"/>
  <c r="Q596" i="32" s="1"/>
  <c r="Q597" i="32" s="1"/>
  <c r="Q598" i="32" s="1"/>
  <c r="Q599" i="32" s="1"/>
  <c r="Q600" i="32" s="1"/>
  <c r="Q601" i="32" s="1"/>
  <c r="Q602" i="32" s="1"/>
  <c r="Q603" i="32" s="1"/>
  <c r="Q604" i="32" s="1"/>
  <c r="Q605" i="32" s="1"/>
  <c r="Q606" i="32" s="1"/>
  <c r="Q607" i="32" s="1"/>
  <c r="Q608" i="32" s="1"/>
  <c r="Q609" i="32" s="1"/>
  <c r="Q610" i="32" s="1"/>
  <c r="Q611" i="32" s="1"/>
  <c r="Q612" i="32" s="1"/>
  <c r="Q613" i="32" s="1"/>
  <c r="Q614" i="32" s="1"/>
  <c r="Q615" i="32" s="1"/>
  <c r="Q616" i="32" s="1"/>
  <c r="Q617" i="32" s="1"/>
  <c r="Q618" i="32" s="1"/>
  <c r="Q619" i="32" s="1"/>
  <c r="Q620" i="32" s="1"/>
  <c r="Q621" i="32" s="1"/>
  <c r="Q622" i="32" s="1"/>
  <c r="Q623" i="32" s="1"/>
  <c r="Q624" i="32" s="1"/>
  <c r="Q625" i="32" s="1"/>
  <c r="Q626" i="32" s="1"/>
  <c r="Q627" i="32" s="1"/>
  <c r="Q628" i="32" s="1"/>
  <c r="Q629" i="32" s="1"/>
  <c r="Q630" i="32" s="1"/>
  <c r="Q631" i="32" s="1"/>
  <c r="Q632" i="32" s="1"/>
  <c r="Q633" i="32" s="1"/>
  <c r="Q634" i="32" s="1"/>
  <c r="Q635" i="32" s="1"/>
  <c r="Q636" i="32" s="1"/>
  <c r="Q637" i="32" s="1"/>
  <c r="Q638" i="32" s="1"/>
  <c r="Q639" i="32" s="1"/>
  <c r="Q640" i="32" s="1"/>
  <c r="Q641" i="32" s="1"/>
  <c r="Q642" i="32" s="1"/>
  <c r="Q643" i="32" s="1"/>
  <c r="Q644" i="32" s="1"/>
  <c r="Q645" i="32" s="1"/>
  <c r="Q646" i="32" s="1"/>
  <c r="Q647" i="32" s="1"/>
  <c r="Q648" i="32" s="1"/>
  <c r="Q649" i="32" s="1"/>
  <c r="Q650" i="32" s="1"/>
  <c r="Q651" i="32" s="1"/>
  <c r="Q652" i="32" s="1"/>
  <c r="Q653" i="32" s="1"/>
  <c r="Q654" i="32" s="1"/>
  <c r="Q655" i="32" s="1"/>
  <c r="Q656" i="32" s="1"/>
  <c r="Q657" i="32" s="1"/>
  <c r="Q658" i="32" s="1"/>
  <c r="Q659" i="32" s="1"/>
  <c r="Q660" i="32" s="1"/>
  <c r="Q661" i="32" s="1"/>
  <c r="Q662" i="32" s="1"/>
  <c r="Q663" i="32" s="1"/>
  <c r="Q664" i="32" s="1"/>
  <c r="Q665" i="32" s="1"/>
  <c r="Q666" i="32" s="1"/>
  <c r="Q667" i="32" s="1"/>
  <c r="Q668" i="32" s="1"/>
  <c r="Q669" i="32" s="1"/>
  <c r="Q670" i="32" s="1"/>
  <c r="Q671" i="32" s="1"/>
  <c r="Q672" i="32" s="1"/>
  <c r="Q673" i="32" s="1"/>
  <c r="Q674" i="32" s="1"/>
  <c r="Q675" i="32" s="1"/>
  <c r="Q676" i="32" s="1"/>
  <c r="Q677" i="32" s="1"/>
  <c r="Q678" i="32" s="1"/>
  <c r="Q679" i="32" s="1"/>
  <c r="Q680" i="32" s="1"/>
  <c r="Q681" i="32" s="1"/>
  <c r="Q682" i="32" s="1"/>
  <c r="Q683" i="32" s="1"/>
  <c r="Q684" i="32" s="1"/>
  <c r="Q685" i="32" s="1"/>
  <c r="Q686" i="32" s="1"/>
  <c r="Q687" i="32" s="1"/>
  <c r="Q688" i="32" s="1"/>
  <c r="Q689" i="32" s="1"/>
  <c r="Q690" i="32" s="1"/>
  <c r="Q691" i="32" s="1"/>
  <c r="Q692" i="32" s="1"/>
  <c r="Q693" i="32" s="1"/>
  <c r="Q694" i="32" s="1"/>
  <c r="Q695" i="32" s="1"/>
  <c r="Q696" i="32" s="1"/>
  <c r="Q697" i="32" s="1"/>
  <c r="Q698" i="32" s="1"/>
  <c r="Q699" i="32" s="1"/>
  <c r="Q700" i="32" s="1"/>
  <c r="Q701" i="32" s="1"/>
  <c r="Q702" i="32" s="1"/>
  <c r="Q703" i="32" s="1"/>
  <c r="Q704" i="32" s="1"/>
  <c r="Q705" i="32" s="1"/>
  <c r="Q706" i="32" s="1"/>
  <c r="Q707" i="32" s="1"/>
  <c r="Q708" i="32" s="1"/>
  <c r="Q709" i="32" s="1"/>
  <c r="Q710" i="32" s="1"/>
  <c r="Q711" i="32" s="1"/>
  <c r="Q712" i="32" s="1"/>
  <c r="Q713" i="32" s="1"/>
  <c r="Q714" i="32" s="1"/>
  <c r="Q715" i="32" s="1"/>
  <c r="Q716" i="32" s="1"/>
  <c r="Q717" i="32" s="1"/>
  <c r="Q718" i="32" s="1"/>
  <c r="Q719" i="32" s="1"/>
  <c r="Q720" i="32" s="1"/>
  <c r="Q721" i="32" s="1"/>
  <c r="Q722" i="32" s="1"/>
  <c r="Q723" i="32" s="1"/>
  <c r="Q724" i="32" s="1"/>
  <c r="Q725" i="32" s="1"/>
  <c r="Q726" i="32" s="1"/>
  <c r="Q727" i="32" s="1"/>
  <c r="Q728" i="32" s="1"/>
  <c r="Q729" i="32" s="1"/>
  <c r="Q730" i="32" s="1"/>
  <c r="Q731" i="32" s="1"/>
  <c r="Q732" i="32" s="1"/>
  <c r="Q733" i="32" s="1"/>
  <c r="Q734" i="32" s="1"/>
  <c r="Q735" i="32" s="1"/>
  <c r="Q736" i="32" s="1"/>
  <c r="Q737" i="32" s="1"/>
  <c r="Q738" i="32" s="1"/>
  <c r="Q739" i="32" s="1"/>
  <c r="Q740" i="32" s="1"/>
  <c r="Q741" i="32" s="1"/>
  <c r="Q742" i="32" s="1"/>
  <c r="Q743" i="32" s="1"/>
  <c r="Q744" i="32" s="1"/>
  <c r="Q745" i="32" s="1"/>
  <c r="Q746" i="32" s="1"/>
  <c r="Q747" i="32" s="1"/>
  <c r="Q748" i="32" s="1"/>
  <c r="Q749" i="32" s="1"/>
  <c r="Q750" i="32" s="1"/>
  <c r="Q751" i="32" s="1"/>
  <c r="Q752" i="32" s="1"/>
  <c r="Q753" i="32" s="1"/>
  <c r="Q754" i="32" s="1"/>
  <c r="Q755" i="32" s="1"/>
  <c r="Q756" i="32" s="1"/>
  <c r="Q757" i="32" s="1"/>
  <c r="Q758" i="32" s="1"/>
  <c r="Q759" i="32" s="1"/>
  <c r="Q760" i="32" s="1"/>
  <c r="Q761" i="32" s="1"/>
  <c r="Q762" i="32" s="1"/>
  <c r="Q763" i="32" s="1"/>
  <c r="Q764" i="32" s="1"/>
  <c r="Q765" i="32" s="1"/>
  <c r="Q766" i="32" s="1"/>
  <c r="Q767" i="32" s="1"/>
  <c r="Q768" i="32" s="1"/>
  <c r="Q769" i="32" s="1"/>
  <c r="Q770" i="32" s="1"/>
  <c r="Q771" i="32" s="1"/>
  <c r="Q772" i="32" s="1"/>
  <c r="Q773" i="32" s="1"/>
  <c r="Q774" i="32" s="1"/>
  <c r="Q775" i="32" s="1"/>
  <c r="Q776" i="32" s="1"/>
  <c r="Q777" i="32" s="1"/>
  <c r="Q778" i="32" s="1"/>
  <c r="Q779" i="32" s="1"/>
  <c r="Q780" i="32" s="1"/>
  <c r="Q781" i="32" s="1"/>
  <c r="Q782" i="32" s="1"/>
  <c r="Q783" i="32" s="1"/>
  <c r="Q784" i="32" s="1"/>
  <c r="Q785" i="32" s="1"/>
  <c r="Q786" i="32" s="1"/>
  <c r="Q787" i="32" s="1"/>
  <c r="Q788" i="32" s="1"/>
  <c r="Q789" i="32" s="1"/>
  <c r="Q790" i="32" s="1"/>
  <c r="Q791" i="32" s="1"/>
  <c r="Q792" i="32" s="1"/>
  <c r="Q793" i="32" s="1"/>
  <c r="Q794" i="32" s="1"/>
  <c r="Q795" i="32" s="1"/>
  <c r="Q796" i="32" s="1"/>
  <c r="Q797" i="32" s="1"/>
  <c r="Q798" i="32" s="1"/>
  <c r="Q799" i="32" s="1"/>
  <c r="Q800" i="32" s="1"/>
  <c r="Q801" i="32" s="1"/>
  <c r="Q802" i="32" s="1"/>
  <c r="Q803" i="32" s="1"/>
  <c r="Q804" i="32" s="1"/>
  <c r="Q805" i="32" s="1"/>
  <c r="Q806" i="32" s="1"/>
  <c r="Q807" i="32" s="1"/>
  <c r="Q808" i="32" s="1"/>
  <c r="Q809" i="32" s="1"/>
  <c r="Q810" i="32" s="1"/>
  <c r="Q811" i="32" s="1"/>
  <c r="Q812" i="32" s="1"/>
  <c r="Q813" i="32" s="1"/>
  <c r="Q814" i="32" s="1"/>
  <c r="Q815" i="32" s="1"/>
  <c r="Q816" i="32" s="1"/>
  <c r="Q817" i="32" s="1"/>
  <c r="Q818" i="32" s="1"/>
  <c r="Q819" i="32" s="1"/>
  <c r="Q820" i="32" s="1"/>
  <c r="Q821" i="32" s="1"/>
  <c r="Q822" i="32" s="1"/>
  <c r="Q823" i="32" s="1"/>
  <c r="Q824" i="32" s="1"/>
  <c r="Q825" i="32" s="1"/>
  <c r="Q826" i="32" s="1"/>
  <c r="Q827" i="32" s="1"/>
  <c r="Q828" i="32" s="1"/>
  <c r="Q829" i="32" s="1"/>
  <c r="Q830" i="32" s="1"/>
  <c r="Q831" i="32" s="1"/>
  <c r="Q832" i="32" s="1"/>
  <c r="Q833" i="32" s="1"/>
  <c r="Q834" i="32" s="1"/>
  <c r="Q835" i="32" s="1"/>
  <c r="Q836" i="32" s="1"/>
  <c r="Q837" i="32" s="1"/>
  <c r="Q838" i="32" s="1"/>
  <c r="Q839" i="32" s="1"/>
  <c r="Q840" i="32" s="1"/>
  <c r="Q841" i="32" s="1"/>
  <c r="Q842" i="32" s="1"/>
  <c r="Q843" i="32" s="1"/>
  <c r="Q844" i="32" s="1"/>
  <c r="Q845" i="32" s="1"/>
  <c r="Q846" i="32" s="1"/>
  <c r="Q847" i="32" s="1"/>
  <c r="Q848" i="32" s="1"/>
  <c r="Q849" i="32" s="1"/>
  <c r="Q850" i="32" s="1"/>
  <c r="Q851" i="32" s="1"/>
  <c r="Q852" i="32" s="1"/>
  <c r="Q853" i="32" s="1"/>
  <c r="Q854" i="32" s="1"/>
  <c r="Q855" i="32" s="1"/>
  <c r="Q856" i="32" s="1"/>
  <c r="Q857" i="32" s="1"/>
  <c r="Q858" i="32" s="1"/>
  <c r="Q859" i="32" s="1"/>
  <c r="Q860" i="32" s="1"/>
  <c r="Q861" i="32" s="1"/>
  <c r="Q862" i="32" s="1"/>
  <c r="Q863" i="32" s="1"/>
  <c r="Q864" i="32" s="1"/>
  <c r="Q865" i="32" s="1"/>
  <c r="Q866" i="32" s="1"/>
  <c r="Q867" i="32" s="1"/>
  <c r="Q868" i="32" s="1"/>
  <c r="Q869" i="32" s="1"/>
  <c r="Q870" i="32" s="1"/>
  <c r="Q871" i="32" s="1"/>
  <c r="Q872" i="32" s="1"/>
  <c r="Q873" i="32" s="1"/>
  <c r="Q874" i="32" s="1"/>
  <c r="Q875" i="32" s="1"/>
  <c r="Q876" i="32" s="1"/>
  <c r="Q877" i="32" s="1"/>
  <c r="Q878" i="32" s="1"/>
  <c r="Q879" i="32" s="1"/>
  <c r="Q880" i="32" s="1"/>
  <c r="Q881" i="32" s="1"/>
  <c r="Q882" i="32" s="1"/>
  <c r="Q883" i="32" s="1"/>
  <c r="Q884" i="32" s="1"/>
  <c r="Q885" i="32" s="1"/>
  <c r="Q886" i="32" s="1"/>
  <c r="Q887" i="32" s="1"/>
  <c r="Q888" i="32" s="1"/>
  <c r="Q889" i="32" s="1"/>
  <c r="Q890" i="32" s="1"/>
  <c r="Q891" i="32" s="1"/>
  <c r="Q892" i="32" s="1"/>
  <c r="Q893" i="32" s="1"/>
  <c r="Q894" i="32" s="1"/>
  <c r="Q895" i="32" s="1"/>
  <c r="Q896" i="32" s="1"/>
  <c r="Q897" i="32" s="1"/>
  <c r="Q898" i="32" s="1"/>
  <c r="Q899" i="32" s="1"/>
  <c r="Q900" i="32" s="1"/>
  <c r="Q901" i="32" s="1"/>
  <c r="Q902" i="32" s="1"/>
  <c r="Q903" i="32" s="1"/>
  <c r="Q904" i="32" s="1"/>
  <c r="Q905" i="32" s="1"/>
  <c r="Q906" i="32" s="1"/>
  <c r="Q907" i="32" s="1"/>
  <c r="Q908" i="32" s="1"/>
  <c r="Q909" i="32" s="1"/>
  <c r="Q910" i="32" s="1"/>
  <c r="Q911" i="32" s="1"/>
  <c r="Q912" i="32" s="1"/>
  <c r="Q913" i="32" s="1"/>
  <c r="Q914" i="32" s="1"/>
  <c r="Q915" i="32" s="1"/>
  <c r="Q916" i="32" s="1"/>
  <c r="Q917" i="32" s="1"/>
  <c r="Q918" i="32" s="1"/>
  <c r="Q919" i="32" s="1"/>
  <c r="Q920" i="32" s="1"/>
  <c r="Q921" i="32" s="1"/>
  <c r="Q922" i="32" s="1"/>
  <c r="Q923" i="32" s="1"/>
  <c r="Q924" i="32" s="1"/>
  <c r="Q925" i="32" s="1"/>
  <c r="Q926" i="32" s="1"/>
  <c r="Q927" i="32" s="1"/>
  <c r="Q928" i="32" s="1"/>
  <c r="Q929" i="32" s="1"/>
  <c r="Q930" i="32" s="1"/>
  <c r="Q931" i="32" s="1"/>
  <c r="Q932" i="32" s="1"/>
  <c r="Q933" i="32" s="1"/>
  <c r="Q934" i="32" s="1"/>
  <c r="Q935" i="32" s="1"/>
  <c r="Q936" i="32" s="1"/>
  <c r="Q937" i="32" s="1"/>
  <c r="Q938" i="32" s="1"/>
  <c r="Q939" i="32" s="1"/>
  <c r="Q940" i="32" s="1"/>
  <c r="Q941" i="32" s="1"/>
  <c r="Q942" i="32" s="1"/>
  <c r="Q943" i="32" s="1"/>
  <c r="Q944" i="32" s="1"/>
  <c r="Q945" i="32" s="1"/>
  <c r="Q946" i="32" s="1"/>
  <c r="Q947" i="32" s="1"/>
  <c r="Q948" i="32" s="1"/>
  <c r="Q949" i="32" s="1"/>
  <c r="Q950" i="32" s="1"/>
  <c r="Q951" i="32" s="1"/>
  <c r="Q952" i="32" s="1"/>
  <c r="Q953" i="32" s="1"/>
  <c r="Q954" i="32" s="1"/>
  <c r="Q955" i="32" s="1"/>
  <c r="Q956" i="32" s="1"/>
  <c r="Q957" i="32" s="1"/>
  <c r="Q958" i="32" s="1"/>
  <c r="Q959" i="32" s="1"/>
  <c r="Q960" i="32" s="1"/>
  <c r="Q961" i="32" s="1"/>
  <c r="Q962" i="32" s="1"/>
  <c r="Q963" i="32" s="1"/>
  <c r="Q964" i="32" s="1"/>
  <c r="Q965" i="32" s="1"/>
  <c r="Q966" i="32" s="1"/>
  <c r="Q967" i="32" s="1"/>
  <c r="Q968" i="32" s="1"/>
  <c r="Q969" i="32" s="1"/>
  <c r="Q970" i="32" s="1"/>
  <c r="Q971" i="32" s="1"/>
  <c r="Q972" i="32" s="1"/>
  <c r="Q973" i="32" s="1"/>
  <c r="Q974" i="32" s="1"/>
  <c r="Q975" i="32" s="1"/>
  <c r="Q976" i="32" s="1"/>
  <c r="Q977" i="32" s="1"/>
  <c r="Q978" i="32" s="1"/>
  <c r="Q979" i="32" s="1"/>
  <c r="Q980" i="32" s="1"/>
  <c r="Q981" i="32" s="1"/>
  <c r="Q982" i="32" s="1"/>
  <c r="Q983" i="32" s="1"/>
  <c r="Q984" i="32" s="1"/>
  <c r="Q985" i="32" s="1"/>
  <c r="Q986" i="32" s="1"/>
  <c r="Q987" i="32" s="1"/>
  <c r="Q988" i="32" s="1"/>
  <c r="Q989" i="32" s="1"/>
  <c r="Q990" i="32" s="1"/>
  <c r="Q991" i="32" s="1"/>
  <c r="Q992" i="32" s="1"/>
  <c r="Q993" i="32" s="1"/>
  <c r="Q994" i="32" s="1"/>
  <c r="Q995" i="32" s="1"/>
  <c r="Q996" i="32" s="1"/>
  <c r="Q997" i="32" s="1"/>
  <c r="Q998" i="32" s="1"/>
  <c r="Q999" i="32" s="1"/>
  <c r="Q1000" i="32" s="1"/>
  <c r="Q1001" i="32" s="1"/>
  <c r="Q1002" i="32" s="1"/>
  <c r="Q1003" i="32" s="1"/>
  <c r="Q1004" i="32" s="1"/>
  <c r="Q1005" i="32" s="1"/>
  <c r="Q1006" i="32" s="1"/>
  <c r="Q1007" i="32" s="1"/>
  <c r="Q1008" i="32" s="1"/>
  <c r="Q1009" i="32" s="1"/>
  <c r="D6" i="32"/>
  <c r="U5" i="32"/>
  <c r="R5" i="32"/>
  <c r="O5" i="32"/>
  <c r="U4" i="32"/>
  <c r="R4" i="32"/>
  <c r="O4" i="32"/>
  <c r="D2" i="32"/>
  <c r="G1009" i="31"/>
  <c r="G1008" i="31"/>
  <c r="G1007" i="31"/>
  <c r="G1006" i="31"/>
  <c r="G1005" i="31"/>
  <c r="G1004" i="31"/>
  <c r="G1003" i="31"/>
  <c r="G1002" i="31"/>
  <c r="G1001" i="31"/>
  <c r="G1000" i="31"/>
  <c r="G999" i="31"/>
  <c r="G998" i="31"/>
  <c r="G997" i="31"/>
  <c r="G996" i="31"/>
  <c r="G995" i="31"/>
  <c r="G994" i="31"/>
  <c r="G993" i="31"/>
  <c r="G992" i="31"/>
  <c r="G991" i="31"/>
  <c r="G990" i="31"/>
  <c r="G989" i="31"/>
  <c r="G988" i="31"/>
  <c r="G987" i="31"/>
  <c r="G986" i="31"/>
  <c r="G985" i="31"/>
  <c r="G984" i="31"/>
  <c r="G983" i="31"/>
  <c r="G982" i="31"/>
  <c r="G981" i="31"/>
  <c r="G980" i="31"/>
  <c r="G979" i="31"/>
  <c r="G978" i="31"/>
  <c r="G977" i="31"/>
  <c r="G976" i="31"/>
  <c r="G975" i="31"/>
  <c r="G974" i="31"/>
  <c r="G973" i="31"/>
  <c r="G972" i="31"/>
  <c r="G971" i="31"/>
  <c r="G970" i="31"/>
  <c r="G969" i="31"/>
  <c r="G968" i="31"/>
  <c r="G967" i="31"/>
  <c r="G966" i="31"/>
  <c r="G965" i="31"/>
  <c r="G964" i="31"/>
  <c r="G963" i="31"/>
  <c r="G962" i="31"/>
  <c r="G961" i="31"/>
  <c r="G960" i="31"/>
  <c r="G959" i="31"/>
  <c r="G958" i="31"/>
  <c r="G957" i="31"/>
  <c r="G956" i="31"/>
  <c r="G955" i="31"/>
  <c r="G954" i="31"/>
  <c r="G953" i="31"/>
  <c r="G952" i="31"/>
  <c r="G951" i="31"/>
  <c r="G950" i="31"/>
  <c r="G949" i="31"/>
  <c r="G948" i="31"/>
  <c r="G947" i="31"/>
  <c r="G946" i="31"/>
  <c r="G945" i="31"/>
  <c r="G944" i="31"/>
  <c r="G943" i="31"/>
  <c r="G942" i="31"/>
  <c r="G941" i="31"/>
  <c r="G940" i="31"/>
  <c r="G939" i="31"/>
  <c r="G938" i="31"/>
  <c r="G937" i="31"/>
  <c r="G936" i="31"/>
  <c r="G935" i="31"/>
  <c r="G934" i="31"/>
  <c r="G933" i="31"/>
  <c r="G932" i="31"/>
  <c r="G931" i="31"/>
  <c r="G930" i="31"/>
  <c r="G929" i="31"/>
  <c r="G928" i="31"/>
  <c r="G927" i="31"/>
  <c r="G926" i="31"/>
  <c r="G925" i="31"/>
  <c r="G924" i="31"/>
  <c r="G923" i="31"/>
  <c r="G922" i="31"/>
  <c r="G921" i="31"/>
  <c r="G920" i="31"/>
  <c r="G919" i="31"/>
  <c r="G918" i="31"/>
  <c r="G917" i="31"/>
  <c r="G916" i="31"/>
  <c r="G915" i="31"/>
  <c r="G914" i="31"/>
  <c r="G913" i="31"/>
  <c r="G912" i="31"/>
  <c r="G911" i="31"/>
  <c r="G910" i="31"/>
  <c r="G909" i="31"/>
  <c r="G908" i="31"/>
  <c r="G907" i="31"/>
  <c r="G906" i="31"/>
  <c r="G905" i="31"/>
  <c r="G904" i="31"/>
  <c r="G903" i="31"/>
  <c r="G902" i="31"/>
  <c r="G901" i="31"/>
  <c r="G900" i="31"/>
  <c r="G899" i="31"/>
  <c r="G898" i="31"/>
  <c r="G897" i="31"/>
  <c r="G896" i="31"/>
  <c r="G895" i="31"/>
  <c r="G894" i="31"/>
  <c r="G893" i="31"/>
  <c r="G892" i="31"/>
  <c r="G891" i="31"/>
  <c r="G890" i="31"/>
  <c r="G889" i="31"/>
  <c r="G888" i="31"/>
  <c r="G887" i="31"/>
  <c r="G886" i="31"/>
  <c r="G885" i="31"/>
  <c r="G884" i="31"/>
  <c r="G883" i="31"/>
  <c r="G882" i="31"/>
  <c r="G881" i="31"/>
  <c r="G880" i="31"/>
  <c r="G879" i="31"/>
  <c r="G878" i="31"/>
  <c r="G877" i="31"/>
  <c r="G876" i="31"/>
  <c r="G875" i="31"/>
  <c r="G874" i="31"/>
  <c r="G873" i="31"/>
  <c r="G872" i="31"/>
  <c r="G871" i="31"/>
  <c r="G870" i="31"/>
  <c r="G869" i="31"/>
  <c r="G868" i="31"/>
  <c r="G867" i="31"/>
  <c r="G866" i="31"/>
  <c r="G865" i="31"/>
  <c r="G864" i="31"/>
  <c r="G863" i="31"/>
  <c r="G862" i="31"/>
  <c r="G861" i="31"/>
  <c r="G860" i="31"/>
  <c r="G859" i="31"/>
  <c r="G858" i="31"/>
  <c r="G857" i="31"/>
  <c r="G856" i="31"/>
  <c r="G855" i="31"/>
  <c r="G854" i="31"/>
  <c r="G853" i="31"/>
  <c r="G852" i="31"/>
  <c r="G851" i="31"/>
  <c r="G850" i="31"/>
  <c r="G849" i="31"/>
  <c r="G848" i="31"/>
  <c r="G847" i="31"/>
  <c r="G846" i="31"/>
  <c r="G845" i="31"/>
  <c r="G844" i="31"/>
  <c r="G843" i="31"/>
  <c r="G842" i="31"/>
  <c r="G841" i="31"/>
  <c r="G840" i="31"/>
  <c r="G839" i="31"/>
  <c r="G838" i="31"/>
  <c r="G837" i="31"/>
  <c r="G836" i="31"/>
  <c r="G835" i="31"/>
  <c r="G834" i="31"/>
  <c r="G833" i="31"/>
  <c r="G832" i="31"/>
  <c r="G831" i="31"/>
  <c r="G830" i="31"/>
  <c r="G829" i="31"/>
  <c r="G828" i="31"/>
  <c r="G827" i="31"/>
  <c r="G826" i="31"/>
  <c r="G825" i="31"/>
  <c r="G824" i="31"/>
  <c r="G823" i="31"/>
  <c r="G822" i="31"/>
  <c r="G821" i="31"/>
  <c r="G820" i="31"/>
  <c r="G819" i="31"/>
  <c r="G818" i="31"/>
  <c r="G817" i="31"/>
  <c r="G816" i="31"/>
  <c r="G815" i="31"/>
  <c r="G814" i="31"/>
  <c r="G813" i="31"/>
  <c r="G812" i="31"/>
  <c r="G811" i="31"/>
  <c r="G810" i="31"/>
  <c r="G809" i="31"/>
  <c r="G808" i="31"/>
  <c r="G807" i="31"/>
  <c r="G806" i="31"/>
  <c r="G805" i="31"/>
  <c r="G804" i="31"/>
  <c r="G803" i="31"/>
  <c r="G802" i="31"/>
  <c r="G801" i="31"/>
  <c r="G800" i="31"/>
  <c r="G799" i="31"/>
  <c r="G798" i="31"/>
  <c r="G797" i="31"/>
  <c r="G796" i="31"/>
  <c r="G795" i="31"/>
  <c r="G794" i="31"/>
  <c r="G793" i="31"/>
  <c r="G792" i="31"/>
  <c r="G791" i="31"/>
  <c r="G790" i="31"/>
  <c r="G789" i="31"/>
  <c r="G788" i="31"/>
  <c r="G787" i="31"/>
  <c r="G786" i="31"/>
  <c r="G785" i="31"/>
  <c r="G784" i="31"/>
  <c r="G783" i="31"/>
  <c r="G782" i="31"/>
  <c r="G781" i="31"/>
  <c r="G780" i="31"/>
  <c r="G779" i="31"/>
  <c r="G778" i="31"/>
  <c r="G777" i="31"/>
  <c r="G776" i="31"/>
  <c r="G775" i="31"/>
  <c r="G774" i="31"/>
  <c r="G773" i="31"/>
  <c r="G772" i="31"/>
  <c r="G771" i="31"/>
  <c r="G770" i="31"/>
  <c r="G769" i="31"/>
  <c r="G768" i="31"/>
  <c r="G767" i="31"/>
  <c r="G766" i="31"/>
  <c r="G765" i="31"/>
  <c r="G764" i="31"/>
  <c r="G763" i="31"/>
  <c r="G762" i="31"/>
  <c r="G761" i="31"/>
  <c r="G760" i="31"/>
  <c r="G759" i="31"/>
  <c r="G758" i="31"/>
  <c r="G757" i="31"/>
  <c r="G756" i="31"/>
  <c r="G755" i="31"/>
  <c r="G754" i="31"/>
  <c r="G753" i="31"/>
  <c r="G752" i="31"/>
  <c r="G751" i="31"/>
  <c r="G750" i="31"/>
  <c r="G749" i="31"/>
  <c r="G748" i="31"/>
  <c r="G747" i="31"/>
  <c r="G746" i="31"/>
  <c r="G745" i="31"/>
  <c r="G744" i="31"/>
  <c r="G743" i="31"/>
  <c r="G742" i="31"/>
  <c r="G741" i="31"/>
  <c r="G740" i="31"/>
  <c r="G739" i="31"/>
  <c r="G738" i="31"/>
  <c r="G737" i="31"/>
  <c r="G736" i="31"/>
  <c r="G735" i="31"/>
  <c r="G734" i="31"/>
  <c r="G733" i="31"/>
  <c r="G732" i="31"/>
  <c r="G731" i="31"/>
  <c r="G730" i="31"/>
  <c r="G729" i="31"/>
  <c r="G728" i="31"/>
  <c r="G727" i="31"/>
  <c r="G726" i="31"/>
  <c r="G725" i="31"/>
  <c r="G724" i="31"/>
  <c r="G723" i="31"/>
  <c r="G722" i="31"/>
  <c r="G721" i="31"/>
  <c r="G720" i="31"/>
  <c r="G719" i="31"/>
  <c r="G718" i="31"/>
  <c r="G717" i="31"/>
  <c r="G716" i="31"/>
  <c r="G715" i="31"/>
  <c r="G714" i="31"/>
  <c r="G713" i="31"/>
  <c r="G712" i="31"/>
  <c r="G711" i="31"/>
  <c r="G710" i="31"/>
  <c r="G709" i="31"/>
  <c r="G708" i="31"/>
  <c r="G707" i="31"/>
  <c r="G706" i="31"/>
  <c r="G705" i="31"/>
  <c r="G704" i="31"/>
  <c r="G703" i="31"/>
  <c r="G702" i="31"/>
  <c r="G701" i="31"/>
  <c r="G700" i="31"/>
  <c r="G699" i="31"/>
  <c r="G698" i="31"/>
  <c r="G697" i="31"/>
  <c r="G696" i="31"/>
  <c r="G695" i="31"/>
  <c r="G694" i="31"/>
  <c r="G693" i="31"/>
  <c r="G692" i="31"/>
  <c r="G691" i="31"/>
  <c r="G690" i="31"/>
  <c r="G689" i="31"/>
  <c r="G688" i="31"/>
  <c r="G687" i="31"/>
  <c r="G686" i="31"/>
  <c r="G685" i="31"/>
  <c r="G684" i="31"/>
  <c r="G683" i="31"/>
  <c r="G682" i="31"/>
  <c r="G681" i="31"/>
  <c r="G680" i="31"/>
  <c r="G679" i="31"/>
  <c r="G678" i="31"/>
  <c r="G677" i="31"/>
  <c r="G676" i="31"/>
  <c r="G675" i="31"/>
  <c r="G674" i="31"/>
  <c r="G673" i="31"/>
  <c r="G672" i="31"/>
  <c r="G671" i="31"/>
  <c r="G670" i="31"/>
  <c r="G669" i="31"/>
  <c r="G668" i="31"/>
  <c r="G667" i="31"/>
  <c r="G666" i="31"/>
  <c r="G665" i="31"/>
  <c r="G664" i="31"/>
  <c r="G663" i="31"/>
  <c r="G662" i="31"/>
  <c r="G661" i="31"/>
  <c r="G660" i="31"/>
  <c r="G659" i="31"/>
  <c r="G658" i="31"/>
  <c r="G657" i="31"/>
  <c r="G656" i="31"/>
  <c r="G655" i="31"/>
  <c r="G654" i="31"/>
  <c r="G653" i="31"/>
  <c r="G652" i="31"/>
  <c r="G651" i="31"/>
  <c r="G650" i="31"/>
  <c r="G649" i="31"/>
  <c r="G648" i="31"/>
  <c r="G647" i="31"/>
  <c r="G646" i="31"/>
  <c r="G645" i="31"/>
  <c r="G644" i="31"/>
  <c r="G643" i="31"/>
  <c r="G642" i="31"/>
  <c r="G641" i="31"/>
  <c r="G640" i="31"/>
  <c r="G639" i="31"/>
  <c r="G638" i="31"/>
  <c r="G637" i="31"/>
  <c r="G636" i="31"/>
  <c r="G635" i="31"/>
  <c r="G634" i="31"/>
  <c r="G633" i="31"/>
  <c r="G632" i="31"/>
  <c r="G631" i="31"/>
  <c r="G630" i="31"/>
  <c r="G629" i="31"/>
  <c r="G628" i="31"/>
  <c r="G627" i="31"/>
  <c r="G626" i="31"/>
  <c r="G625" i="31"/>
  <c r="G624" i="31"/>
  <c r="G623" i="31"/>
  <c r="G622" i="31"/>
  <c r="G621" i="31"/>
  <c r="G620" i="31"/>
  <c r="G619" i="31"/>
  <c r="G618" i="31"/>
  <c r="G617" i="31"/>
  <c r="G616" i="31"/>
  <c r="G615" i="31"/>
  <c r="G614" i="31"/>
  <c r="G613" i="31"/>
  <c r="G612" i="31"/>
  <c r="G611" i="31"/>
  <c r="G610" i="31"/>
  <c r="G609" i="31"/>
  <c r="G608" i="31"/>
  <c r="G607" i="31"/>
  <c r="G606" i="31"/>
  <c r="G605" i="31"/>
  <c r="G604" i="31"/>
  <c r="G603" i="31"/>
  <c r="G602" i="31"/>
  <c r="G601" i="31"/>
  <c r="G600" i="31"/>
  <c r="G599" i="31"/>
  <c r="G598" i="31"/>
  <c r="G597" i="31"/>
  <c r="G596" i="31"/>
  <c r="G595" i="31"/>
  <c r="G594" i="31"/>
  <c r="G593" i="31"/>
  <c r="G592" i="31"/>
  <c r="G591" i="31"/>
  <c r="G590" i="31"/>
  <c r="G589" i="31"/>
  <c r="G588" i="31"/>
  <c r="G587" i="31"/>
  <c r="G586" i="31"/>
  <c r="G585" i="31"/>
  <c r="G584" i="31"/>
  <c r="G583" i="31"/>
  <c r="G582" i="31"/>
  <c r="G581" i="31"/>
  <c r="G580" i="31"/>
  <c r="G579" i="31"/>
  <c r="G578" i="31"/>
  <c r="G577" i="31"/>
  <c r="G576" i="31"/>
  <c r="G575" i="31"/>
  <c r="G574" i="31"/>
  <c r="G573" i="31"/>
  <c r="G572" i="31"/>
  <c r="G571" i="31"/>
  <c r="G570" i="31"/>
  <c r="G569" i="31"/>
  <c r="G568" i="31"/>
  <c r="G567" i="31"/>
  <c r="G566" i="31"/>
  <c r="G565" i="31"/>
  <c r="G564" i="31"/>
  <c r="G563" i="31"/>
  <c r="G562" i="31"/>
  <c r="G561" i="31"/>
  <c r="G560" i="31"/>
  <c r="G559" i="31"/>
  <c r="G558" i="31"/>
  <c r="G557" i="31"/>
  <c r="G556" i="31"/>
  <c r="G555" i="31"/>
  <c r="G554" i="31"/>
  <c r="G553" i="31"/>
  <c r="G552" i="31"/>
  <c r="G551" i="31"/>
  <c r="G550" i="31"/>
  <c r="G549" i="31"/>
  <c r="G548" i="31"/>
  <c r="G547" i="31"/>
  <c r="G546" i="31"/>
  <c r="G545" i="31"/>
  <c r="G544" i="31"/>
  <c r="G543" i="31"/>
  <c r="G542" i="31"/>
  <c r="G541" i="31"/>
  <c r="G540" i="31"/>
  <c r="G539" i="31"/>
  <c r="G538" i="31"/>
  <c r="G537" i="31"/>
  <c r="G536" i="31"/>
  <c r="G535" i="31"/>
  <c r="G534" i="31"/>
  <c r="G533" i="31"/>
  <c r="G532" i="31"/>
  <c r="G531" i="31"/>
  <c r="G530" i="31"/>
  <c r="G529" i="31"/>
  <c r="G528" i="31"/>
  <c r="G527" i="31"/>
  <c r="G526" i="31"/>
  <c r="G525" i="3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6" i="31"/>
  <c r="G485" i="31"/>
  <c r="G484" i="31"/>
  <c r="G483" i="31"/>
  <c r="G482" i="31"/>
  <c r="G481" i="31"/>
  <c r="G480" i="31"/>
  <c r="G479" i="31"/>
  <c r="G478" i="31"/>
  <c r="G477" i="31"/>
  <c r="G476" i="31"/>
  <c r="G475" i="31"/>
  <c r="G474" i="31"/>
  <c r="G473" i="31"/>
  <c r="G472" i="31"/>
  <c r="G471" i="31"/>
  <c r="G470" i="31"/>
  <c r="G469" i="31"/>
  <c r="G468" i="31"/>
  <c r="G467" i="31"/>
  <c r="G466" i="31"/>
  <c r="G465" i="31"/>
  <c r="G464" i="31"/>
  <c r="G463" i="31"/>
  <c r="G462" i="31"/>
  <c r="G461" i="31"/>
  <c r="G460" i="31"/>
  <c r="G459" i="31"/>
  <c r="G458" i="31"/>
  <c r="G457" i="31"/>
  <c r="G456" i="31"/>
  <c r="G455" i="31"/>
  <c r="G454" i="31"/>
  <c r="G453" i="31"/>
  <c r="G452" i="31"/>
  <c r="G451" i="31"/>
  <c r="G450" i="31"/>
  <c r="G449" i="31"/>
  <c r="G448" i="31"/>
  <c r="G447" i="31"/>
  <c r="G446" i="31"/>
  <c r="G445" i="31"/>
  <c r="G444" i="31"/>
  <c r="G443" i="31"/>
  <c r="G442" i="31"/>
  <c r="G441" i="31"/>
  <c r="G440" i="31"/>
  <c r="G439" i="31"/>
  <c r="G438" i="31"/>
  <c r="G437" i="31"/>
  <c r="G436" i="31"/>
  <c r="G435" i="31"/>
  <c r="G434" i="31"/>
  <c r="G433" i="31"/>
  <c r="G432" i="31"/>
  <c r="G431" i="31"/>
  <c r="G430" i="31"/>
  <c r="G429" i="31"/>
  <c r="G428" i="31"/>
  <c r="G427" i="31"/>
  <c r="G426" i="31"/>
  <c r="G425" i="31"/>
  <c r="G424" i="31"/>
  <c r="G423" i="31"/>
  <c r="G422" i="31"/>
  <c r="G421" i="31"/>
  <c r="G420" i="31"/>
  <c r="G419" i="31"/>
  <c r="G418" i="31"/>
  <c r="G417" i="31"/>
  <c r="G416" i="31"/>
  <c r="G415" i="31"/>
  <c r="G414" i="31"/>
  <c r="G413" i="31"/>
  <c r="G412" i="31"/>
  <c r="G411" i="31"/>
  <c r="G410"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Q10" i="31"/>
  <c r="Q11" i="31" s="1"/>
  <c r="Q12" i="31" s="1"/>
  <c r="Q13" i="31" s="1"/>
  <c r="Q14" i="31" s="1"/>
  <c r="Q15" i="31" s="1"/>
  <c r="Q16" i="31" s="1"/>
  <c r="Q17" i="31" s="1"/>
  <c r="Q18" i="31" s="1"/>
  <c r="Q19" i="31" s="1"/>
  <c r="Q20" i="31" s="1"/>
  <c r="Q21" i="31" s="1"/>
  <c r="Q22" i="31" s="1"/>
  <c r="Q23" i="31" s="1"/>
  <c r="Q24" i="31" s="1"/>
  <c r="Q25" i="31" s="1"/>
  <c r="Q26" i="31" s="1"/>
  <c r="Q27" i="31" s="1"/>
  <c r="Q28" i="31" s="1"/>
  <c r="Q29" i="31" s="1"/>
  <c r="Q30" i="31" s="1"/>
  <c r="Q31" i="31" s="1"/>
  <c r="Q32" i="31" s="1"/>
  <c r="Q33" i="31" s="1"/>
  <c r="Q34" i="31" s="1"/>
  <c r="Q35" i="31" s="1"/>
  <c r="Q36" i="31" s="1"/>
  <c r="Q37" i="31" s="1"/>
  <c r="Q38" i="31" s="1"/>
  <c r="Q39" i="31" s="1"/>
  <c r="Q40" i="31" s="1"/>
  <c r="Q41" i="31" s="1"/>
  <c r="Q42" i="31" s="1"/>
  <c r="Q43" i="31" s="1"/>
  <c r="Q44" i="31" s="1"/>
  <c r="Q45" i="31" s="1"/>
  <c r="Q46" i="31" s="1"/>
  <c r="Q47" i="31" s="1"/>
  <c r="Q48" i="31" s="1"/>
  <c r="Q49" i="31" s="1"/>
  <c r="Q50" i="31" s="1"/>
  <c r="Q51" i="31" s="1"/>
  <c r="Q52" i="31" s="1"/>
  <c r="Q53" i="31" s="1"/>
  <c r="Q54" i="31" s="1"/>
  <c r="Q55" i="31" s="1"/>
  <c r="Q56" i="31" s="1"/>
  <c r="Q57" i="31" s="1"/>
  <c r="Q58" i="31" s="1"/>
  <c r="Q59" i="31" s="1"/>
  <c r="Q60" i="31" s="1"/>
  <c r="Q61" i="31" s="1"/>
  <c r="Q62" i="31" s="1"/>
  <c r="Q63" i="31" s="1"/>
  <c r="Q64" i="31" s="1"/>
  <c r="Q65" i="31" s="1"/>
  <c r="Q66" i="31" s="1"/>
  <c r="Q67" i="31" s="1"/>
  <c r="Q68" i="31" s="1"/>
  <c r="Q69" i="31" s="1"/>
  <c r="Q70" i="31" s="1"/>
  <c r="Q71" i="31" s="1"/>
  <c r="Q72" i="31" s="1"/>
  <c r="Q73" i="31" s="1"/>
  <c r="Q74" i="31" s="1"/>
  <c r="Q75" i="31" s="1"/>
  <c r="Q76" i="31" s="1"/>
  <c r="Q77" i="31" s="1"/>
  <c r="Q78" i="31" s="1"/>
  <c r="Q79" i="31" s="1"/>
  <c r="Q80" i="31" s="1"/>
  <c r="Q81" i="31" s="1"/>
  <c r="Q82" i="31" s="1"/>
  <c r="Q83" i="31" s="1"/>
  <c r="Q84" i="31" s="1"/>
  <c r="Q85" i="31" s="1"/>
  <c r="Q86" i="31" s="1"/>
  <c r="Q87" i="31" s="1"/>
  <c r="Q88" i="31" s="1"/>
  <c r="Q89" i="31" s="1"/>
  <c r="Q90" i="31" s="1"/>
  <c r="Q91" i="31" s="1"/>
  <c r="Q92" i="31" s="1"/>
  <c r="Q93" i="31" s="1"/>
  <c r="Q94" i="31" s="1"/>
  <c r="Q95" i="31" s="1"/>
  <c r="Q96" i="31" s="1"/>
  <c r="Q97" i="31" s="1"/>
  <c r="Q98" i="31" s="1"/>
  <c r="Q99" i="31" s="1"/>
  <c r="Q100" i="31" s="1"/>
  <c r="Q101" i="31" s="1"/>
  <c r="Q102" i="31" s="1"/>
  <c r="Q103" i="31" s="1"/>
  <c r="Q104" i="31" s="1"/>
  <c r="Q105" i="31" s="1"/>
  <c r="Q106" i="31" s="1"/>
  <c r="Q107" i="31" s="1"/>
  <c r="Q108" i="31" s="1"/>
  <c r="Q109" i="31" s="1"/>
  <c r="Q110" i="31" s="1"/>
  <c r="Q111" i="31" s="1"/>
  <c r="Q112" i="31" s="1"/>
  <c r="Q113" i="31" s="1"/>
  <c r="Q114" i="31" s="1"/>
  <c r="Q115" i="31" s="1"/>
  <c r="Q116" i="31" s="1"/>
  <c r="Q117" i="31" s="1"/>
  <c r="Q118" i="31" s="1"/>
  <c r="Q119" i="31" s="1"/>
  <c r="Q120" i="31" s="1"/>
  <c r="Q121" i="31" s="1"/>
  <c r="Q122" i="31" s="1"/>
  <c r="Q123" i="31" s="1"/>
  <c r="Q124" i="31" s="1"/>
  <c r="Q125" i="31" s="1"/>
  <c r="Q126" i="31" s="1"/>
  <c r="Q127" i="31" s="1"/>
  <c r="Q128" i="31" s="1"/>
  <c r="Q129" i="31" s="1"/>
  <c r="Q130" i="31" s="1"/>
  <c r="Q131" i="31" s="1"/>
  <c r="Q132" i="31" s="1"/>
  <c r="Q133" i="31" s="1"/>
  <c r="Q134" i="31" s="1"/>
  <c r="Q135" i="31" s="1"/>
  <c r="Q136" i="31" s="1"/>
  <c r="Q137" i="31" s="1"/>
  <c r="Q138" i="31" s="1"/>
  <c r="Q139" i="31" s="1"/>
  <c r="Q140" i="31" s="1"/>
  <c r="Q141" i="31" s="1"/>
  <c r="Q142" i="31" s="1"/>
  <c r="Q143" i="31" s="1"/>
  <c r="Q144" i="31" s="1"/>
  <c r="Q145" i="31" s="1"/>
  <c r="Q146" i="31" s="1"/>
  <c r="Q147" i="31" s="1"/>
  <c r="Q148" i="31" s="1"/>
  <c r="Q149" i="31" s="1"/>
  <c r="Q150" i="31" s="1"/>
  <c r="Q151" i="31" s="1"/>
  <c r="Q152" i="31" s="1"/>
  <c r="Q153" i="31" s="1"/>
  <c r="Q154" i="31" s="1"/>
  <c r="Q155" i="31" s="1"/>
  <c r="Q156" i="31" s="1"/>
  <c r="Q157" i="31" s="1"/>
  <c r="Q158" i="31" s="1"/>
  <c r="Q159" i="31" s="1"/>
  <c r="Q160" i="31" s="1"/>
  <c r="Q161" i="31" s="1"/>
  <c r="Q162" i="31" s="1"/>
  <c r="Q163" i="31" s="1"/>
  <c r="Q164" i="31" s="1"/>
  <c r="Q165" i="31" s="1"/>
  <c r="Q166" i="31" s="1"/>
  <c r="Q167" i="31" s="1"/>
  <c r="Q168" i="31" s="1"/>
  <c r="Q169" i="31" s="1"/>
  <c r="Q170" i="31" s="1"/>
  <c r="Q171" i="31" s="1"/>
  <c r="Q172" i="31" s="1"/>
  <c r="Q173" i="31" s="1"/>
  <c r="Q174" i="31" s="1"/>
  <c r="Q175" i="31" s="1"/>
  <c r="Q176" i="31" s="1"/>
  <c r="Q177" i="31" s="1"/>
  <c r="Q178" i="31" s="1"/>
  <c r="Q179" i="31" s="1"/>
  <c r="Q180" i="31" s="1"/>
  <c r="Q181" i="31" s="1"/>
  <c r="Q182" i="31" s="1"/>
  <c r="Q183" i="31" s="1"/>
  <c r="Q184" i="31" s="1"/>
  <c r="Q185" i="31" s="1"/>
  <c r="Q186" i="31" s="1"/>
  <c r="Q187" i="31" s="1"/>
  <c r="Q188" i="31" s="1"/>
  <c r="Q189" i="31" s="1"/>
  <c r="Q190" i="31" s="1"/>
  <c r="Q191" i="31" s="1"/>
  <c r="Q192" i="31" s="1"/>
  <c r="Q193" i="31" s="1"/>
  <c r="Q194" i="31" s="1"/>
  <c r="Q195" i="31" s="1"/>
  <c r="Q196" i="31" s="1"/>
  <c r="Q197" i="31" s="1"/>
  <c r="Q198" i="31" s="1"/>
  <c r="Q199" i="31" s="1"/>
  <c r="Q200" i="31" s="1"/>
  <c r="Q201" i="31" s="1"/>
  <c r="Q202" i="31" s="1"/>
  <c r="Q203" i="31" s="1"/>
  <c r="Q204" i="31" s="1"/>
  <c r="Q205" i="31" s="1"/>
  <c r="Q206" i="31" s="1"/>
  <c r="Q207" i="31" s="1"/>
  <c r="Q208" i="31" s="1"/>
  <c r="Q209" i="31" s="1"/>
  <c r="Q210" i="31" s="1"/>
  <c r="Q211" i="31" s="1"/>
  <c r="Q212" i="31" s="1"/>
  <c r="Q213" i="31" s="1"/>
  <c r="Q214" i="31" s="1"/>
  <c r="Q215" i="31" s="1"/>
  <c r="Q216" i="31" s="1"/>
  <c r="Q217" i="31" s="1"/>
  <c r="Q218" i="31" s="1"/>
  <c r="Q219" i="31" s="1"/>
  <c r="Q220" i="31" s="1"/>
  <c r="Q221" i="31" s="1"/>
  <c r="Q222" i="31" s="1"/>
  <c r="Q223" i="31" s="1"/>
  <c r="Q224" i="31" s="1"/>
  <c r="Q225" i="31" s="1"/>
  <c r="Q226" i="31" s="1"/>
  <c r="Q227" i="31" s="1"/>
  <c r="Q228" i="31" s="1"/>
  <c r="Q229" i="31" s="1"/>
  <c r="Q230" i="31" s="1"/>
  <c r="Q231" i="31" s="1"/>
  <c r="Q232" i="31" s="1"/>
  <c r="Q233" i="31" s="1"/>
  <c r="Q234" i="31" s="1"/>
  <c r="Q235" i="31" s="1"/>
  <c r="Q236" i="31" s="1"/>
  <c r="Q237" i="31" s="1"/>
  <c r="Q238" i="31" s="1"/>
  <c r="Q239" i="31" s="1"/>
  <c r="Q240" i="31" s="1"/>
  <c r="Q241" i="31" s="1"/>
  <c r="Q242" i="31" s="1"/>
  <c r="Q243" i="31" s="1"/>
  <c r="Q244" i="31" s="1"/>
  <c r="Q245" i="31" s="1"/>
  <c r="Q246" i="31" s="1"/>
  <c r="Q247" i="31" s="1"/>
  <c r="Q248" i="31" s="1"/>
  <c r="Q249" i="31" s="1"/>
  <c r="Q250" i="31" s="1"/>
  <c r="Q251" i="31" s="1"/>
  <c r="Q252" i="31" s="1"/>
  <c r="Q253" i="31" s="1"/>
  <c r="Q254" i="31" s="1"/>
  <c r="Q255" i="31" s="1"/>
  <c r="Q256" i="31" s="1"/>
  <c r="Q257" i="31" s="1"/>
  <c r="Q258" i="31" s="1"/>
  <c r="Q259" i="31" s="1"/>
  <c r="Q260" i="31" s="1"/>
  <c r="Q261" i="31" s="1"/>
  <c r="Q262" i="31" s="1"/>
  <c r="Q263" i="31" s="1"/>
  <c r="Q264" i="31" s="1"/>
  <c r="Q265" i="31" s="1"/>
  <c r="Q266" i="31" s="1"/>
  <c r="Q267" i="31" s="1"/>
  <c r="Q268" i="31" s="1"/>
  <c r="Q269" i="31" s="1"/>
  <c r="Q270" i="31" s="1"/>
  <c r="Q271" i="31" s="1"/>
  <c r="Q272" i="31" s="1"/>
  <c r="Q273" i="31" s="1"/>
  <c r="Q274" i="31" s="1"/>
  <c r="Q275" i="31" s="1"/>
  <c r="Q276" i="31" s="1"/>
  <c r="Q277" i="31" s="1"/>
  <c r="Q278" i="31" s="1"/>
  <c r="Q279" i="31" s="1"/>
  <c r="Q280" i="31" s="1"/>
  <c r="Q281" i="31" s="1"/>
  <c r="Q282" i="31" s="1"/>
  <c r="Q283" i="31" s="1"/>
  <c r="Q284" i="31" s="1"/>
  <c r="Q285" i="31" s="1"/>
  <c r="Q286" i="31" s="1"/>
  <c r="Q287" i="31" s="1"/>
  <c r="Q288" i="31" s="1"/>
  <c r="Q289" i="31" s="1"/>
  <c r="Q290" i="31" s="1"/>
  <c r="Q291" i="31" s="1"/>
  <c r="Q292" i="31" s="1"/>
  <c r="Q293" i="31" s="1"/>
  <c r="Q294" i="31" s="1"/>
  <c r="Q295" i="31" s="1"/>
  <c r="Q296" i="31" s="1"/>
  <c r="Q297" i="31" s="1"/>
  <c r="Q298" i="31" s="1"/>
  <c r="Q299" i="31" s="1"/>
  <c r="Q300" i="31" s="1"/>
  <c r="Q301" i="31" s="1"/>
  <c r="Q302" i="31" s="1"/>
  <c r="Q303" i="31" s="1"/>
  <c r="Q304" i="31" s="1"/>
  <c r="Q305" i="31" s="1"/>
  <c r="Q306" i="31" s="1"/>
  <c r="Q307" i="31" s="1"/>
  <c r="Q308" i="31" s="1"/>
  <c r="Q309" i="31" s="1"/>
  <c r="Q310" i="31" s="1"/>
  <c r="Q311" i="31" s="1"/>
  <c r="Q312" i="31" s="1"/>
  <c r="Q313" i="31" s="1"/>
  <c r="Q314" i="31" s="1"/>
  <c r="Q315" i="31" s="1"/>
  <c r="Q316" i="31" s="1"/>
  <c r="Q317" i="31" s="1"/>
  <c r="Q318" i="31" s="1"/>
  <c r="Q319" i="31" s="1"/>
  <c r="Q320" i="31" s="1"/>
  <c r="Q321" i="31" s="1"/>
  <c r="Q322" i="31" s="1"/>
  <c r="Q323" i="31" s="1"/>
  <c r="Q324" i="31" s="1"/>
  <c r="Q325" i="31" s="1"/>
  <c r="Q326" i="31" s="1"/>
  <c r="Q327" i="31" s="1"/>
  <c r="Q328" i="31" s="1"/>
  <c r="Q329" i="31" s="1"/>
  <c r="Q330" i="31" s="1"/>
  <c r="Q331" i="31" s="1"/>
  <c r="Q332" i="31" s="1"/>
  <c r="Q333" i="31" s="1"/>
  <c r="Q334" i="31" s="1"/>
  <c r="Q335" i="31" s="1"/>
  <c r="Q336" i="31" s="1"/>
  <c r="Q337" i="31" s="1"/>
  <c r="Q338" i="31" s="1"/>
  <c r="Q339" i="31" s="1"/>
  <c r="Q340" i="31" s="1"/>
  <c r="Q341" i="31" s="1"/>
  <c r="Q342" i="31" s="1"/>
  <c r="Q343" i="31" s="1"/>
  <c r="Q344" i="31" s="1"/>
  <c r="Q345" i="31" s="1"/>
  <c r="Q346" i="31" s="1"/>
  <c r="Q347" i="31" s="1"/>
  <c r="Q348" i="31" s="1"/>
  <c r="Q349" i="31" s="1"/>
  <c r="Q350" i="31" s="1"/>
  <c r="Q351" i="31" s="1"/>
  <c r="Q352" i="31" s="1"/>
  <c r="Q353" i="31" s="1"/>
  <c r="Q354" i="31" s="1"/>
  <c r="Q355" i="31" s="1"/>
  <c r="Q356" i="31" s="1"/>
  <c r="Q357" i="31" s="1"/>
  <c r="Q358" i="31" s="1"/>
  <c r="Q359" i="31" s="1"/>
  <c r="Q360" i="31" s="1"/>
  <c r="Q361" i="31" s="1"/>
  <c r="Q362" i="31" s="1"/>
  <c r="Q363" i="31" s="1"/>
  <c r="Q364" i="31" s="1"/>
  <c r="Q365" i="31" s="1"/>
  <c r="Q366" i="31" s="1"/>
  <c r="Q367" i="31" s="1"/>
  <c r="Q368" i="31" s="1"/>
  <c r="Q369" i="31" s="1"/>
  <c r="Q370" i="31" s="1"/>
  <c r="Q371" i="31" s="1"/>
  <c r="Q372" i="31" s="1"/>
  <c r="Q373" i="31" s="1"/>
  <c r="Q374" i="31" s="1"/>
  <c r="Q375" i="31" s="1"/>
  <c r="Q376" i="31" s="1"/>
  <c r="Q377" i="31" s="1"/>
  <c r="Q378" i="31" s="1"/>
  <c r="Q379" i="31" s="1"/>
  <c r="Q380" i="31" s="1"/>
  <c r="Q381" i="31" s="1"/>
  <c r="Q382" i="31" s="1"/>
  <c r="Q383" i="31" s="1"/>
  <c r="Q384" i="31" s="1"/>
  <c r="Q385" i="31" s="1"/>
  <c r="Q386" i="31" s="1"/>
  <c r="Q387" i="31" s="1"/>
  <c r="Q388" i="31" s="1"/>
  <c r="Q389" i="31" s="1"/>
  <c r="Q390" i="31" s="1"/>
  <c r="Q391" i="31" s="1"/>
  <c r="Q392" i="31" s="1"/>
  <c r="Q393" i="31" s="1"/>
  <c r="Q394" i="31" s="1"/>
  <c r="Q395" i="31" s="1"/>
  <c r="Q396" i="31" s="1"/>
  <c r="Q397" i="31" s="1"/>
  <c r="Q398" i="31" s="1"/>
  <c r="Q399" i="31" s="1"/>
  <c r="Q400" i="31" s="1"/>
  <c r="Q401" i="31" s="1"/>
  <c r="Q402" i="31" s="1"/>
  <c r="Q403" i="31" s="1"/>
  <c r="Q404" i="31" s="1"/>
  <c r="Q405" i="31" s="1"/>
  <c r="Q406" i="31" s="1"/>
  <c r="Q407" i="31" s="1"/>
  <c r="Q408" i="31" s="1"/>
  <c r="Q409" i="31" s="1"/>
  <c r="Q410" i="31" s="1"/>
  <c r="Q411" i="31" s="1"/>
  <c r="Q412" i="31" s="1"/>
  <c r="Q413" i="31" s="1"/>
  <c r="Q414" i="31" s="1"/>
  <c r="Q415" i="31" s="1"/>
  <c r="Q416" i="31" s="1"/>
  <c r="Q417" i="31" s="1"/>
  <c r="Q418" i="31" s="1"/>
  <c r="Q419" i="31" s="1"/>
  <c r="Q420" i="31" s="1"/>
  <c r="Q421" i="31" s="1"/>
  <c r="Q422" i="31" s="1"/>
  <c r="Q423" i="31" s="1"/>
  <c r="Q424" i="31" s="1"/>
  <c r="Q425" i="31" s="1"/>
  <c r="Q426" i="31" s="1"/>
  <c r="Q427" i="31" s="1"/>
  <c r="Q428" i="31" s="1"/>
  <c r="Q429" i="31" s="1"/>
  <c r="Q430" i="31" s="1"/>
  <c r="Q431" i="31" s="1"/>
  <c r="Q432" i="31" s="1"/>
  <c r="Q433" i="31" s="1"/>
  <c r="Q434" i="31" s="1"/>
  <c r="Q435" i="31" s="1"/>
  <c r="Q436" i="31" s="1"/>
  <c r="Q437" i="31" s="1"/>
  <c r="Q438" i="31" s="1"/>
  <c r="Q439" i="31" s="1"/>
  <c r="Q440" i="31" s="1"/>
  <c r="Q441" i="31" s="1"/>
  <c r="Q442" i="31" s="1"/>
  <c r="Q443" i="31" s="1"/>
  <c r="Q444" i="31" s="1"/>
  <c r="Q445" i="31" s="1"/>
  <c r="Q446" i="31" s="1"/>
  <c r="Q447" i="31" s="1"/>
  <c r="Q448" i="31" s="1"/>
  <c r="Q449" i="31" s="1"/>
  <c r="Q450" i="31" s="1"/>
  <c r="Q451" i="31" s="1"/>
  <c r="Q452" i="31" s="1"/>
  <c r="Q453" i="31" s="1"/>
  <c r="Q454" i="31" s="1"/>
  <c r="Q455" i="31" s="1"/>
  <c r="Q456" i="31" s="1"/>
  <c r="Q457" i="31" s="1"/>
  <c r="Q458" i="31" s="1"/>
  <c r="Q459" i="31" s="1"/>
  <c r="Q460" i="31" s="1"/>
  <c r="Q461" i="31" s="1"/>
  <c r="Q462" i="31" s="1"/>
  <c r="Q463" i="31" s="1"/>
  <c r="Q464" i="31" s="1"/>
  <c r="Q465" i="31" s="1"/>
  <c r="Q466" i="31" s="1"/>
  <c r="Q467" i="31" s="1"/>
  <c r="Q468" i="31" s="1"/>
  <c r="Q469" i="31" s="1"/>
  <c r="Q470" i="31" s="1"/>
  <c r="Q471" i="31" s="1"/>
  <c r="Q472" i="31" s="1"/>
  <c r="Q473" i="31" s="1"/>
  <c r="Q474" i="31" s="1"/>
  <c r="Q475" i="31" s="1"/>
  <c r="Q476" i="31" s="1"/>
  <c r="Q477" i="31" s="1"/>
  <c r="Q478" i="31" s="1"/>
  <c r="Q479" i="31" s="1"/>
  <c r="Q480" i="31" s="1"/>
  <c r="Q481" i="31" s="1"/>
  <c r="Q482" i="31" s="1"/>
  <c r="Q483" i="31" s="1"/>
  <c r="Q484" i="31" s="1"/>
  <c r="Q485" i="31" s="1"/>
  <c r="Q486" i="31" s="1"/>
  <c r="Q487" i="31" s="1"/>
  <c r="Q488" i="31" s="1"/>
  <c r="Q489" i="31" s="1"/>
  <c r="Q490" i="31" s="1"/>
  <c r="Q491" i="31" s="1"/>
  <c r="Q492" i="31" s="1"/>
  <c r="Q493" i="31" s="1"/>
  <c r="Q494" i="31" s="1"/>
  <c r="Q495" i="31" s="1"/>
  <c r="Q496" i="31" s="1"/>
  <c r="Q497" i="31" s="1"/>
  <c r="Q498" i="31" s="1"/>
  <c r="Q499" i="31" s="1"/>
  <c r="Q500" i="31" s="1"/>
  <c r="Q501" i="31" s="1"/>
  <c r="Q502" i="31" s="1"/>
  <c r="Q503" i="31" s="1"/>
  <c r="Q504" i="31" s="1"/>
  <c r="Q505" i="31" s="1"/>
  <c r="Q506" i="31" s="1"/>
  <c r="Q507" i="31" s="1"/>
  <c r="Q508" i="31" s="1"/>
  <c r="Q509" i="31" s="1"/>
  <c r="Q510" i="31" s="1"/>
  <c r="Q511" i="31" s="1"/>
  <c r="Q512" i="31" s="1"/>
  <c r="Q513" i="31" s="1"/>
  <c r="Q514" i="31" s="1"/>
  <c r="Q515" i="31" s="1"/>
  <c r="Q516" i="31" s="1"/>
  <c r="Q517" i="31" s="1"/>
  <c r="Q518" i="31" s="1"/>
  <c r="Q519" i="31" s="1"/>
  <c r="Q520" i="31" s="1"/>
  <c r="Q521" i="31" s="1"/>
  <c r="Q522" i="31" s="1"/>
  <c r="Q523" i="31" s="1"/>
  <c r="Q524" i="31" s="1"/>
  <c r="Q525" i="31" s="1"/>
  <c r="Q526" i="31" s="1"/>
  <c r="Q527" i="31" s="1"/>
  <c r="Q528" i="31" s="1"/>
  <c r="Q529" i="31" s="1"/>
  <c r="Q530" i="31" s="1"/>
  <c r="Q531" i="31" s="1"/>
  <c r="Q532" i="31" s="1"/>
  <c r="Q533" i="31" s="1"/>
  <c r="Q534" i="31" s="1"/>
  <c r="Q535" i="31" s="1"/>
  <c r="Q536" i="31" s="1"/>
  <c r="Q537" i="31" s="1"/>
  <c r="Q538" i="31" s="1"/>
  <c r="Q539" i="31" s="1"/>
  <c r="Q540" i="31" s="1"/>
  <c r="Q541" i="31" s="1"/>
  <c r="Q542" i="31" s="1"/>
  <c r="Q543" i="31" s="1"/>
  <c r="Q544" i="31" s="1"/>
  <c r="Q545" i="31" s="1"/>
  <c r="Q546" i="31" s="1"/>
  <c r="Q547" i="31" s="1"/>
  <c r="Q548" i="31" s="1"/>
  <c r="Q549" i="31" s="1"/>
  <c r="Q550" i="31" s="1"/>
  <c r="Q551" i="31" s="1"/>
  <c r="Q552" i="31" s="1"/>
  <c r="Q553" i="31" s="1"/>
  <c r="Q554" i="31" s="1"/>
  <c r="Q555" i="31" s="1"/>
  <c r="Q556" i="31" s="1"/>
  <c r="Q557" i="31" s="1"/>
  <c r="Q558" i="31" s="1"/>
  <c r="Q559" i="31" s="1"/>
  <c r="Q560" i="31" s="1"/>
  <c r="Q561" i="31" s="1"/>
  <c r="Q562" i="31" s="1"/>
  <c r="Q563" i="31" s="1"/>
  <c r="Q564" i="31" s="1"/>
  <c r="Q565" i="31" s="1"/>
  <c r="Q566" i="31" s="1"/>
  <c r="Q567" i="31" s="1"/>
  <c r="Q568" i="31" s="1"/>
  <c r="Q569" i="31" s="1"/>
  <c r="Q570" i="31" s="1"/>
  <c r="Q571" i="31" s="1"/>
  <c r="Q572" i="31" s="1"/>
  <c r="Q573" i="31" s="1"/>
  <c r="Q574" i="31" s="1"/>
  <c r="Q575" i="31" s="1"/>
  <c r="Q576" i="31" s="1"/>
  <c r="Q577" i="31" s="1"/>
  <c r="Q578" i="31" s="1"/>
  <c r="Q579" i="31" s="1"/>
  <c r="Q580" i="31" s="1"/>
  <c r="Q581" i="31" s="1"/>
  <c r="Q582" i="31" s="1"/>
  <c r="Q583" i="31" s="1"/>
  <c r="Q584" i="31" s="1"/>
  <c r="Q585" i="31" s="1"/>
  <c r="Q586" i="31" s="1"/>
  <c r="Q587" i="31" s="1"/>
  <c r="Q588" i="31" s="1"/>
  <c r="Q589" i="31" s="1"/>
  <c r="Q590" i="31" s="1"/>
  <c r="Q591" i="31" s="1"/>
  <c r="Q592" i="31" s="1"/>
  <c r="Q593" i="31" s="1"/>
  <c r="Q594" i="31" s="1"/>
  <c r="Q595" i="31" s="1"/>
  <c r="Q596" i="31" s="1"/>
  <c r="Q597" i="31" s="1"/>
  <c r="Q598" i="31" s="1"/>
  <c r="Q599" i="31" s="1"/>
  <c r="Q600" i="31" s="1"/>
  <c r="Q601" i="31" s="1"/>
  <c r="Q602" i="31" s="1"/>
  <c r="Q603" i="31" s="1"/>
  <c r="Q604" i="31" s="1"/>
  <c r="Q605" i="31" s="1"/>
  <c r="Q606" i="31" s="1"/>
  <c r="Q607" i="31" s="1"/>
  <c r="Q608" i="31" s="1"/>
  <c r="Q609" i="31" s="1"/>
  <c r="Q610" i="31" s="1"/>
  <c r="Q611" i="31" s="1"/>
  <c r="Q612" i="31" s="1"/>
  <c r="Q613" i="31" s="1"/>
  <c r="Q614" i="31" s="1"/>
  <c r="Q615" i="31" s="1"/>
  <c r="Q616" i="31" s="1"/>
  <c r="Q617" i="31" s="1"/>
  <c r="Q618" i="31" s="1"/>
  <c r="Q619" i="31" s="1"/>
  <c r="Q620" i="31" s="1"/>
  <c r="Q621" i="31" s="1"/>
  <c r="Q622" i="31" s="1"/>
  <c r="Q623" i="31" s="1"/>
  <c r="Q624" i="31" s="1"/>
  <c r="Q625" i="31" s="1"/>
  <c r="Q626" i="31" s="1"/>
  <c r="Q627" i="31" s="1"/>
  <c r="Q628" i="31" s="1"/>
  <c r="Q629" i="31" s="1"/>
  <c r="Q630" i="31" s="1"/>
  <c r="Q631" i="31" s="1"/>
  <c r="Q632" i="31" s="1"/>
  <c r="Q633" i="31" s="1"/>
  <c r="Q634" i="31" s="1"/>
  <c r="Q635" i="31" s="1"/>
  <c r="Q636" i="31" s="1"/>
  <c r="Q637" i="31" s="1"/>
  <c r="Q638" i="31" s="1"/>
  <c r="Q639" i="31" s="1"/>
  <c r="Q640" i="31" s="1"/>
  <c r="Q641" i="31" s="1"/>
  <c r="Q642" i="31" s="1"/>
  <c r="Q643" i="31" s="1"/>
  <c r="Q644" i="31" s="1"/>
  <c r="Q645" i="31" s="1"/>
  <c r="Q646" i="31" s="1"/>
  <c r="Q647" i="31" s="1"/>
  <c r="Q648" i="31" s="1"/>
  <c r="Q649" i="31" s="1"/>
  <c r="Q650" i="31" s="1"/>
  <c r="Q651" i="31" s="1"/>
  <c r="Q652" i="31" s="1"/>
  <c r="Q653" i="31" s="1"/>
  <c r="Q654" i="31" s="1"/>
  <c r="Q655" i="31" s="1"/>
  <c r="Q656" i="31" s="1"/>
  <c r="Q657" i="31" s="1"/>
  <c r="Q658" i="31" s="1"/>
  <c r="Q659" i="31" s="1"/>
  <c r="Q660" i="31" s="1"/>
  <c r="Q661" i="31" s="1"/>
  <c r="Q662" i="31" s="1"/>
  <c r="Q663" i="31" s="1"/>
  <c r="Q664" i="31" s="1"/>
  <c r="Q665" i="31" s="1"/>
  <c r="Q666" i="31" s="1"/>
  <c r="Q667" i="31" s="1"/>
  <c r="Q668" i="31" s="1"/>
  <c r="Q669" i="31" s="1"/>
  <c r="Q670" i="31" s="1"/>
  <c r="Q671" i="31" s="1"/>
  <c r="Q672" i="31" s="1"/>
  <c r="Q673" i="31" s="1"/>
  <c r="Q674" i="31" s="1"/>
  <c r="Q675" i="31" s="1"/>
  <c r="Q676" i="31" s="1"/>
  <c r="Q677" i="31" s="1"/>
  <c r="Q678" i="31" s="1"/>
  <c r="Q679" i="31" s="1"/>
  <c r="Q680" i="31" s="1"/>
  <c r="Q681" i="31" s="1"/>
  <c r="Q682" i="31" s="1"/>
  <c r="Q683" i="31" s="1"/>
  <c r="Q684" i="31" s="1"/>
  <c r="Q685" i="31" s="1"/>
  <c r="Q686" i="31" s="1"/>
  <c r="Q687" i="31" s="1"/>
  <c r="Q688" i="31" s="1"/>
  <c r="Q689" i="31" s="1"/>
  <c r="Q690" i="31" s="1"/>
  <c r="Q691" i="31" s="1"/>
  <c r="Q692" i="31" s="1"/>
  <c r="Q693" i="31" s="1"/>
  <c r="Q694" i="31" s="1"/>
  <c r="Q695" i="31" s="1"/>
  <c r="Q696" i="31" s="1"/>
  <c r="Q697" i="31" s="1"/>
  <c r="Q698" i="31" s="1"/>
  <c r="Q699" i="31" s="1"/>
  <c r="Q700" i="31" s="1"/>
  <c r="Q701" i="31" s="1"/>
  <c r="Q702" i="31" s="1"/>
  <c r="Q703" i="31" s="1"/>
  <c r="Q704" i="31" s="1"/>
  <c r="Q705" i="31" s="1"/>
  <c r="Q706" i="31" s="1"/>
  <c r="Q707" i="31" s="1"/>
  <c r="Q708" i="31" s="1"/>
  <c r="Q709" i="31" s="1"/>
  <c r="Q710" i="31" s="1"/>
  <c r="Q711" i="31" s="1"/>
  <c r="Q712" i="31" s="1"/>
  <c r="Q713" i="31" s="1"/>
  <c r="Q714" i="31" s="1"/>
  <c r="Q715" i="31" s="1"/>
  <c r="Q716" i="31" s="1"/>
  <c r="Q717" i="31" s="1"/>
  <c r="Q718" i="31" s="1"/>
  <c r="Q719" i="31" s="1"/>
  <c r="Q720" i="31" s="1"/>
  <c r="Q721" i="31" s="1"/>
  <c r="Q722" i="31" s="1"/>
  <c r="Q723" i="31" s="1"/>
  <c r="Q724" i="31" s="1"/>
  <c r="Q725" i="31" s="1"/>
  <c r="Q726" i="31" s="1"/>
  <c r="Q727" i="31" s="1"/>
  <c r="Q728" i="31" s="1"/>
  <c r="Q729" i="31" s="1"/>
  <c r="Q730" i="31" s="1"/>
  <c r="Q731" i="31" s="1"/>
  <c r="Q732" i="31" s="1"/>
  <c r="Q733" i="31" s="1"/>
  <c r="Q734" i="31" s="1"/>
  <c r="Q735" i="31" s="1"/>
  <c r="Q736" i="31" s="1"/>
  <c r="Q737" i="31" s="1"/>
  <c r="Q738" i="31" s="1"/>
  <c r="Q739" i="31" s="1"/>
  <c r="Q740" i="31" s="1"/>
  <c r="Q741" i="31" s="1"/>
  <c r="Q742" i="31" s="1"/>
  <c r="Q743" i="31" s="1"/>
  <c r="Q744" i="31" s="1"/>
  <c r="Q745" i="31" s="1"/>
  <c r="Q746" i="31" s="1"/>
  <c r="Q747" i="31" s="1"/>
  <c r="Q748" i="31" s="1"/>
  <c r="Q749" i="31" s="1"/>
  <c r="Q750" i="31" s="1"/>
  <c r="Q751" i="31" s="1"/>
  <c r="Q752" i="31" s="1"/>
  <c r="Q753" i="31" s="1"/>
  <c r="Q754" i="31" s="1"/>
  <c r="Q755" i="31" s="1"/>
  <c r="Q756" i="31" s="1"/>
  <c r="Q757" i="31" s="1"/>
  <c r="Q758" i="31" s="1"/>
  <c r="Q759" i="31" s="1"/>
  <c r="Q760" i="31" s="1"/>
  <c r="Q761" i="31" s="1"/>
  <c r="Q762" i="31" s="1"/>
  <c r="Q763" i="31" s="1"/>
  <c r="Q764" i="31" s="1"/>
  <c r="Q765" i="31" s="1"/>
  <c r="Q766" i="31" s="1"/>
  <c r="Q767" i="31" s="1"/>
  <c r="Q768" i="31" s="1"/>
  <c r="Q769" i="31" s="1"/>
  <c r="Q770" i="31" s="1"/>
  <c r="Q771" i="31" s="1"/>
  <c r="Q772" i="31" s="1"/>
  <c r="Q773" i="31" s="1"/>
  <c r="Q774" i="31" s="1"/>
  <c r="Q775" i="31" s="1"/>
  <c r="Q776" i="31" s="1"/>
  <c r="Q777" i="31" s="1"/>
  <c r="Q778" i="31" s="1"/>
  <c r="Q779" i="31" s="1"/>
  <c r="Q780" i="31" s="1"/>
  <c r="Q781" i="31" s="1"/>
  <c r="Q782" i="31" s="1"/>
  <c r="Q783" i="31" s="1"/>
  <c r="Q784" i="31" s="1"/>
  <c r="Q785" i="31" s="1"/>
  <c r="Q786" i="31" s="1"/>
  <c r="Q787" i="31" s="1"/>
  <c r="Q788" i="31" s="1"/>
  <c r="Q789" i="31" s="1"/>
  <c r="Q790" i="31" s="1"/>
  <c r="Q791" i="31" s="1"/>
  <c r="Q792" i="31" s="1"/>
  <c r="Q793" i="31" s="1"/>
  <c r="Q794" i="31" s="1"/>
  <c r="Q795" i="31" s="1"/>
  <c r="Q796" i="31" s="1"/>
  <c r="Q797" i="31" s="1"/>
  <c r="Q798" i="31" s="1"/>
  <c r="Q799" i="31" s="1"/>
  <c r="Q800" i="31" s="1"/>
  <c r="Q801" i="31" s="1"/>
  <c r="Q802" i="31" s="1"/>
  <c r="Q803" i="31" s="1"/>
  <c r="Q804" i="31" s="1"/>
  <c r="Q805" i="31" s="1"/>
  <c r="Q806" i="31" s="1"/>
  <c r="Q807" i="31" s="1"/>
  <c r="Q808" i="31" s="1"/>
  <c r="Q809" i="31" s="1"/>
  <c r="Q810" i="31" s="1"/>
  <c r="Q811" i="31" s="1"/>
  <c r="Q812" i="31" s="1"/>
  <c r="Q813" i="31" s="1"/>
  <c r="Q814" i="31" s="1"/>
  <c r="Q815" i="31" s="1"/>
  <c r="Q816" i="31" s="1"/>
  <c r="Q817" i="31" s="1"/>
  <c r="Q818" i="31" s="1"/>
  <c r="Q819" i="31" s="1"/>
  <c r="Q820" i="31" s="1"/>
  <c r="Q821" i="31" s="1"/>
  <c r="Q822" i="31" s="1"/>
  <c r="Q823" i="31" s="1"/>
  <c r="Q824" i="31" s="1"/>
  <c r="Q825" i="31" s="1"/>
  <c r="Q826" i="31" s="1"/>
  <c r="Q827" i="31" s="1"/>
  <c r="Q828" i="31" s="1"/>
  <c r="Q829" i="31" s="1"/>
  <c r="Q830" i="31" s="1"/>
  <c r="Q831" i="31" s="1"/>
  <c r="Q832" i="31" s="1"/>
  <c r="Q833" i="31" s="1"/>
  <c r="Q834" i="31" s="1"/>
  <c r="Q835" i="31" s="1"/>
  <c r="Q836" i="31" s="1"/>
  <c r="Q837" i="31" s="1"/>
  <c r="Q838" i="31" s="1"/>
  <c r="Q839" i="31" s="1"/>
  <c r="Q840" i="31" s="1"/>
  <c r="Q841" i="31" s="1"/>
  <c r="Q842" i="31" s="1"/>
  <c r="Q843" i="31" s="1"/>
  <c r="Q844" i="31" s="1"/>
  <c r="Q845" i="31" s="1"/>
  <c r="Q846" i="31" s="1"/>
  <c r="Q847" i="31" s="1"/>
  <c r="Q848" i="31" s="1"/>
  <c r="Q849" i="31" s="1"/>
  <c r="Q850" i="31" s="1"/>
  <c r="Q851" i="31" s="1"/>
  <c r="Q852" i="31" s="1"/>
  <c r="Q853" i="31" s="1"/>
  <c r="Q854" i="31" s="1"/>
  <c r="Q855" i="31" s="1"/>
  <c r="Q856" i="31" s="1"/>
  <c r="Q857" i="31" s="1"/>
  <c r="Q858" i="31" s="1"/>
  <c r="Q859" i="31" s="1"/>
  <c r="Q860" i="31" s="1"/>
  <c r="Q861" i="31" s="1"/>
  <c r="Q862" i="31" s="1"/>
  <c r="Q863" i="31" s="1"/>
  <c r="Q864" i="31" s="1"/>
  <c r="Q865" i="31" s="1"/>
  <c r="Q866" i="31" s="1"/>
  <c r="Q867" i="31" s="1"/>
  <c r="Q868" i="31" s="1"/>
  <c r="Q869" i="31" s="1"/>
  <c r="Q870" i="31" s="1"/>
  <c r="Q871" i="31" s="1"/>
  <c r="Q872" i="31" s="1"/>
  <c r="Q873" i="31" s="1"/>
  <c r="Q874" i="31" s="1"/>
  <c r="Q875" i="31" s="1"/>
  <c r="Q876" i="31" s="1"/>
  <c r="Q877" i="31" s="1"/>
  <c r="Q878" i="31" s="1"/>
  <c r="Q879" i="31" s="1"/>
  <c r="Q880" i="31" s="1"/>
  <c r="Q881" i="31" s="1"/>
  <c r="Q882" i="31" s="1"/>
  <c r="Q883" i="31" s="1"/>
  <c r="Q884" i="31" s="1"/>
  <c r="Q885" i="31" s="1"/>
  <c r="Q886" i="31" s="1"/>
  <c r="Q887" i="31" s="1"/>
  <c r="Q888" i="31" s="1"/>
  <c r="Q889" i="31" s="1"/>
  <c r="Q890" i="31" s="1"/>
  <c r="Q891" i="31" s="1"/>
  <c r="Q892" i="31" s="1"/>
  <c r="Q893" i="31" s="1"/>
  <c r="Q894" i="31" s="1"/>
  <c r="Q895" i="31" s="1"/>
  <c r="Q896" i="31" s="1"/>
  <c r="Q897" i="31" s="1"/>
  <c r="Q898" i="31" s="1"/>
  <c r="Q899" i="31" s="1"/>
  <c r="Q900" i="31" s="1"/>
  <c r="Q901" i="31" s="1"/>
  <c r="Q902" i="31" s="1"/>
  <c r="Q903" i="31" s="1"/>
  <c r="Q904" i="31" s="1"/>
  <c r="Q905" i="31" s="1"/>
  <c r="Q906" i="31" s="1"/>
  <c r="Q907" i="31" s="1"/>
  <c r="Q908" i="31" s="1"/>
  <c r="Q909" i="31" s="1"/>
  <c r="Q910" i="31" s="1"/>
  <c r="Q911" i="31" s="1"/>
  <c r="Q912" i="31" s="1"/>
  <c r="Q913" i="31" s="1"/>
  <c r="Q914" i="31" s="1"/>
  <c r="Q915" i="31" s="1"/>
  <c r="Q916" i="31" s="1"/>
  <c r="Q917" i="31" s="1"/>
  <c r="Q918" i="31" s="1"/>
  <c r="Q919" i="31" s="1"/>
  <c r="Q920" i="31" s="1"/>
  <c r="Q921" i="31" s="1"/>
  <c r="Q922" i="31" s="1"/>
  <c r="Q923" i="31" s="1"/>
  <c r="Q924" i="31" s="1"/>
  <c r="Q925" i="31" s="1"/>
  <c r="Q926" i="31" s="1"/>
  <c r="Q927" i="31" s="1"/>
  <c r="Q928" i="31" s="1"/>
  <c r="Q929" i="31" s="1"/>
  <c r="Q930" i="31" s="1"/>
  <c r="Q931" i="31" s="1"/>
  <c r="Q932" i="31" s="1"/>
  <c r="Q933" i="31" s="1"/>
  <c r="Q934" i="31" s="1"/>
  <c r="Q935" i="31" s="1"/>
  <c r="Q936" i="31" s="1"/>
  <c r="Q937" i="31" s="1"/>
  <c r="Q938" i="31" s="1"/>
  <c r="Q939" i="31" s="1"/>
  <c r="Q940" i="31" s="1"/>
  <c r="Q941" i="31" s="1"/>
  <c r="Q942" i="31" s="1"/>
  <c r="Q943" i="31" s="1"/>
  <c r="Q944" i="31" s="1"/>
  <c r="Q945" i="31" s="1"/>
  <c r="Q946" i="31" s="1"/>
  <c r="Q947" i="31" s="1"/>
  <c r="Q948" i="31" s="1"/>
  <c r="Q949" i="31" s="1"/>
  <c r="Q950" i="31" s="1"/>
  <c r="Q951" i="31" s="1"/>
  <c r="Q952" i="31" s="1"/>
  <c r="Q953" i="31" s="1"/>
  <c r="Q954" i="31" s="1"/>
  <c r="Q955" i="31" s="1"/>
  <c r="Q956" i="31" s="1"/>
  <c r="Q957" i="31" s="1"/>
  <c r="Q958" i="31" s="1"/>
  <c r="Q959" i="31" s="1"/>
  <c r="Q960" i="31" s="1"/>
  <c r="Q961" i="31" s="1"/>
  <c r="Q962" i="31" s="1"/>
  <c r="Q963" i="31" s="1"/>
  <c r="Q964" i="31" s="1"/>
  <c r="Q965" i="31" s="1"/>
  <c r="Q966" i="31" s="1"/>
  <c r="Q967" i="31" s="1"/>
  <c r="Q968" i="31" s="1"/>
  <c r="Q969" i="31" s="1"/>
  <c r="Q970" i="31" s="1"/>
  <c r="Q971" i="31" s="1"/>
  <c r="Q972" i="31" s="1"/>
  <c r="Q973" i="31" s="1"/>
  <c r="Q974" i="31" s="1"/>
  <c r="Q975" i="31" s="1"/>
  <c r="Q976" i="31" s="1"/>
  <c r="Q977" i="31" s="1"/>
  <c r="Q978" i="31" s="1"/>
  <c r="Q979" i="31" s="1"/>
  <c r="Q980" i="31" s="1"/>
  <c r="Q981" i="31" s="1"/>
  <c r="Q982" i="31" s="1"/>
  <c r="Q983" i="31" s="1"/>
  <c r="Q984" i="31" s="1"/>
  <c r="Q985" i="31" s="1"/>
  <c r="Q986" i="31" s="1"/>
  <c r="Q987" i="31" s="1"/>
  <c r="Q988" i="31" s="1"/>
  <c r="Q989" i="31" s="1"/>
  <c r="Q990" i="31" s="1"/>
  <c r="Q991" i="31" s="1"/>
  <c r="Q992" i="31" s="1"/>
  <c r="Q993" i="31" s="1"/>
  <c r="Q994" i="31" s="1"/>
  <c r="Q995" i="31" s="1"/>
  <c r="Q996" i="31" s="1"/>
  <c r="Q997" i="31" s="1"/>
  <c r="Q998" i="31" s="1"/>
  <c r="Q999" i="31" s="1"/>
  <c r="Q1000" i="31" s="1"/>
  <c r="Q1001" i="31" s="1"/>
  <c r="Q1002" i="31" s="1"/>
  <c r="Q1003" i="31" s="1"/>
  <c r="Q1004" i="31" s="1"/>
  <c r="Q1005" i="31" s="1"/>
  <c r="Q1006" i="31" s="1"/>
  <c r="Q1007" i="31" s="1"/>
  <c r="Q1008" i="31" s="1"/>
  <c r="Q1009" i="31" s="1"/>
  <c r="G10" i="31"/>
  <c r="D6" i="31"/>
  <c r="O5" i="31"/>
  <c r="O4" i="31"/>
  <c r="D2" i="31"/>
  <c r="O4" i="30"/>
  <c r="O5" i="30"/>
  <c r="G1009" i="30"/>
  <c r="G1008" i="30"/>
  <c r="G1007" i="30"/>
  <c r="G1006" i="30"/>
  <c r="G1005" i="30"/>
  <c r="G1004" i="30"/>
  <c r="G1003" i="30"/>
  <c r="G1002" i="30"/>
  <c r="G1001" i="30"/>
  <c r="G1000" i="30"/>
  <c r="G999" i="30"/>
  <c r="G998" i="30"/>
  <c r="G997" i="30"/>
  <c r="G996" i="30"/>
  <c r="G995" i="30"/>
  <c r="G994" i="30"/>
  <c r="G993" i="30"/>
  <c r="G992" i="30"/>
  <c r="G991" i="30"/>
  <c r="G990" i="30"/>
  <c r="G989" i="30"/>
  <c r="G988" i="30"/>
  <c r="G987" i="30"/>
  <c r="G986" i="30"/>
  <c r="G985" i="30"/>
  <c r="G984" i="30"/>
  <c r="G983" i="30"/>
  <c r="G982" i="30"/>
  <c r="G981" i="30"/>
  <c r="G980" i="30"/>
  <c r="G979" i="30"/>
  <c r="G978" i="30"/>
  <c r="G977" i="30"/>
  <c r="G976" i="30"/>
  <c r="G975" i="30"/>
  <c r="G974" i="30"/>
  <c r="G973" i="30"/>
  <c r="G972" i="30"/>
  <c r="G971" i="30"/>
  <c r="G970" i="30"/>
  <c r="G969" i="30"/>
  <c r="G968" i="30"/>
  <c r="G967" i="30"/>
  <c r="G966" i="30"/>
  <c r="G965" i="30"/>
  <c r="G964" i="30"/>
  <c r="G963" i="30"/>
  <c r="G962" i="30"/>
  <c r="G961" i="30"/>
  <c r="G960" i="30"/>
  <c r="G959" i="30"/>
  <c r="G958" i="30"/>
  <c r="G957" i="30"/>
  <c r="G956" i="30"/>
  <c r="G955" i="30"/>
  <c r="G954" i="30"/>
  <c r="G953" i="30"/>
  <c r="G952" i="30"/>
  <c r="G951" i="30"/>
  <c r="G950" i="30"/>
  <c r="G949" i="30"/>
  <c r="G948" i="30"/>
  <c r="G947" i="30"/>
  <c r="G946" i="30"/>
  <c r="G945" i="30"/>
  <c r="G944" i="30"/>
  <c r="G943" i="30"/>
  <c r="G942" i="30"/>
  <c r="G941" i="30"/>
  <c r="G940" i="30"/>
  <c r="G939" i="30"/>
  <c r="G938" i="30"/>
  <c r="G937" i="30"/>
  <c r="G936" i="30"/>
  <c r="G935" i="30"/>
  <c r="G934" i="30"/>
  <c r="G933" i="30"/>
  <c r="G932" i="30"/>
  <c r="G931" i="30"/>
  <c r="G930" i="30"/>
  <c r="G929" i="30"/>
  <c r="G928" i="30"/>
  <c r="G927" i="30"/>
  <c r="G926" i="30"/>
  <c r="G925" i="30"/>
  <c r="G924" i="30"/>
  <c r="G923" i="30"/>
  <c r="G922" i="30"/>
  <c r="G921" i="30"/>
  <c r="G920" i="30"/>
  <c r="G919" i="30"/>
  <c r="G918" i="30"/>
  <c r="G917" i="30"/>
  <c r="G916" i="30"/>
  <c r="G915" i="30"/>
  <c r="G914" i="30"/>
  <c r="G913" i="30"/>
  <c r="G912" i="30"/>
  <c r="G911" i="30"/>
  <c r="G910" i="30"/>
  <c r="G909" i="30"/>
  <c r="G908" i="30"/>
  <c r="G907" i="30"/>
  <c r="G906" i="30"/>
  <c r="G905" i="30"/>
  <c r="G904" i="30"/>
  <c r="G903" i="30"/>
  <c r="G902" i="30"/>
  <c r="G901" i="30"/>
  <c r="G900" i="30"/>
  <c r="G899" i="30"/>
  <c r="G898" i="30"/>
  <c r="G897" i="30"/>
  <c r="G896" i="30"/>
  <c r="G895" i="30"/>
  <c r="G894" i="30"/>
  <c r="G893" i="30"/>
  <c r="G892" i="30"/>
  <c r="G891" i="30"/>
  <c r="G890" i="30"/>
  <c r="G889" i="30"/>
  <c r="G888" i="30"/>
  <c r="G887" i="30"/>
  <c r="G886" i="30"/>
  <c r="G885" i="30"/>
  <c r="G884" i="30"/>
  <c r="G883" i="30"/>
  <c r="G882" i="30"/>
  <c r="G881" i="30"/>
  <c r="G880" i="30"/>
  <c r="G879" i="30"/>
  <c r="G878" i="30"/>
  <c r="G877" i="30"/>
  <c r="G876" i="30"/>
  <c r="G875" i="30"/>
  <c r="G874" i="30"/>
  <c r="G873" i="30"/>
  <c r="G872" i="30"/>
  <c r="G871" i="30"/>
  <c r="G870" i="30"/>
  <c r="G869" i="30"/>
  <c r="G868" i="30"/>
  <c r="G867" i="30"/>
  <c r="G866" i="30"/>
  <c r="G865" i="30"/>
  <c r="G864" i="30"/>
  <c r="G863" i="30"/>
  <c r="G862" i="30"/>
  <c r="G861" i="30"/>
  <c r="G860" i="30"/>
  <c r="G859" i="30"/>
  <c r="G858" i="30"/>
  <c r="G857" i="30"/>
  <c r="G856" i="30"/>
  <c r="G855" i="30"/>
  <c r="G854" i="30"/>
  <c r="G853" i="30"/>
  <c r="G852" i="30"/>
  <c r="G851" i="30"/>
  <c r="G850" i="30"/>
  <c r="G849" i="30"/>
  <c r="G848" i="30"/>
  <c r="G847" i="30"/>
  <c r="G846" i="30"/>
  <c r="G845" i="30"/>
  <c r="G844" i="30"/>
  <c r="G843" i="30"/>
  <c r="G842" i="30"/>
  <c r="G841" i="30"/>
  <c r="G840" i="30"/>
  <c r="G839" i="30"/>
  <c r="G838" i="30"/>
  <c r="G837" i="30"/>
  <c r="G836" i="30"/>
  <c r="G835" i="30"/>
  <c r="G834" i="30"/>
  <c r="G833" i="30"/>
  <c r="G832" i="30"/>
  <c r="G831" i="30"/>
  <c r="G830" i="30"/>
  <c r="G829" i="30"/>
  <c r="G828" i="30"/>
  <c r="G827" i="30"/>
  <c r="G826" i="30"/>
  <c r="G825" i="30"/>
  <c r="G824" i="30"/>
  <c r="G823" i="30"/>
  <c r="G822" i="30"/>
  <c r="G821" i="30"/>
  <c r="G820" i="30"/>
  <c r="G819" i="30"/>
  <c r="G818" i="30"/>
  <c r="G817" i="30"/>
  <c r="G816" i="30"/>
  <c r="G815" i="30"/>
  <c r="G814" i="30"/>
  <c r="G813" i="30"/>
  <c r="G812" i="30"/>
  <c r="G811" i="30"/>
  <c r="G810" i="30"/>
  <c r="G809" i="30"/>
  <c r="G808" i="30"/>
  <c r="G807" i="30"/>
  <c r="G806" i="30"/>
  <c r="G805" i="30"/>
  <c r="G804" i="30"/>
  <c r="G803" i="30"/>
  <c r="G802" i="30"/>
  <c r="G801" i="30"/>
  <c r="G800" i="30"/>
  <c r="G799" i="30"/>
  <c r="G798" i="30"/>
  <c r="G797" i="30"/>
  <c r="G796" i="30"/>
  <c r="G795" i="30"/>
  <c r="G794" i="30"/>
  <c r="G793" i="30"/>
  <c r="G792" i="30"/>
  <c r="G791" i="30"/>
  <c r="G790" i="30"/>
  <c r="G789" i="30"/>
  <c r="G788" i="30"/>
  <c r="G787" i="30"/>
  <c r="G786" i="30"/>
  <c r="G785" i="30"/>
  <c r="G784" i="30"/>
  <c r="G783" i="30"/>
  <c r="G782" i="30"/>
  <c r="G781" i="30"/>
  <c r="G780" i="30"/>
  <c r="G779" i="30"/>
  <c r="G778" i="30"/>
  <c r="G777" i="30"/>
  <c r="G776" i="30"/>
  <c r="G775" i="30"/>
  <c r="G774" i="30"/>
  <c r="G773" i="30"/>
  <c r="G772" i="30"/>
  <c r="G771" i="30"/>
  <c r="G770" i="30"/>
  <c r="G769" i="30"/>
  <c r="G768" i="30"/>
  <c r="G767" i="30"/>
  <c r="G766" i="30"/>
  <c r="G765" i="30"/>
  <c r="G764" i="30"/>
  <c r="G763" i="30"/>
  <c r="G762" i="30"/>
  <c r="G761" i="30"/>
  <c r="G760" i="30"/>
  <c r="G759" i="30"/>
  <c r="G758" i="30"/>
  <c r="G757" i="30"/>
  <c r="G756" i="30"/>
  <c r="G755" i="30"/>
  <c r="G754" i="30"/>
  <c r="G753" i="30"/>
  <c r="G752" i="30"/>
  <c r="G751" i="30"/>
  <c r="G750" i="30"/>
  <c r="G749" i="30"/>
  <c r="G748" i="30"/>
  <c r="G747" i="30"/>
  <c r="G746" i="30"/>
  <c r="G745" i="30"/>
  <c r="G744" i="30"/>
  <c r="G743" i="30"/>
  <c r="G742" i="30"/>
  <c r="G741" i="30"/>
  <c r="G740" i="30"/>
  <c r="G739" i="30"/>
  <c r="G738" i="30"/>
  <c r="G737" i="30"/>
  <c r="G736" i="30"/>
  <c r="G735" i="30"/>
  <c r="G734" i="30"/>
  <c r="G733" i="30"/>
  <c r="G732" i="30"/>
  <c r="G731" i="30"/>
  <c r="G730" i="30"/>
  <c r="G729" i="30"/>
  <c r="G728" i="30"/>
  <c r="G727" i="30"/>
  <c r="G726" i="30"/>
  <c r="G725" i="30"/>
  <c r="G724" i="30"/>
  <c r="G723" i="30"/>
  <c r="G722" i="30"/>
  <c r="G721" i="30"/>
  <c r="G720" i="30"/>
  <c r="G719" i="30"/>
  <c r="G718" i="30"/>
  <c r="G717" i="30"/>
  <c r="G716" i="30"/>
  <c r="G715" i="30"/>
  <c r="G714" i="30"/>
  <c r="G713" i="30"/>
  <c r="G712" i="30"/>
  <c r="G711" i="30"/>
  <c r="G710" i="30"/>
  <c r="G709" i="30"/>
  <c r="G708" i="30"/>
  <c r="G707" i="30"/>
  <c r="G706" i="30"/>
  <c r="G705" i="30"/>
  <c r="G704" i="30"/>
  <c r="G703" i="30"/>
  <c r="G702" i="30"/>
  <c r="G701" i="30"/>
  <c r="G700" i="30"/>
  <c r="G699" i="30"/>
  <c r="G698" i="30"/>
  <c r="G697" i="30"/>
  <c r="G696" i="30"/>
  <c r="G695" i="30"/>
  <c r="G694" i="30"/>
  <c r="G693" i="30"/>
  <c r="G692" i="30"/>
  <c r="G691" i="30"/>
  <c r="G690" i="30"/>
  <c r="G689" i="30"/>
  <c r="G688" i="30"/>
  <c r="G687" i="30"/>
  <c r="G686" i="30"/>
  <c r="G685" i="30"/>
  <c r="G684" i="30"/>
  <c r="G683" i="30"/>
  <c r="G682" i="30"/>
  <c r="G681" i="30"/>
  <c r="G680" i="30"/>
  <c r="G679" i="30"/>
  <c r="G678" i="30"/>
  <c r="G677" i="30"/>
  <c r="G676" i="30"/>
  <c r="G675" i="30"/>
  <c r="G674" i="30"/>
  <c r="G673" i="30"/>
  <c r="G672" i="30"/>
  <c r="G671" i="30"/>
  <c r="G670" i="30"/>
  <c r="G669" i="30"/>
  <c r="G668" i="30"/>
  <c r="G667" i="30"/>
  <c r="G666" i="30"/>
  <c r="G665" i="30"/>
  <c r="G664" i="30"/>
  <c r="G663" i="30"/>
  <c r="G662" i="30"/>
  <c r="G661" i="30"/>
  <c r="G660" i="30"/>
  <c r="G659" i="30"/>
  <c r="G658" i="30"/>
  <c r="G657" i="30"/>
  <c r="G656" i="30"/>
  <c r="G655" i="30"/>
  <c r="G654" i="30"/>
  <c r="G653" i="30"/>
  <c r="G652" i="30"/>
  <c r="G651" i="30"/>
  <c r="G650" i="30"/>
  <c r="G649" i="30"/>
  <c r="G648" i="30"/>
  <c r="G647" i="30"/>
  <c r="G646" i="30"/>
  <c r="G645" i="30"/>
  <c r="G644" i="30"/>
  <c r="G643" i="30"/>
  <c r="G642" i="30"/>
  <c r="G641" i="30"/>
  <c r="G640" i="30"/>
  <c r="G639" i="30"/>
  <c r="G638" i="30"/>
  <c r="G637" i="30"/>
  <c r="G636" i="30"/>
  <c r="G635" i="30"/>
  <c r="G634" i="30"/>
  <c r="G633" i="30"/>
  <c r="G632" i="30"/>
  <c r="G631" i="30"/>
  <c r="G630" i="30"/>
  <c r="G629" i="30"/>
  <c r="G628" i="30"/>
  <c r="G627" i="30"/>
  <c r="G626" i="30"/>
  <c r="G625" i="30"/>
  <c r="G624" i="30"/>
  <c r="G623" i="30"/>
  <c r="G622" i="30"/>
  <c r="G621" i="30"/>
  <c r="G620" i="30"/>
  <c r="G619" i="30"/>
  <c r="G618" i="30"/>
  <c r="G617" i="30"/>
  <c r="G616" i="30"/>
  <c r="G615" i="30"/>
  <c r="G614" i="30"/>
  <c r="G613" i="30"/>
  <c r="G612" i="30"/>
  <c r="G611" i="30"/>
  <c r="G610" i="30"/>
  <c r="G609" i="30"/>
  <c r="G608" i="30"/>
  <c r="G607" i="30"/>
  <c r="G606" i="30"/>
  <c r="G605" i="30"/>
  <c r="G604" i="30"/>
  <c r="G603" i="30"/>
  <c r="G602" i="30"/>
  <c r="G601" i="30"/>
  <c r="G600" i="30"/>
  <c r="G599" i="30"/>
  <c r="G598" i="30"/>
  <c r="G597" i="30"/>
  <c r="G596" i="30"/>
  <c r="G595" i="30"/>
  <c r="G594" i="30"/>
  <c r="G593" i="30"/>
  <c r="G592" i="30"/>
  <c r="G591" i="30"/>
  <c r="G590" i="30"/>
  <c r="G589" i="30"/>
  <c r="G588" i="30"/>
  <c r="G587" i="30"/>
  <c r="G586" i="30"/>
  <c r="G585" i="30"/>
  <c r="G584" i="30"/>
  <c r="G583" i="30"/>
  <c r="G582" i="30"/>
  <c r="G581" i="30"/>
  <c r="G580" i="30"/>
  <c r="G579" i="30"/>
  <c r="G578" i="30"/>
  <c r="G577" i="30"/>
  <c r="G576" i="30"/>
  <c r="G575" i="30"/>
  <c r="G574" i="30"/>
  <c r="G573" i="30"/>
  <c r="G572" i="30"/>
  <c r="G571" i="30"/>
  <c r="G570" i="30"/>
  <c r="G569" i="30"/>
  <c r="G568" i="30"/>
  <c r="G567" i="30"/>
  <c r="G566" i="30"/>
  <c r="G565" i="30"/>
  <c r="G564" i="30"/>
  <c r="G563" i="30"/>
  <c r="G562" i="30"/>
  <c r="G561" i="30"/>
  <c r="G560" i="30"/>
  <c r="G559" i="30"/>
  <c r="G558" i="30"/>
  <c r="G557" i="30"/>
  <c r="G556" i="30"/>
  <c r="G555" i="30"/>
  <c r="G554" i="30"/>
  <c r="G553" i="30"/>
  <c r="G552" i="30"/>
  <c r="G551" i="30"/>
  <c r="G550" i="30"/>
  <c r="G549" i="30"/>
  <c r="G548" i="30"/>
  <c r="G547" i="30"/>
  <c r="G546" i="30"/>
  <c r="G545" i="30"/>
  <c r="G544" i="30"/>
  <c r="G543" i="30"/>
  <c r="G542" i="30"/>
  <c r="G541" i="30"/>
  <c r="G540" i="30"/>
  <c r="G539" i="30"/>
  <c r="G538" i="30"/>
  <c r="G537" i="30"/>
  <c r="G536" i="30"/>
  <c r="G535" i="30"/>
  <c r="G534" i="30"/>
  <c r="G533" i="30"/>
  <c r="G532" i="30"/>
  <c r="G531" i="30"/>
  <c r="G530" i="30"/>
  <c r="G529" i="30"/>
  <c r="G528" i="30"/>
  <c r="G527" i="30"/>
  <c r="G526" i="30"/>
  <c r="G525" i="30"/>
  <c r="G524" i="30"/>
  <c r="G523" i="30"/>
  <c r="G522" i="30"/>
  <c r="G521" i="30"/>
  <c r="G520" i="30"/>
  <c r="G519" i="30"/>
  <c r="G518" i="30"/>
  <c r="G517" i="30"/>
  <c r="G516" i="30"/>
  <c r="G515" i="30"/>
  <c r="G514" i="30"/>
  <c r="G513" i="30"/>
  <c r="G512" i="30"/>
  <c r="G511" i="30"/>
  <c r="G510" i="30"/>
  <c r="G509" i="30"/>
  <c r="G508" i="30"/>
  <c r="G507" i="30"/>
  <c r="G506" i="30"/>
  <c r="G505" i="30"/>
  <c r="G504" i="30"/>
  <c r="G503" i="30"/>
  <c r="G502" i="30"/>
  <c r="G501" i="30"/>
  <c r="G500" i="30"/>
  <c r="G499" i="30"/>
  <c r="G498" i="30"/>
  <c r="G497" i="30"/>
  <c r="G496" i="30"/>
  <c r="G495" i="30"/>
  <c r="G494" i="30"/>
  <c r="G493" i="30"/>
  <c r="G492" i="30"/>
  <c r="G491" i="30"/>
  <c r="G490" i="30"/>
  <c r="G489" i="30"/>
  <c r="G488" i="30"/>
  <c r="G487" i="30"/>
  <c r="G486" i="30"/>
  <c r="G485" i="30"/>
  <c r="G484" i="30"/>
  <c r="G483" i="30"/>
  <c r="G482"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G456" i="30"/>
  <c r="G455" i="30"/>
  <c r="G454" i="30"/>
  <c r="G453" i="30"/>
  <c r="G452" i="30"/>
  <c r="G451" i="30"/>
  <c r="G450" i="30"/>
  <c r="G449" i="30"/>
  <c r="G448" i="30"/>
  <c r="G447" i="30"/>
  <c r="G446" i="30"/>
  <c r="G445" i="30"/>
  <c r="G444" i="30"/>
  <c r="G443" i="30"/>
  <c r="G442" i="30"/>
  <c r="G441" i="30"/>
  <c r="G440" i="30"/>
  <c r="G439" i="30"/>
  <c r="G438" i="30"/>
  <c r="G437" i="30"/>
  <c r="G436" i="30"/>
  <c r="G435" i="30"/>
  <c r="G434"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G408" i="30"/>
  <c r="G407" i="30"/>
  <c r="G406" i="30"/>
  <c r="G405" i="30"/>
  <c r="G404" i="30"/>
  <c r="G403" i="30"/>
  <c r="G402" i="30"/>
  <c r="G401" i="30"/>
  <c r="G400" i="30"/>
  <c r="G399" i="30"/>
  <c r="G398" i="30"/>
  <c r="G397" i="30"/>
  <c r="G396" i="30"/>
  <c r="G395" i="30"/>
  <c r="G394" i="30"/>
  <c r="G393" i="30"/>
  <c r="G392" i="30"/>
  <c r="G391" i="30"/>
  <c r="G390" i="30"/>
  <c r="G389" i="30"/>
  <c r="G388" i="30"/>
  <c r="G387" i="30"/>
  <c r="G386"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Q10" i="30"/>
  <c r="Q11" i="30" s="1"/>
  <c r="Q12" i="30" s="1"/>
  <c r="Q13" i="30" s="1"/>
  <c r="Q14" i="30" s="1"/>
  <c r="Q15" i="30" s="1"/>
  <c r="Q16" i="30" s="1"/>
  <c r="Q17" i="30" s="1"/>
  <c r="Q18" i="30" s="1"/>
  <c r="Q19" i="30" s="1"/>
  <c r="Q20" i="30" s="1"/>
  <c r="Q21" i="30" s="1"/>
  <c r="Q22" i="30" s="1"/>
  <c r="Q23" i="30" s="1"/>
  <c r="Q24" i="30" s="1"/>
  <c r="Q25" i="30" s="1"/>
  <c r="Q26" i="30" s="1"/>
  <c r="Q27" i="30" s="1"/>
  <c r="Q28" i="30" s="1"/>
  <c r="Q29" i="30" s="1"/>
  <c r="Q30" i="30" s="1"/>
  <c r="Q31" i="30" s="1"/>
  <c r="Q32" i="30" s="1"/>
  <c r="Q33" i="30" s="1"/>
  <c r="Q34" i="30" s="1"/>
  <c r="Q35" i="30" s="1"/>
  <c r="Q36" i="30" s="1"/>
  <c r="Q37" i="30" s="1"/>
  <c r="Q38" i="30" s="1"/>
  <c r="Q39" i="30" s="1"/>
  <c r="Q40" i="30" s="1"/>
  <c r="Q41" i="30" s="1"/>
  <c r="Q42" i="30" s="1"/>
  <c r="Q43" i="30" s="1"/>
  <c r="Q44" i="30" s="1"/>
  <c r="Q45" i="30" s="1"/>
  <c r="Q46" i="30" s="1"/>
  <c r="Q47" i="30" s="1"/>
  <c r="Q48" i="30" s="1"/>
  <c r="Q49" i="30" s="1"/>
  <c r="Q50" i="30" s="1"/>
  <c r="Q51" i="30" s="1"/>
  <c r="Q52" i="30" s="1"/>
  <c r="Q53" i="30" s="1"/>
  <c r="Q54" i="30" s="1"/>
  <c r="Q55" i="30" s="1"/>
  <c r="Q56" i="30" s="1"/>
  <c r="Q57" i="30" s="1"/>
  <c r="Q58" i="30" s="1"/>
  <c r="Q59" i="30" s="1"/>
  <c r="Q60" i="30" s="1"/>
  <c r="Q61" i="30" s="1"/>
  <c r="Q62" i="30" s="1"/>
  <c r="Q63" i="30" s="1"/>
  <c r="Q64" i="30" s="1"/>
  <c r="Q65" i="30" s="1"/>
  <c r="Q66" i="30" s="1"/>
  <c r="Q67" i="30" s="1"/>
  <c r="Q68" i="30" s="1"/>
  <c r="Q69" i="30" s="1"/>
  <c r="Q70" i="30" s="1"/>
  <c r="Q71" i="30" s="1"/>
  <c r="Q72" i="30" s="1"/>
  <c r="Q73" i="30" s="1"/>
  <c r="Q74" i="30" s="1"/>
  <c r="Q75" i="30" s="1"/>
  <c r="Q76" i="30" s="1"/>
  <c r="Q77" i="30" s="1"/>
  <c r="Q78" i="30" s="1"/>
  <c r="Q79" i="30" s="1"/>
  <c r="Q80" i="30" s="1"/>
  <c r="Q81" i="30" s="1"/>
  <c r="Q82" i="30" s="1"/>
  <c r="Q83" i="30" s="1"/>
  <c r="Q84" i="30" s="1"/>
  <c r="Q85" i="30" s="1"/>
  <c r="Q86" i="30" s="1"/>
  <c r="Q87" i="30" s="1"/>
  <c r="Q88" i="30" s="1"/>
  <c r="Q89" i="30" s="1"/>
  <c r="Q90" i="30" s="1"/>
  <c r="Q91" i="30" s="1"/>
  <c r="Q92" i="30" s="1"/>
  <c r="Q93" i="30" s="1"/>
  <c r="Q94" i="30" s="1"/>
  <c r="Q95" i="30" s="1"/>
  <c r="Q96" i="30" s="1"/>
  <c r="Q97" i="30" s="1"/>
  <c r="Q98" i="30" s="1"/>
  <c r="Q99" i="30" s="1"/>
  <c r="Q100" i="30" s="1"/>
  <c r="Q101" i="30" s="1"/>
  <c r="Q102" i="30" s="1"/>
  <c r="Q103" i="30" s="1"/>
  <c r="Q104" i="30" s="1"/>
  <c r="Q105" i="30" s="1"/>
  <c r="Q106" i="30" s="1"/>
  <c r="Q107" i="30" s="1"/>
  <c r="Q108" i="30" s="1"/>
  <c r="Q109" i="30" s="1"/>
  <c r="Q110" i="30" s="1"/>
  <c r="Q111" i="30" s="1"/>
  <c r="Q112" i="30" s="1"/>
  <c r="Q113" i="30" s="1"/>
  <c r="Q114" i="30" s="1"/>
  <c r="Q115" i="30" s="1"/>
  <c r="Q116" i="30" s="1"/>
  <c r="Q117" i="30" s="1"/>
  <c r="Q118" i="30" s="1"/>
  <c r="Q119" i="30" s="1"/>
  <c r="Q120" i="30" s="1"/>
  <c r="Q121" i="30" s="1"/>
  <c r="Q122" i="30" s="1"/>
  <c r="Q123" i="30" s="1"/>
  <c r="Q124" i="30" s="1"/>
  <c r="Q125" i="30" s="1"/>
  <c r="Q126" i="30" s="1"/>
  <c r="Q127" i="30" s="1"/>
  <c r="Q128" i="30" s="1"/>
  <c r="Q129" i="30" s="1"/>
  <c r="Q130" i="30" s="1"/>
  <c r="Q131" i="30" s="1"/>
  <c r="Q132" i="30" s="1"/>
  <c r="Q133" i="30" s="1"/>
  <c r="Q134" i="30" s="1"/>
  <c r="Q135" i="30" s="1"/>
  <c r="Q136" i="30" s="1"/>
  <c r="Q137" i="30" s="1"/>
  <c r="Q138" i="30" s="1"/>
  <c r="Q139" i="30" s="1"/>
  <c r="Q140" i="30" s="1"/>
  <c r="Q141" i="30" s="1"/>
  <c r="Q142" i="30" s="1"/>
  <c r="Q143" i="30" s="1"/>
  <c r="Q144" i="30" s="1"/>
  <c r="Q145" i="30" s="1"/>
  <c r="Q146" i="30" s="1"/>
  <c r="Q147" i="30" s="1"/>
  <c r="Q148" i="30" s="1"/>
  <c r="Q149" i="30" s="1"/>
  <c r="Q150" i="30" s="1"/>
  <c r="Q151" i="30" s="1"/>
  <c r="Q152" i="30" s="1"/>
  <c r="Q153" i="30" s="1"/>
  <c r="Q154" i="30" s="1"/>
  <c r="Q155" i="30" s="1"/>
  <c r="Q156" i="30" s="1"/>
  <c r="Q157" i="30" s="1"/>
  <c r="Q158" i="30" s="1"/>
  <c r="Q159" i="30" s="1"/>
  <c r="Q160" i="30" s="1"/>
  <c r="Q161" i="30" s="1"/>
  <c r="Q162" i="30" s="1"/>
  <c r="Q163" i="30" s="1"/>
  <c r="Q164" i="30" s="1"/>
  <c r="Q165" i="30" s="1"/>
  <c r="Q166" i="30" s="1"/>
  <c r="Q167" i="30" s="1"/>
  <c r="Q168" i="30" s="1"/>
  <c r="Q169" i="30" s="1"/>
  <c r="Q170" i="30" s="1"/>
  <c r="Q171" i="30" s="1"/>
  <c r="Q172" i="30" s="1"/>
  <c r="Q173" i="30" s="1"/>
  <c r="Q174" i="30" s="1"/>
  <c r="Q175" i="30" s="1"/>
  <c r="Q176" i="30" s="1"/>
  <c r="Q177" i="30" s="1"/>
  <c r="Q178" i="30" s="1"/>
  <c r="Q179" i="30" s="1"/>
  <c r="Q180" i="30" s="1"/>
  <c r="Q181" i="30" s="1"/>
  <c r="Q182" i="30" s="1"/>
  <c r="Q183" i="30" s="1"/>
  <c r="Q184" i="30" s="1"/>
  <c r="Q185" i="30" s="1"/>
  <c r="Q186" i="30" s="1"/>
  <c r="Q187" i="30" s="1"/>
  <c r="Q188" i="30" s="1"/>
  <c r="Q189" i="30" s="1"/>
  <c r="Q190" i="30" s="1"/>
  <c r="Q191" i="30" s="1"/>
  <c r="Q192" i="30" s="1"/>
  <c r="Q193" i="30" s="1"/>
  <c r="Q194" i="30" s="1"/>
  <c r="Q195" i="30" s="1"/>
  <c r="Q196" i="30" s="1"/>
  <c r="Q197" i="30" s="1"/>
  <c r="Q198" i="30" s="1"/>
  <c r="Q199" i="30" s="1"/>
  <c r="Q200" i="30" s="1"/>
  <c r="Q201" i="30" s="1"/>
  <c r="Q202" i="30" s="1"/>
  <c r="Q203" i="30" s="1"/>
  <c r="Q204" i="30" s="1"/>
  <c r="Q205" i="30" s="1"/>
  <c r="Q206" i="30" s="1"/>
  <c r="Q207" i="30" s="1"/>
  <c r="Q208" i="30" s="1"/>
  <c r="Q209" i="30" s="1"/>
  <c r="Q210" i="30" s="1"/>
  <c r="Q211" i="30" s="1"/>
  <c r="Q212" i="30" s="1"/>
  <c r="Q213" i="30" s="1"/>
  <c r="Q214" i="30" s="1"/>
  <c r="Q215" i="30" s="1"/>
  <c r="Q216" i="30" s="1"/>
  <c r="Q217" i="30" s="1"/>
  <c r="Q218" i="30" s="1"/>
  <c r="Q219" i="30" s="1"/>
  <c r="Q220" i="30" s="1"/>
  <c r="Q221" i="30" s="1"/>
  <c r="Q222" i="30" s="1"/>
  <c r="Q223" i="30" s="1"/>
  <c r="Q224" i="30" s="1"/>
  <c r="Q225" i="30" s="1"/>
  <c r="Q226" i="30" s="1"/>
  <c r="Q227" i="30" s="1"/>
  <c r="Q228" i="30" s="1"/>
  <c r="Q229" i="30" s="1"/>
  <c r="Q230" i="30" s="1"/>
  <c r="Q231" i="30" s="1"/>
  <c r="Q232" i="30" s="1"/>
  <c r="Q233" i="30" s="1"/>
  <c r="Q234" i="30" s="1"/>
  <c r="Q235" i="30" s="1"/>
  <c r="Q236" i="30" s="1"/>
  <c r="Q237" i="30" s="1"/>
  <c r="Q238" i="30" s="1"/>
  <c r="Q239" i="30" s="1"/>
  <c r="Q240" i="30" s="1"/>
  <c r="Q241" i="30" s="1"/>
  <c r="Q242" i="30" s="1"/>
  <c r="Q243" i="30" s="1"/>
  <c r="Q244" i="30" s="1"/>
  <c r="Q245" i="30" s="1"/>
  <c r="Q246" i="30" s="1"/>
  <c r="Q247" i="30" s="1"/>
  <c r="Q248" i="30" s="1"/>
  <c r="Q249" i="30" s="1"/>
  <c r="Q250" i="30" s="1"/>
  <c r="Q251" i="30" s="1"/>
  <c r="Q252" i="30" s="1"/>
  <c r="Q253" i="30" s="1"/>
  <c r="Q254" i="30" s="1"/>
  <c r="Q255" i="30" s="1"/>
  <c r="Q256" i="30" s="1"/>
  <c r="Q257" i="30" s="1"/>
  <c r="Q258" i="30" s="1"/>
  <c r="Q259" i="30" s="1"/>
  <c r="Q260" i="30" s="1"/>
  <c r="Q261" i="30" s="1"/>
  <c r="Q262" i="30" s="1"/>
  <c r="Q263" i="30" s="1"/>
  <c r="Q264" i="30" s="1"/>
  <c r="Q265" i="30" s="1"/>
  <c r="Q266" i="30" s="1"/>
  <c r="Q267" i="30" s="1"/>
  <c r="Q268" i="30" s="1"/>
  <c r="Q269" i="30" s="1"/>
  <c r="Q270" i="30" s="1"/>
  <c r="Q271" i="30" s="1"/>
  <c r="Q272" i="30" s="1"/>
  <c r="Q273" i="30" s="1"/>
  <c r="Q274" i="30" s="1"/>
  <c r="Q275" i="30" s="1"/>
  <c r="Q276" i="30" s="1"/>
  <c r="Q277" i="30" s="1"/>
  <c r="Q278" i="30" s="1"/>
  <c r="Q279" i="30" s="1"/>
  <c r="Q280" i="30" s="1"/>
  <c r="Q281" i="30" s="1"/>
  <c r="Q282" i="30" s="1"/>
  <c r="Q283" i="30" s="1"/>
  <c r="Q284" i="30" s="1"/>
  <c r="Q285" i="30" s="1"/>
  <c r="Q286" i="30" s="1"/>
  <c r="Q287" i="30" s="1"/>
  <c r="Q288" i="30" s="1"/>
  <c r="Q289" i="30" s="1"/>
  <c r="Q290" i="30" s="1"/>
  <c r="Q291" i="30" s="1"/>
  <c r="Q292" i="30" s="1"/>
  <c r="Q293" i="30" s="1"/>
  <c r="Q294" i="30" s="1"/>
  <c r="Q295" i="30" s="1"/>
  <c r="Q296" i="30" s="1"/>
  <c r="Q297" i="30" s="1"/>
  <c r="Q298" i="30" s="1"/>
  <c r="Q299" i="30" s="1"/>
  <c r="Q300" i="30" s="1"/>
  <c r="Q301" i="30" s="1"/>
  <c r="Q302" i="30" s="1"/>
  <c r="Q303" i="30" s="1"/>
  <c r="Q304" i="30" s="1"/>
  <c r="Q305" i="30" s="1"/>
  <c r="Q306" i="30" s="1"/>
  <c r="Q307" i="30" s="1"/>
  <c r="Q308" i="30" s="1"/>
  <c r="Q309" i="30" s="1"/>
  <c r="Q310" i="30" s="1"/>
  <c r="Q311" i="30" s="1"/>
  <c r="Q312" i="30" s="1"/>
  <c r="Q313" i="30" s="1"/>
  <c r="Q314" i="30" s="1"/>
  <c r="Q315" i="30" s="1"/>
  <c r="Q316" i="30" s="1"/>
  <c r="Q317" i="30" s="1"/>
  <c r="Q318" i="30" s="1"/>
  <c r="Q319" i="30" s="1"/>
  <c r="Q320" i="30" s="1"/>
  <c r="Q321" i="30" s="1"/>
  <c r="Q322" i="30" s="1"/>
  <c r="Q323" i="30" s="1"/>
  <c r="Q324" i="30" s="1"/>
  <c r="Q325" i="30" s="1"/>
  <c r="Q326" i="30" s="1"/>
  <c r="Q327" i="30" s="1"/>
  <c r="Q328" i="30" s="1"/>
  <c r="Q329" i="30" s="1"/>
  <c r="Q330" i="30" s="1"/>
  <c r="Q331" i="30" s="1"/>
  <c r="Q332" i="30" s="1"/>
  <c r="Q333" i="30" s="1"/>
  <c r="Q334" i="30" s="1"/>
  <c r="Q335" i="30" s="1"/>
  <c r="Q336" i="30" s="1"/>
  <c r="Q337" i="30" s="1"/>
  <c r="Q338" i="30" s="1"/>
  <c r="Q339" i="30" s="1"/>
  <c r="Q340" i="30" s="1"/>
  <c r="Q341" i="30" s="1"/>
  <c r="Q342" i="30" s="1"/>
  <c r="Q343" i="30" s="1"/>
  <c r="Q344" i="30" s="1"/>
  <c r="Q345" i="30" s="1"/>
  <c r="Q346" i="30" s="1"/>
  <c r="Q347" i="30" s="1"/>
  <c r="Q348" i="30" s="1"/>
  <c r="Q349" i="30" s="1"/>
  <c r="Q350" i="30" s="1"/>
  <c r="Q351" i="30" s="1"/>
  <c r="Q352" i="30" s="1"/>
  <c r="Q353" i="30" s="1"/>
  <c r="Q354" i="30" s="1"/>
  <c r="Q355" i="30" s="1"/>
  <c r="Q356" i="30" s="1"/>
  <c r="Q357" i="30" s="1"/>
  <c r="Q358" i="30" s="1"/>
  <c r="Q359" i="30" s="1"/>
  <c r="Q360" i="30" s="1"/>
  <c r="Q361" i="30" s="1"/>
  <c r="Q362" i="30" s="1"/>
  <c r="Q363" i="30" s="1"/>
  <c r="Q364" i="30" s="1"/>
  <c r="Q365" i="30" s="1"/>
  <c r="Q366" i="30" s="1"/>
  <c r="Q367" i="30" s="1"/>
  <c r="Q368" i="30" s="1"/>
  <c r="Q369" i="30" s="1"/>
  <c r="Q370" i="30" s="1"/>
  <c r="Q371" i="30" s="1"/>
  <c r="Q372" i="30" s="1"/>
  <c r="Q373" i="30" s="1"/>
  <c r="Q374" i="30" s="1"/>
  <c r="Q375" i="30" s="1"/>
  <c r="Q376" i="30" s="1"/>
  <c r="Q377" i="30" s="1"/>
  <c r="Q378" i="30" s="1"/>
  <c r="Q379" i="30" s="1"/>
  <c r="Q380" i="30" s="1"/>
  <c r="Q381" i="30" s="1"/>
  <c r="Q382" i="30" s="1"/>
  <c r="Q383" i="30" s="1"/>
  <c r="Q384" i="30" s="1"/>
  <c r="Q385" i="30" s="1"/>
  <c r="Q386" i="30" s="1"/>
  <c r="Q387" i="30" s="1"/>
  <c r="Q388" i="30" s="1"/>
  <c r="Q389" i="30" s="1"/>
  <c r="Q390" i="30" s="1"/>
  <c r="Q391" i="30" s="1"/>
  <c r="Q392" i="30" s="1"/>
  <c r="Q393" i="30" s="1"/>
  <c r="Q394" i="30" s="1"/>
  <c r="Q395" i="30" s="1"/>
  <c r="Q396" i="30" s="1"/>
  <c r="Q397" i="30" s="1"/>
  <c r="Q398" i="30" s="1"/>
  <c r="Q399" i="30" s="1"/>
  <c r="Q400" i="30" s="1"/>
  <c r="Q401" i="30" s="1"/>
  <c r="Q402" i="30" s="1"/>
  <c r="Q403" i="30" s="1"/>
  <c r="Q404" i="30" s="1"/>
  <c r="Q405" i="30" s="1"/>
  <c r="Q406" i="30" s="1"/>
  <c r="Q407" i="30" s="1"/>
  <c r="Q408" i="30" s="1"/>
  <c r="Q409" i="30" s="1"/>
  <c r="Q410" i="30" s="1"/>
  <c r="Q411" i="30" s="1"/>
  <c r="Q412" i="30" s="1"/>
  <c r="Q413" i="30" s="1"/>
  <c r="Q414" i="30" s="1"/>
  <c r="Q415" i="30" s="1"/>
  <c r="Q416" i="30" s="1"/>
  <c r="Q417" i="30" s="1"/>
  <c r="Q418" i="30" s="1"/>
  <c r="Q419" i="30" s="1"/>
  <c r="Q420" i="30" s="1"/>
  <c r="Q421" i="30" s="1"/>
  <c r="Q422" i="30" s="1"/>
  <c r="Q423" i="30" s="1"/>
  <c r="Q424" i="30" s="1"/>
  <c r="Q425" i="30" s="1"/>
  <c r="Q426" i="30" s="1"/>
  <c r="Q427" i="30" s="1"/>
  <c r="Q428" i="30" s="1"/>
  <c r="Q429" i="30" s="1"/>
  <c r="Q430" i="30" s="1"/>
  <c r="Q431" i="30" s="1"/>
  <c r="Q432" i="30" s="1"/>
  <c r="Q433" i="30" s="1"/>
  <c r="Q434" i="30" s="1"/>
  <c r="Q435" i="30" s="1"/>
  <c r="Q436" i="30" s="1"/>
  <c r="Q437" i="30" s="1"/>
  <c r="Q438" i="30" s="1"/>
  <c r="Q439" i="30" s="1"/>
  <c r="Q440" i="30" s="1"/>
  <c r="Q441" i="30" s="1"/>
  <c r="Q442" i="30" s="1"/>
  <c r="Q443" i="30" s="1"/>
  <c r="Q444" i="30" s="1"/>
  <c r="Q445" i="30" s="1"/>
  <c r="Q446" i="30" s="1"/>
  <c r="Q447" i="30" s="1"/>
  <c r="Q448" i="30" s="1"/>
  <c r="Q449" i="30" s="1"/>
  <c r="Q450" i="30" s="1"/>
  <c r="Q451" i="30" s="1"/>
  <c r="Q452" i="30" s="1"/>
  <c r="Q453" i="30" s="1"/>
  <c r="Q454" i="30" s="1"/>
  <c r="Q455" i="30" s="1"/>
  <c r="Q456" i="30" s="1"/>
  <c r="Q457" i="30" s="1"/>
  <c r="Q458" i="30" s="1"/>
  <c r="Q459" i="30" s="1"/>
  <c r="Q460" i="30" s="1"/>
  <c r="Q461" i="30" s="1"/>
  <c r="Q462" i="30" s="1"/>
  <c r="Q463" i="30" s="1"/>
  <c r="Q464" i="30" s="1"/>
  <c r="Q465" i="30" s="1"/>
  <c r="Q466" i="30" s="1"/>
  <c r="Q467" i="30" s="1"/>
  <c r="Q468" i="30" s="1"/>
  <c r="Q469" i="30" s="1"/>
  <c r="Q470" i="30" s="1"/>
  <c r="Q471" i="30" s="1"/>
  <c r="Q472" i="30" s="1"/>
  <c r="Q473" i="30" s="1"/>
  <c r="Q474" i="30" s="1"/>
  <c r="Q475" i="30" s="1"/>
  <c r="Q476" i="30" s="1"/>
  <c r="Q477" i="30" s="1"/>
  <c r="Q478" i="30" s="1"/>
  <c r="Q479" i="30" s="1"/>
  <c r="Q480" i="30" s="1"/>
  <c r="Q481" i="30" s="1"/>
  <c r="Q482" i="30" s="1"/>
  <c r="Q483" i="30" s="1"/>
  <c r="Q484" i="30" s="1"/>
  <c r="Q485" i="30" s="1"/>
  <c r="Q486" i="30" s="1"/>
  <c r="Q487" i="30" s="1"/>
  <c r="Q488" i="30" s="1"/>
  <c r="Q489" i="30" s="1"/>
  <c r="Q490" i="30" s="1"/>
  <c r="Q491" i="30" s="1"/>
  <c r="Q492" i="30" s="1"/>
  <c r="Q493" i="30" s="1"/>
  <c r="Q494" i="30" s="1"/>
  <c r="Q495" i="30" s="1"/>
  <c r="Q496" i="30" s="1"/>
  <c r="Q497" i="30" s="1"/>
  <c r="Q498" i="30" s="1"/>
  <c r="Q499" i="30" s="1"/>
  <c r="Q500" i="30" s="1"/>
  <c r="Q501" i="30" s="1"/>
  <c r="Q502" i="30" s="1"/>
  <c r="Q503" i="30" s="1"/>
  <c r="Q504" i="30" s="1"/>
  <c r="Q505" i="30" s="1"/>
  <c r="Q506" i="30" s="1"/>
  <c r="Q507" i="30" s="1"/>
  <c r="Q508" i="30" s="1"/>
  <c r="Q509" i="30" s="1"/>
  <c r="Q510" i="30" s="1"/>
  <c r="Q511" i="30" s="1"/>
  <c r="Q512" i="30" s="1"/>
  <c r="Q513" i="30" s="1"/>
  <c r="Q514" i="30" s="1"/>
  <c r="Q515" i="30" s="1"/>
  <c r="Q516" i="30" s="1"/>
  <c r="Q517" i="30" s="1"/>
  <c r="Q518" i="30" s="1"/>
  <c r="Q519" i="30" s="1"/>
  <c r="Q520" i="30" s="1"/>
  <c r="Q521" i="30" s="1"/>
  <c r="Q522" i="30" s="1"/>
  <c r="Q523" i="30" s="1"/>
  <c r="Q524" i="30" s="1"/>
  <c r="Q525" i="30" s="1"/>
  <c r="Q526" i="30" s="1"/>
  <c r="Q527" i="30" s="1"/>
  <c r="Q528" i="30" s="1"/>
  <c r="Q529" i="30" s="1"/>
  <c r="Q530" i="30" s="1"/>
  <c r="Q531" i="30" s="1"/>
  <c r="Q532" i="30" s="1"/>
  <c r="Q533" i="30" s="1"/>
  <c r="Q534" i="30" s="1"/>
  <c r="Q535" i="30" s="1"/>
  <c r="Q536" i="30" s="1"/>
  <c r="Q537" i="30" s="1"/>
  <c r="Q538" i="30" s="1"/>
  <c r="Q539" i="30" s="1"/>
  <c r="Q540" i="30" s="1"/>
  <c r="Q541" i="30" s="1"/>
  <c r="Q542" i="30" s="1"/>
  <c r="Q543" i="30" s="1"/>
  <c r="Q544" i="30" s="1"/>
  <c r="Q545" i="30" s="1"/>
  <c r="Q546" i="30" s="1"/>
  <c r="Q547" i="30" s="1"/>
  <c r="Q548" i="30" s="1"/>
  <c r="Q549" i="30" s="1"/>
  <c r="Q550" i="30" s="1"/>
  <c r="Q551" i="30" s="1"/>
  <c r="Q552" i="30" s="1"/>
  <c r="Q553" i="30" s="1"/>
  <c r="Q554" i="30" s="1"/>
  <c r="Q555" i="30" s="1"/>
  <c r="Q556" i="30" s="1"/>
  <c r="Q557" i="30" s="1"/>
  <c r="Q558" i="30" s="1"/>
  <c r="Q559" i="30" s="1"/>
  <c r="Q560" i="30" s="1"/>
  <c r="Q561" i="30" s="1"/>
  <c r="Q562" i="30" s="1"/>
  <c r="Q563" i="30" s="1"/>
  <c r="Q564" i="30" s="1"/>
  <c r="Q565" i="30" s="1"/>
  <c r="Q566" i="30" s="1"/>
  <c r="Q567" i="30" s="1"/>
  <c r="Q568" i="30" s="1"/>
  <c r="Q569" i="30" s="1"/>
  <c r="Q570" i="30" s="1"/>
  <c r="Q571" i="30" s="1"/>
  <c r="Q572" i="30" s="1"/>
  <c r="Q573" i="30" s="1"/>
  <c r="Q574" i="30" s="1"/>
  <c r="Q575" i="30" s="1"/>
  <c r="Q576" i="30" s="1"/>
  <c r="Q577" i="30" s="1"/>
  <c r="Q578" i="30" s="1"/>
  <c r="Q579" i="30" s="1"/>
  <c r="Q580" i="30" s="1"/>
  <c r="Q581" i="30" s="1"/>
  <c r="Q582" i="30" s="1"/>
  <c r="Q583" i="30" s="1"/>
  <c r="Q584" i="30" s="1"/>
  <c r="Q585" i="30" s="1"/>
  <c r="Q586" i="30" s="1"/>
  <c r="Q587" i="30" s="1"/>
  <c r="Q588" i="30" s="1"/>
  <c r="Q589" i="30" s="1"/>
  <c r="Q590" i="30" s="1"/>
  <c r="Q591" i="30" s="1"/>
  <c r="Q592" i="30" s="1"/>
  <c r="Q593" i="30" s="1"/>
  <c r="Q594" i="30" s="1"/>
  <c r="Q595" i="30" s="1"/>
  <c r="Q596" i="30" s="1"/>
  <c r="Q597" i="30" s="1"/>
  <c r="Q598" i="30" s="1"/>
  <c r="Q599" i="30" s="1"/>
  <c r="Q600" i="30" s="1"/>
  <c r="Q601" i="30" s="1"/>
  <c r="Q602" i="30" s="1"/>
  <c r="Q603" i="30" s="1"/>
  <c r="Q604" i="30" s="1"/>
  <c r="Q605" i="30" s="1"/>
  <c r="Q606" i="30" s="1"/>
  <c r="Q607" i="30" s="1"/>
  <c r="Q608" i="30" s="1"/>
  <c r="Q609" i="30" s="1"/>
  <c r="Q610" i="30" s="1"/>
  <c r="Q611" i="30" s="1"/>
  <c r="Q612" i="30" s="1"/>
  <c r="Q613" i="30" s="1"/>
  <c r="Q614" i="30" s="1"/>
  <c r="Q615" i="30" s="1"/>
  <c r="Q616" i="30" s="1"/>
  <c r="Q617" i="30" s="1"/>
  <c r="Q618" i="30" s="1"/>
  <c r="Q619" i="30" s="1"/>
  <c r="Q620" i="30" s="1"/>
  <c r="Q621" i="30" s="1"/>
  <c r="Q622" i="30" s="1"/>
  <c r="Q623" i="30" s="1"/>
  <c r="Q624" i="30" s="1"/>
  <c r="Q625" i="30" s="1"/>
  <c r="Q626" i="30" s="1"/>
  <c r="Q627" i="30" s="1"/>
  <c r="Q628" i="30" s="1"/>
  <c r="Q629" i="30" s="1"/>
  <c r="Q630" i="30" s="1"/>
  <c r="Q631" i="30" s="1"/>
  <c r="Q632" i="30" s="1"/>
  <c r="Q633" i="30" s="1"/>
  <c r="Q634" i="30" s="1"/>
  <c r="Q635" i="30" s="1"/>
  <c r="Q636" i="30" s="1"/>
  <c r="Q637" i="30" s="1"/>
  <c r="Q638" i="30" s="1"/>
  <c r="Q639" i="30" s="1"/>
  <c r="Q640" i="30" s="1"/>
  <c r="Q641" i="30" s="1"/>
  <c r="Q642" i="30" s="1"/>
  <c r="Q643" i="30" s="1"/>
  <c r="Q644" i="30" s="1"/>
  <c r="Q645" i="30" s="1"/>
  <c r="Q646" i="30" s="1"/>
  <c r="Q647" i="30" s="1"/>
  <c r="Q648" i="30" s="1"/>
  <c r="Q649" i="30" s="1"/>
  <c r="Q650" i="30" s="1"/>
  <c r="Q651" i="30" s="1"/>
  <c r="Q652" i="30" s="1"/>
  <c r="Q653" i="30" s="1"/>
  <c r="Q654" i="30" s="1"/>
  <c r="Q655" i="30" s="1"/>
  <c r="Q656" i="30" s="1"/>
  <c r="Q657" i="30" s="1"/>
  <c r="Q658" i="30" s="1"/>
  <c r="Q659" i="30" s="1"/>
  <c r="Q660" i="30" s="1"/>
  <c r="Q661" i="30" s="1"/>
  <c r="Q662" i="30" s="1"/>
  <c r="Q663" i="30" s="1"/>
  <c r="Q664" i="30" s="1"/>
  <c r="Q665" i="30" s="1"/>
  <c r="Q666" i="30" s="1"/>
  <c r="Q667" i="30" s="1"/>
  <c r="Q668" i="30" s="1"/>
  <c r="Q669" i="30" s="1"/>
  <c r="Q670" i="30" s="1"/>
  <c r="Q671" i="30" s="1"/>
  <c r="Q672" i="30" s="1"/>
  <c r="Q673" i="30" s="1"/>
  <c r="Q674" i="30" s="1"/>
  <c r="Q675" i="30" s="1"/>
  <c r="Q676" i="30" s="1"/>
  <c r="Q677" i="30" s="1"/>
  <c r="Q678" i="30" s="1"/>
  <c r="Q679" i="30" s="1"/>
  <c r="Q680" i="30" s="1"/>
  <c r="Q681" i="30" s="1"/>
  <c r="Q682" i="30" s="1"/>
  <c r="Q683" i="30" s="1"/>
  <c r="Q684" i="30" s="1"/>
  <c r="Q685" i="30" s="1"/>
  <c r="Q686" i="30" s="1"/>
  <c r="Q687" i="30" s="1"/>
  <c r="Q688" i="30" s="1"/>
  <c r="Q689" i="30" s="1"/>
  <c r="Q690" i="30" s="1"/>
  <c r="Q691" i="30" s="1"/>
  <c r="Q692" i="30" s="1"/>
  <c r="Q693" i="30" s="1"/>
  <c r="Q694" i="30" s="1"/>
  <c r="Q695" i="30" s="1"/>
  <c r="Q696" i="30" s="1"/>
  <c r="Q697" i="30" s="1"/>
  <c r="Q698" i="30" s="1"/>
  <c r="Q699" i="30" s="1"/>
  <c r="Q700" i="30" s="1"/>
  <c r="Q701" i="30" s="1"/>
  <c r="Q702" i="30" s="1"/>
  <c r="Q703" i="30" s="1"/>
  <c r="Q704" i="30" s="1"/>
  <c r="Q705" i="30" s="1"/>
  <c r="Q706" i="30" s="1"/>
  <c r="Q707" i="30" s="1"/>
  <c r="Q708" i="30" s="1"/>
  <c r="Q709" i="30" s="1"/>
  <c r="Q710" i="30" s="1"/>
  <c r="Q711" i="30" s="1"/>
  <c r="Q712" i="30" s="1"/>
  <c r="Q713" i="30" s="1"/>
  <c r="Q714" i="30" s="1"/>
  <c r="Q715" i="30" s="1"/>
  <c r="Q716" i="30" s="1"/>
  <c r="Q717" i="30" s="1"/>
  <c r="Q718" i="30" s="1"/>
  <c r="Q719" i="30" s="1"/>
  <c r="Q720" i="30" s="1"/>
  <c r="Q721" i="30" s="1"/>
  <c r="Q722" i="30" s="1"/>
  <c r="Q723" i="30" s="1"/>
  <c r="Q724" i="30" s="1"/>
  <c r="Q725" i="30" s="1"/>
  <c r="Q726" i="30" s="1"/>
  <c r="Q727" i="30" s="1"/>
  <c r="Q728" i="30" s="1"/>
  <c r="Q729" i="30" s="1"/>
  <c r="Q730" i="30" s="1"/>
  <c r="Q731" i="30" s="1"/>
  <c r="Q732" i="30" s="1"/>
  <c r="Q733" i="30" s="1"/>
  <c r="Q734" i="30" s="1"/>
  <c r="Q735" i="30" s="1"/>
  <c r="Q736" i="30" s="1"/>
  <c r="Q737" i="30" s="1"/>
  <c r="Q738" i="30" s="1"/>
  <c r="Q739" i="30" s="1"/>
  <c r="Q740" i="30" s="1"/>
  <c r="Q741" i="30" s="1"/>
  <c r="Q742" i="30" s="1"/>
  <c r="Q743" i="30" s="1"/>
  <c r="Q744" i="30" s="1"/>
  <c r="Q745" i="30" s="1"/>
  <c r="Q746" i="30" s="1"/>
  <c r="Q747" i="30" s="1"/>
  <c r="Q748" i="30" s="1"/>
  <c r="Q749" i="30" s="1"/>
  <c r="Q750" i="30" s="1"/>
  <c r="Q751" i="30" s="1"/>
  <c r="Q752" i="30" s="1"/>
  <c r="Q753" i="30" s="1"/>
  <c r="Q754" i="30" s="1"/>
  <c r="Q755" i="30" s="1"/>
  <c r="Q756" i="30" s="1"/>
  <c r="Q757" i="30" s="1"/>
  <c r="Q758" i="30" s="1"/>
  <c r="Q759" i="30" s="1"/>
  <c r="Q760" i="30" s="1"/>
  <c r="Q761" i="30" s="1"/>
  <c r="Q762" i="30" s="1"/>
  <c r="Q763" i="30" s="1"/>
  <c r="Q764" i="30" s="1"/>
  <c r="Q765" i="30" s="1"/>
  <c r="Q766" i="30" s="1"/>
  <c r="Q767" i="30" s="1"/>
  <c r="Q768" i="30" s="1"/>
  <c r="Q769" i="30" s="1"/>
  <c r="Q770" i="30" s="1"/>
  <c r="Q771" i="30" s="1"/>
  <c r="Q772" i="30" s="1"/>
  <c r="Q773" i="30" s="1"/>
  <c r="Q774" i="30" s="1"/>
  <c r="Q775" i="30" s="1"/>
  <c r="Q776" i="30" s="1"/>
  <c r="Q777" i="30" s="1"/>
  <c r="Q778" i="30" s="1"/>
  <c r="Q779" i="30" s="1"/>
  <c r="Q780" i="30" s="1"/>
  <c r="Q781" i="30" s="1"/>
  <c r="Q782" i="30" s="1"/>
  <c r="Q783" i="30" s="1"/>
  <c r="Q784" i="30" s="1"/>
  <c r="Q785" i="30" s="1"/>
  <c r="Q786" i="30" s="1"/>
  <c r="Q787" i="30" s="1"/>
  <c r="Q788" i="30" s="1"/>
  <c r="Q789" i="30" s="1"/>
  <c r="Q790" i="30" s="1"/>
  <c r="Q791" i="30" s="1"/>
  <c r="Q792" i="30" s="1"/>
  <c r="Q793" i="30" s="1"/>
  <c r="Q794" i="30" s="1"/>
  <c r="Q795" i="30" s="1"/>
  <c r="Q796" i="30" s="1"/>
  <c r="Q797" i="30" s="1"/>
  <c r="Q798" i="30" s="1"/>
  <c r="Q799" i="30" s="1"/>
  <c r="Q800" i="30" s="1"/>
  <c r="Q801" i="30" s="1"/>
  <c r="Q802" i="30" s="1"/>
  <c r="Q803" i="30" s="1"/>
  <c r="Q804" i="30" s="1"/>
  <c r="Q805" i="30" s="1"/>
  <c r="Q806" i="30" s="1"/>
  <c r="Q807" i="30" s="1"/>
  <c r="Q808" i="30" s="1"/>
  <c r="Q809" i="30" s="1"/>
  <c r="Q810" i="30" s="1"/>
  <c r="Q811" i="30" s="1"/>
  <c r="Q812" i="30" s="1"/>
  <c r="Q813" i="30" s="1"/>
  <c r="Q814" i="30" s="1"/>
  <c r="Q815" i="30" s="1"/>
  <c r="Q816" i="30" s="1"/>
  <c r="Q817" i="30" s="1"/>
  <c r="Q818" i="30" s="1"/>
  <c r="Q819" i="30" s="1"/>
  <c r="Q820" i="30" s="1"/>
  <c r="Q821" i="30" s="1"/>
  <c r="Q822" i="30" s="1"/>
  <c r="Q823" i="30" s="1"/>
  <c r="Q824" i="30" s="1"/>
  <c r="Q825" i="30" s="1"/>
  <c r="Q826" i="30" s="1"/>
  <c r="Q827" i="30" s="1"/>
  <c r="Q828" i="30" s="1"/>
  <c r="Q829" i="30" s="1"/>
  <c r="Q830" i="30" s="1"/>
  <c r="Q831" i="30" s="1"/>
  <c r="Q832" i="30" s="1"/>
  <c r="Q833" i="30" s="1"/>
  <c r="Q834" i="30" s="1"/>
  <c r="Q835" i="30" s="1"/>
  <c r="Q836" i="30" s="1"/>
  <c r="Q837" i="30" s="1"/>
  <c r="Q838" i="30" s="1"/>
  <c r="Q839" i="30" s="1"/>
  <c r="Q840" i="30" s="1"/>
  <c r="Q841" i="30" s="1"/>
  <c r="Q842" i="30" s="1"/>
  <c r="Q843" i="30" s="1"/>
  <c r="Q844" i="30" s="1"/>
  <c r="Q845" i="30" s="1"/>
  <c r="Q846" i="30" s="1"/>
  <c r="Q847" i="30" s="1"/>
  <c r="Q848" i="30" s="1"/>
  <c r="Q849" i="30" s="1"/>
  <c r="Q850" i="30" s="1"/>
  <c r="Q851" i="30" s="1"/>
  <c r="Q852" i="30" s="1"/>
  <c r="Q853" i="30" s="1"/>
  <c r="Q854" i="30" s="1"/>
  <c r="Q855" i="30" s="1"/>
  <c r="Q856" i="30" s="1"/>
  <c r="Q857" i="30" s="1"/>
  <c r="Q858" i="30" s="1"/>
  <c r="Q859" i="30" s="1"/>
  <c r="Q860" i="30" s="1"/>
  <c r="Q861" i="30" s="1"/>
  <c r="Q862" i="30" s="1"/>
  <c r="Q863" i="30" s="1"/>
  <c r="Q864" i="30" s="1"/>
  <c r="Q865" i="30" s="1"/>
  <c r="Q866" i="30" s="1"/>
  <c r="Q867" i="30" s="1"/>
  <c r="Q868" i="30" s="1"/>
  <c r="Q869" i="30" s="1"/>
  <c r="Q870" i="30" s="1"/>
  <c r="Q871" i="30" s="1"/>
  <c r="Q872" i="30" s="1"/>
  <c r="Q873" i="30" s="1"/>
  <c r="Q874" i="30" s="1"/>
  <c r="Q875" i="30" s="1"/>
  <c r="Q876" i="30" s="1"/>
  <c r="Q877" i="30" s="1"/>
  <c r="Q878" i="30" s="1"/>
  <c r="Q879" i="30" s="1"/>
  <c r="Q880" i="30" s="1"/>
  <c r="Q881" i="30" s="1"/>
  <c r="Q882" i="30" s="1"/>
  <c r="Q883" i="30" s="1"/>
  <c r="Q884" i="30" s="1"/>
  <c r="Q885" i="30" s="1"/>
  <c r="Q886" i="30" s="1"/>
  <c r="Q887" i="30" s="1"/>
  <c r="Q888" i="30" s="1"/>
  <c r="Q889" i="30" s="1"/>
  <c r="Q890" i="30" s="1"/>
  <c r="Q891" i="30" s="1"/>
  <c r="Q892" i="30" s="1"/>
  <c r="Q893" i="30" s="1"/>
  <c r="Q894" i="30" s="1"/>
  <c r="Q895" i="30" s="1"/>
  <c r="Q896" i="30" s="1"/>
  <c r="Q897" i="30" s="1"/>
  <c r="Q898" i="30" s="1"/>
  <c r="Q899" i="30" s="1"/>
  <c r="Q900" i="30" s="1"/>
  <c r="Q901" i="30" s="1"/>
  <c r="Q902" i="30" s="1"/>
  <c r="Q903" i="30" s="1"/>
  <c r="Q904" i="30" s="1"/>
  <c r="Q905" i="30" s="1"/>
  <c r="Q906" i="30" s="1"/>
  <c r="Q907" i="30" s="1"/>
  <c r="Q908" i="30" s="1"/>
  <c r="Q909" i="30" s="1"/>
  <c r="Q910" i="30" s="1"/>
  <c r="Q911" i="30" s="1"/>
  <c r="Q912" i="30" s="1"/>
  <c r="Q913" i="30" s="1"/>
  <c r="Q914" i="30" s="1"/>
  <c r="Q915" i="30" s="1"/>
  <c r="Q916" i="30" s="1"/>
  <c r="Q917" i="30" s="1"/>
  <c r="Q918" i="30" s="1"/>
  <c r="Q919" i="30" s="1"/>
  <c r="Q920" i="30" s="1"/>
  <c r="Q921" i="30" s="1"/>
  <c r="Q922" i="30" s="1"/>
  <c r="Q923" i="30" s="1"/>
  <c r="Q924" i="30" s="1"/>
  <c r="Q925" i="30" s="1"/>
  <c r="Q926" i="30" s="1"/>
  <c r="Q927" i="30" s="1"/>
  <c r="Q928" i="30" s="1"/>
  <c r="Q929" i="30" s="1"/>
  <c r="Q930" i="30" s="1"/>
  <c r="Q931" i="30" s="1"/>
  <c r="Q932" i="30" s="1"/>
  <c r="Q933" i="30" s="1"/>
  <c r="Q934" i="30" s="1"/>
  <c r="Q935" i="30" s="1"/>
  <c r="Q936" i="30" s="1"/>
  <c r="Q937" i="30" s="1"/>
  <c r="Q938" i="30" s="1"/>
  <c r="Q939" i="30" s="1"/>
  <c r="Q940" i="30" s="1"/>
  <c r="Q941" i="30" s="1"/>
  <c r="Q942" i="30" s="1"/>
  <c r="Q943" i="30" s="1"/>
  <c r="Q944" i="30" s="1"/>
  <c r="Q945" i="30" s="1"/>
  <c r="Q946" i="30" s="1"/>
  <c r="Q947" i="30" s="1"/>
  <c r="Q948" i="30" s="1"/>
  <c r="Q949" i="30" s="1"/>
  <c r="Q950" i="30" s="1"/>
  <c r="Q951" i="30" s="1"/>
  <c r="Q952" i="30" s="1"/>
  <c r="Q953" i="30" s="1"/>
  <c r="Q954" i="30" s="1"/>
  <c r="Q955" i="30" s="1"/>
  <c r="Q956" i="30" s="1"/>
  <c r="Q957" i="30" s="1"/>
  <c r="Q958" i="30" s="1"/>
  <c r="Q959" i="30" s="1"/>
  <c r="Q960" i="30" s="1"/>
  <c r="Q961" i="30" s="1"/>
  <c r="Q962" i="30" s="1"/>
  <c r="Q963" i="30" s="1"/>
  <c r="Q964" i="30" s="1"/>
  <c r="Q965" i="30" s="1"/>
  <c r="Q966" i="30" s="1"/>
  <c r="Q967" i="30" s="1"/>
  <c r="Q968" i="30" s="1"/>
  <c r="Q969" i="30" s="1"/>
  <c r="Q970" i="30" s="1"/>
  <c r="Q971" i="30" s="1"/>
  <c r="Q972" i="30" s="1"/>
  <c r="Q973" i="30" s="1"/>
  <c r="Q974" i="30" s="1"/>
  <c r="Q975" i="30" s="1"/>
  <c r="Q976" i="30" s="1"/>
  <c r="Q977" i="30" s="1"/>
  <c r="Q978" i="30" s="1"/>
  <c r="Q979" i="30" s="1"/>
  <c r="Q980" i="30" s="1"/>
  <c r="Q981" i="30" s="1"/>
  <c r="Q982" i="30" s="1"/>
  <c r="Q983" i="30" s="1"/>
  <c r="Q984" i="30" s="1"/>
  <c r="Q985" i="30" s="1"/>
  <c r="Q986" i="30" s="1"/>
  <c r="Q987" i="30" s="1"/>
  <c r="Q988" i="30" s="1"/>
  <c r="Q989" i="30" s="1"/>
  <c r="Q990" i="30" s="1"/>
  <c r="Q991" i="30" s="1"/>
  <c r="Q992" i="30" s="1"/>
  <c r="Q993" i="30" s="1"/>
  <c r="Q994" i="30" s="1"/>
  <c r="Q995" i="30" s="1"/>
  <c r="Q996" i="30" s="1"/>
  <c r="Q997" i="30" s="1"/>
  <c r="Q998" i="30" s="1"/>
  <c r="Q999" i="30" s="1"/>
  <c r="Q1000" i="30" s="1"/>
  <c r="Q1001" i="30" s="1"/>
  <c r="Q1002" i="30" s="1"/>
  <c r="Q1003" i="30" s="1"/>
  <c r="Q1004" i="30" s="1"/>
  <c r="Q1005" i="30" s="1"/>
  <c r="Q1006" i="30" s="1"/>
  <c r="Q1007" i="30" s="1"/>
  <c r="Q1008" i="30" s="1"/>
  <c r="Q1009" i="30" s="1"/>
  <c r="G10" i="30"/>
  <c r="D6" i="30"/>
  <c r="D2" i="30"/>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251" i="28"/>
  <c r="G252" i="28"/>
  <c r="G253" i="28"/>
  <c r="G254" i="28"/>
  <c r="G255"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291" i="28"/>
  <c r="G292" i="28"/>
  <c r="G293" i="28"/>
  <c r="G294" i="28"/>
  <c r="G295" i="28"/>
  <c r="G296" i="28"/>
  <c r="G297" i="28"/>
  <c r="G298" i="28"/>
  <c r="G299" i="28"/>
  <c r="G300" i="28"/>
  <c r="G301" i="28"/>
  <c r="G302" i="28"/>
  <c r="G303" i="28"/>
  <c r="G304" i="28"/>
  <c r="G305" i="28"/>
  <c r="G306" i="28"/>
  <c r="G307" i="28"/>
  <c r="G308" i="28"/>
  <c r="G309" i="28"/>
  <c r="G310" i="28"/>
  <c r="G311" i="28"/>
  <c r="G312" i="28"/>
  <c r="G313" i="28"/>
  <c r="G314" i="28"/>
  <c r="G315" i="28"/>
  <c r="G316" i="28"/>
  <c r="G317" i="28"/>
  <c r="G318" i="28"/>
  <c r="G319" i="28"/>
  <c r="G320" i="28"/>
  <c r="G321" i="28"/>
  <c r="G322" i="28"/>
  <c r="G323" i="28"/>
  <c r="G324" i="28"/>
  <c r="G325" i="28"/>
  <c r="G326" i="28"/>
  <c r="G327" i="28"/>
  <c r="G328" i="28"/>
  <c r="G329" i="28"/>
  <c r="G330" i="28"/>
  <c r="G331" i="28"/>
  <c r="G332" i="28"/>
  <c r="G333" i="28"/>
  <c r="G334" i="28"/>
  <c r="G335" i="28"/>
  <c r="G336" i="28"/>
  <c r="G337" i="28"/>
  <c r="G338" i="28"/>
  <c r="G339" i="28"/>
  <c r="G340" i="28"/>
  <c r="G341" i="28"/>
  <c r="G342" i="28"/>
  <c r="G343" i="28"/>
  <c r="G344" i="28"/>
  <c r="G345" i="28"/>
  <c r="G346" i="28"/>
  <c r="G347" i="28"/>
  <c r="G348" i="28"/>
  <c r="G349" i="28"/>
  <c r="G350" i="28"/>
  <c r="G351" i="28"/>
  <c r="G352" i="28"/>
  <c r="G353" i="28"/>
  <c r="G354" i="28"/>
  <c r="G355" i="28"/>
  <c r="G356" i="28"/>
  <c r="G357" i="28"/>
  <c r="G358" i="28"/>
  <c r="G359" i="28"/>
  <c r="G360" i="28"/>
  <c r="G361" i="28"/>
  <c r="G362" i="28"/>
  <c r="G363" i="28"/>
  <c r="G364" i="28"/>
  <c r="G365" i="28"/>
  <c r="G366" i="28"/>
  <c r="G367" i="28"/>
  <c r="G368" i="28"/>
  <c r="G369" i="28"/>
  <c r="G370" i="28"/>
  <c r="G371" i="28"/>
  <c r="G372" i="28"/>
  <c r="G373" i="28"/>
  <c r="G374" i="28"/>
  <c r="G375" i="28"/>
  <c r="G376" i="28"/>
  <c r="G377" i="28"/>
  <c r="G378" i="28"/>
  <c r="G379" i="28"/>
  <c r="G380" i="28"/>
  <c r="G381" i="28"/>
  <c r="G382" i="28"/>
  <c r="G383" i="28"/>
  <c r="G384" i="28"/>
  <c r="G385" i="28"/>
  <c r="G386" i="28"/>
  <c r="G387" i="28"/>
  <c r="G388" i="28"/>
  <c r="G389" i="28"/>
  <c r="G390" i="28"/>
  <c r="G391" i="28"/>
  <c r="G392" i="28"/>
  <c r="G393" i="28"/>
  <c r="G394" i="28"/>
  <c r="G395" i="28"/>
  <c r="G396" i="28"/>
  <c r="G397" i="28"/>
  <c r="G398" i="28"/>
  <c r="G399" i="28"/>
  <c r="G400" i="28"/>
  <c r="G401" i="28"/>
  <c r="G402" i="28"/>
  <c r="G403" i="28"/>
  <c r="G404" i="28"/>
  <c r="G405" i="28"/>
  <c r="G406" i="28"/>
  <c r="G407" i="28"/>
  <c r="G408" i="28"/>
  <c r="G409" i="28"/>
  <c r="G410" i="28"/>
  <c r="G411" i="28"/>
  <c r="G412" i="28"/>
  <c r="G413" i="28"/>
  <c r="G414" i="28"/>
  <c r="G415" i="28"/>
  <c r="G416" i="28"/>
  <c r="G417" i="28"/>
  <c r="G418" i="28"/>
  <c r="G419" i="28"/>
  <c r="G420" i="28"/>
  <c r="G421" i="28"/>
  <c r="G422" i="28"/>
  <c r="G423" i="28"/>
  <c r="G424" i="28"/>
  <c r="G425" i="28"/>
  <c r="G426" i="28"/>
  <c r="G427" i="28"/>
  <c r="G428" i="28"/>
  <c r="G429" i="28"/>
  <c r="G430" i="28"/>
  <c r="G431" i="28"/>
  <c r="G432" i="28"/>
  <c r="G433" i="28"/>
  <c r="G434" i="28"/>
  <c r="G435" i="28"/>
  <c r="G436" i="28"/>
  <c r="G437" i="28"/>
  <c r="G438" i="28"/>
  <c r="G439" i="28"/>
  <c r="G440" i="28"/>
  <c r="G441" i="28"/>
  <c r="G442" i="28"/>
  <c r="G443" i="28"/>
  <c r="G444" i="28"/>
  <c r="G445" i="28"/>
  <c r="G446" i="28"/>
  <c r="G447" i="28"/>
  <c r="G448" i="28"/>
  <c r="G449" i="28"/>
  <c r="G450" i="28"/>
  <c r="G451" i="28"/>
  <c r="G452" i="28"/>
  <c r="G453" i="28"/>
  <c r="G454" i="28"/>
  <c r="G455" i="28"/>
  <c r="G456" i="28"/>
  <c r="G457" i="28"/>
  <c r="G458" i="28"/>
  <c r="G459" i="28"/>
  <c r="G460" i="28"/>
  <c r="G461" i="28"/>
  <c r="G462" i="28"/>
  <c r="G463" i="28"/>
  <c r="G464" i="28"/>
  <c r="G465" i="28"/>
  <c r="G466" i="28"/>
  <c r="G467" i="28"/>
  <c r="G468" i="28"/>
  <c r="G469" i="28"/>
  <c r="G470" i="28"/>
  <c r="G471" i="28"/>
  <c r="G472" i="28"/>
  <c r="G473" i="28"/>
  <c r="G474" i="28"/>
  <c r="G475" i="28"/>
  <c r="G476" i="28"/>
  <c r="G477" i="28"/>
  <c r="G478" i="28"/>
  <c r="G479" i="28"/>
  <c r="G480" i="28"/>
  <c r="G481" i="28"/>
  <c r="G482" i="28"/>
  <c r="G483" i="28"/>
  <c r="G484" i="28"/>
  <c r="G485" i="28"/>
  <c r="G486" i="28"/>
  <c r="G487" i="28"/>
  <c r="G488" i="28"/>
  <c r="G489" i="28"/>
  <c r="G490" i="28"/>
  <c r="G491" i="28"/>
  <c r="G492" i="28"/>
  <c r="G493" i="28"/>
  <c r="G494" i="28"/>
  <c r="G495" i="28"/>
  <c r="G496" i="28"/>
  <c r="G497" i="28"/>
  <c r="G498" i="28"/>
  <c r="G499" i="28"/>
  <c r="G500" i="28"/>
  <c r="G501" i="28"/>
  <c r="G502" i="28"/>
  <c r="G503" i="28"/>
  <c r="G504" i="28"/>
  <c r="G505" i="28"/>
  <c r="G506" i="28"/>
  <c r="G507" i="28"/>
  <c r="G508" i="28"/>
  <c r="G509" i="28"/>
  <c r="G510" i="28"/>
  <c r="G511" i="28"/>
  <c r="G512" i="28"/>
  <c r="G513" i="28"/>
  <c r="G514" i="28"/>
  <c r="G515" i="28"/>
  <c r="G516" i="28"/>
  <c r="G517" i="28"/>
  <c r="G518" i="28"/>
  <c r="G519" i="28"/>
  <c r="G520" i="28"/>
  <c r="G521" i="28"/>
  <c r="G522" i="28"/>
  <c r="G523" i="28"/>
  <c r="G524" i="28"/>
  <c r="G525" i="28"/>
  <c r="G526" i="28"/>
  <c r="G527" i="28"/>
  <c r="G528" i="28"/>
  <c r="G529" i="28"/>
  <c r="G530" i="28"/>
  <c r="G531" i="28"/>
  <c r="G532" i="28"/>
  <c r="G533" i="28"/>
  <c r="G534" i="28"/>
  <c r="G535" i="28"/>
  <c r="G536" i="28"/>
  <c r="G537" i="28"/>
  <c r="G538" i="28"/>
  <c r="G539" i="28"/>
  <c r="G540" i="28"/>
  <c r="G541" i="28"/>
  <c r="G542" i="28"/>
  <c r="G543" i="28"/>
  <c r="G544" i="28"/>
  <c r="G545" i="28"/>
  <c r="G546" i="28"/>
  <c r="G547" i="28"/>
  <c r="G548" i="28"/>
  <c r="G549" i="28"/>
  <c r="G550" i="28"/>
  <c r="G551" i="28"/>
  <c r="G552" i="28"/>
  <c r="G553" i="28"/>
  <c r="G554" i="28"/>
  <c r="G555" i="28"/>
  <c r="G556" i="28"/>
  <c r="G557" i="28"/>
  <c r="G558" i="28"/>
  <c r="G559" i="28"/>
  <c r="G560" i="28"/>
  <c r="G561" i="28"/>
  <c r="G562" i="28"/>
  <c r="G563" i="28"/>
  <c r="G564" i="28"/>
  <c r="G565" i="28"/>
  <c r="G566" i="28"/>
  <c r="G567" i="28"/>
  <c r="G568" i="28"/>
  <c r="G569" i="28"/>
  <c r="G570" i="28"/>
  <c r="G571" i="28"/>
  <c r="G572" i="28"/>
  <c r="G573" i="28"/>
  <c r="G574" i="28"/>
  <c r="G575" i="28"/>
  <c r="G576" i="28"/>
  <c r="G577" i="28"/>
  <c r="G578" i="28"/>
  <c r="G579" i="28"/>
  <c r="G580" i="28"/>
  <c r="G581" i="28"/>
  <c r="G582" i="28"/>
  <c r="G583" i="28"/>
  <c r="G584" i="28"/>
  <c r="G585" i="28"/>
  <c r="G586" i="28"/>
  <c r="G587" i="28"/>
  <c r="G588" i="28"/>
  <c r="G589" i="28"/>
  <c r="G590" i="28"/>
  <c r="G591" i="28"/>
  <c r="G592" i="28"/>
  <c r="G593" i="28"/>
  <c r="G594" i="28"/>
  <c r="G595" i="28"/>
  <c r="G596" i="28"/>
  <c r="G597" i="28"/>
  <c r="G598" i="28"/>
  <c r="G599" i="28"/>
  <c r="G600" i="28"/>
  <c r="G601" i="28"/>
  <c r="G602" i="28"/>
  <c r="G603" i="28"/>
  <c r="G604" i="28"/>
  <c r="G605" i="28"/>
  <c r="G606" i="28"/>
  <c r="G607" i="28"/>
  <c r="G608" i="28"/>
  <c r="G609" i="28"/>
  <c r="G610" i="28"/>
  <c r="G611" i="28"/>
  <c r="G612" i="28"/>
  <c r="G613" i="28"/>
  <c r="G614" i="28"/>
  <c r="G615" i="28"/>
  <c r="G616" i="28"/>
  <c r="G617" i="28"/>
  <c r="G618" i="28"/>
  <c r="G619" i="28"/>
  <c r="G620" i="28"/>
  <c r="G621" i="28"/>
  <c r="G622" i="28"/>
  <c r="G623" i="28"/>
  <c r="G624" i="28"/>
  <c r="G625" i="28"/>
  <c r="G626" i="28"/>
  <c r="G627" i="28"/>
  <c r="G628" i="28"/>
  <c r="G629" i="28"/>
  <c r="G630" i="28"/>
  <c r="G631" i="28"/>
  <c r="G632" i="28"/>
  <c r="G633" i="28"/>
  <c r="G634" i="28"/>
  <c r="G635" i="28"/>
  <c r="G636" i="28"/>
  <c r="G637" i="28"/>
  <c r="G638" i="28"/>
  <c r="G639" i="28"/>
  <c r="G640" i="28"/>
  <c r="G641" i="28"/>
  <c r="G642" i="28"/>
  <c r="G643" i="28"/>
  <c r="G644" i="28"/>
  <c r="G645" i="28"/>
  <c r="G646" i="28"/>
  <c r="G647" i="28"/>
  <c r="G648" i="28"/>
  <c r="G649" i="28"/>
  <c r="G650" i="28"/>
  <c r="G651" i="28"/>
  <c r="G652" i="28"/>
  <c r="G653" i="28"/>
  <c r="G654" i="28"/>
  <c r="G655" i="28"/>
  <c r="G656" i="28"/>
  <c r="G657" i="28"/>
  <c r="G658" i="28"/>
  <c r="G659" i="28"/>
  <c r="G660" i="28"/>
  <c r="G661" i="28"/>
  <c r="G662" i="28"/>
  <c r="G663" i="28"/>
  <c r="G664" i="28"/>
  <c r="G665" i="28"/>
  <c r="G666" i="28"/>
  <c r="G667" i="28"/>
  <c r="G668" i="28"/>
  <c r="G669" i="28"/>
  <c r="G670" i="28"/>
  <c r="G671" i="28"/>
  <c r="G672" i="28"/>
  <c r="G673" i="28"/>
  <c r="G674" i="28"/>
  <c r="G675" i="28"/>
  <c r="G676" i="28"/>
  <c r="G677" i="28"/>
  <c r="G678" i="28"/>
  <c r="G679" i="28"/>
  <c r="G680" i="28"/>
  <c r="G681" i="28"/>
  <c r="G682" i="28"/>
  <c r="G683" i="28"/>
  <c r="G684" i="28"/>
  <c r="G685" i="28"/>
  <c r="G686" i="28"/>
  <c r="G687" i="28"/>
  <c r="G688" i="28"/>
  <c r="G689" i="28"/>
  <c r="G690" i="28"/>
  <c r="G691" i="28"/>
  <c r="G692" i="28"/>
  <c r="G693" i="28"/>
  <c r="G694" i="28"/>
  <c r="G695" i="28"/>
  <c r="G696" i="28"/>
  <c r="G697" i="28"/>
  <c r="G698" i="28"/>
  <c r="G699" i="28"/>
  <c r="G700" i="28"/>
  <c r="G701" i="28"/>
  <c r="G702" i="28"/>
  <c r="G703" i="28"/>
  <c r="G704" i="28"/>
  <c r="G705" i="28"/>
  <c r="G706" i="28"/>
  <c r="G707" i="28"/>
  <c r="G708" i="28"/>
  <c r="G709" i="28"/>
  <c r="G710" i="28"/>
  <c r="G711" i="28"/>
  <c r="G712" i="28"/>
  <c r="G713" i="28"/>
  <c r="G714" i="28"/>
  <c r="G715" i="28"/>
  <c r="G716" i="28"/>
  <c r="G717" i="28"/>
  <c r="G718" i="28"/>
  <c r="G719" i="28"/>
  <c r="G720" i="28"/>
  <c r="G721" i="28"/>
  <c r="G722" i="28"/>
  <c r="G723" i="28"/>
  <c r="G724" i="28"/>
  <c r="G725" i="28"/>
  <c r="G726" i="28"/>
  <c r="G727" i="28"/>
  <c r="G728" i="28"/>
  <c r="G729" i="28"/>
  <c r="G730" i="28"/>
  <c r="G731" i="28"/>
  <c r="G732" i="28"/>
  <c r="G733" i="28"/>
  <c r="G734" i="28"/>
  <c r="G735" i="28"/>
  <c r="G736" i="28"/>
  <c r="G737" i="28"/>
  <c r="G738" i="28"/>
  <c r="G739" i="28"/>
  <c r="G740" i="28"/>
  <c r="G741" i="28"/>
  <c r="G742" i="28"/>
  <c r="G743" i="28"/>
  <c r="G744" i="28"/>
  <c r="G745" i="28"/>
  <c r="G746" i="28"/>
  <c r="G747" i="28"/>
  <c r="G748" i="28"/>
  <c r="G749" i="28"/>
  <c r="G750" i="28"/>
  <c r="G751" i="28"/>
  <c r="G752" i="28"/>
  <c r="G753" i="28"/>
  <c r="G754" i="28"/>
  <c r="G755" i="28"/>
  <c r="G756" i="28"/>
  <c r="G757" i="28"/>
  <c r="G758" i="28"/>
  <c r="G759" i="28"/>
  <c r="G760" i="28"/>
  <c r="G761" i="28"/>
  <c r="G762" i="28"/>
  <c r="G763" i="28"/>
  <c r="G764" i="28"/>
  <c r="G765" i="28"/>
  <c r="G766" i="28"/>
  <c r="G767" i="28"/>
  <c r="G768" i="28"/>
  <c r="G769" i="28"/>
  <c r="G770" i="28"/>
  <c r="G771" i="28"/>
  <c r="G772" i="28"/>
  <c r="G773" i="28"/>
  <c r="G774" i="28"/>
  <c r="G775" i="28"/>
  <c r="G776" i="28"/>
  <c r="G777" i="28"/>
  <c r="G778" i="28"/>
  <c r="G779" i="28"/>
  <c r="G780" i="28"/>
  <c r="G781" i="28"/>
  <c r="G782" i="28"/>
  <c r="G783" i="28"/>
  <c r="G784" i="28"/>
  <c r="G785" i="28"/>
  <c r="G786" i="28"/>
  <c r="G787" i="28"/>
  <c r="G788" i="28"/>
  <c r="G789" i="28"/>
  <c r="G790" i="28"/>
  <c r="G791" i="28"/>
  <c r="G792" i="28"/>
  <c r="G793" i="28"/>
  <c r="G794" i="28"/>
  <c r="G795" i="28"/>
  <c r="G796" i="28"/>
  <c r="G797" i="28"/>
  <c r="G798" i="28"/>
  <c r="G799" i="28"/>
  <c r="G800" i="28"/>
  <c r="G801" i="28"/>
  <c r="G802" i="28"/>
  <c r="G803" i="28"/>
  <c r="G804" i="28"/>
  <c r="G805" i="28"/>
  <c r="G806" i="28"/>
  <c r="G807" i="28"/>
  <c r="G808" i="28"/>
  <c r="G809" i="28"/>
  <c r="G810" i="28"/>
  <c r="G811" i="28"/>
  <c r="G812" i="28"/>
  <c r="G813" i="28"/>
  <c r="G814" i="28"/>
  <c r="G815" i="28"/>
  <c r="G816" i="28"/>
  <c r="G817" i="28"/>
  <c r="G818" i="28"/>
  <c r="G819" i="28"/>
  <c r="G820" i="28"/>
  <c r="G821" i="28"/>
  <c r="G822" i="28"/>
  <c r="G823" i="28"/>
  <c r="G824" i="28"/>
  <c r="G825" i="28"/>
  <c r="G826" i="28"/>
  <c r="G827" i="28"/>
  <c r="G828" i="28"/>
  <c r="G829" i="28"/>
  <c r="G830" i="28"/>
  <c r="G831" i="28"/>
  <c r="G832" i="28"/>
  <c r="G833" i="28"/>
  <c r="G834" i="28"/>
  <c r="G835" i="28"/>
  <c r="G836" i="28"/>
  <c r="G837" i="28"/>
  <c r="G838" i="28"/>
  <c r="G839" i="28"/>
  <c r="G840" i="28"/>
  <c r="G841" i="28"/>
  <c r="G842" i="28"/>
  <c r="G843" i="28"/>
  <c r="G844" i="28"/>
  <c r="G845" i="28"/>
  <c r="G846" i="28"/>
  <c r="G847" i="28"/>
  <c r="G848" i="28"/>
  <c r="G849" i="28"/>
  <c r="G850" i="28"/>
  <c r="G851" i="28"/>
  <c r="G852" i="28"/>
  <c r="G853" i="28"/>
  <c r="G854" i="28"/>
  <c r="G855" i="28"/>
  <c r="G856" i="28"/>
  <c r="G857" i="28"/>
  <c r="G858" i="28"/>
  <c r="G859" i="28"/>
  <c r="G860" i="28"/>
  <c r="G861" i="28"/>
  <c r="G862" i="28"/>
  <c r="G863" i="28"/>
  <c r="G864" i="28"/>
  <c r="G865" i="28"/>
  <c r="G866" i="28"/>
  <c r="G867" i="28"/>
  <c r="G868" i="28"/>
  <c r="G869" i="28"/>
  <c r="G870" i="28"/>
  <c r="G871" i="28"/>
  <c r="G872" i="28"/>
  <c r="G873" i="28"/>
  <c r="G874" i="28"/>
  <c r="G875" i="28"/>
  <c r="G876" i="28"/>
  <c r="G877" i="28"/>
  <c r="G878" i="28"/>
  <c r="G879" i="28"/>
  <c r="G880" i="28"/>
  <c r="G881" i="28"/>
  <c r="G882" i="28"/>
  <c r="G883" i="28"/>
  <c r="G884" i="28"/>
  <c r="G885" i="28"/>
  <c r="G886" i="28"/>
  <c r="G887" i="28"/>
  <c r="G888" i="28"/>
  <c r="G889" i="28"/>
  <c r="G890" i="28"/>
  <c r="G891" i="28"/>
  <c r="G892" i="28"/>
  <c r="G893" i="28"/>
  <c r="G894" i="28"/>
  <c r="G895" i="28"/>
  <c r="G896" i="28"/>
  <c r="G897" i="28"/>
  <c r="G898" i="28"/>
  <c r="G899" i="28"/>
  <c r="G900" i="28"/>
  <c r="G901" i="28"/>
  <c r="G902" i="28"/>
  <c r="G903" i="28"/>
  <c r="G904" i="28"/>
  <c r="G905" i="28"/>
  <c r="G906" i="28"/>
  <c r="G907" i="28"/>
  <c r="G908" i="28"/>
  <c r="G909" i="28"/>
  <c r="G910" i="28"/>
  <c r="G911" i="28"/>
  <c r="G912" i="28"/>
  <c r="G913" i="28"/>
  <c r="G914" i="28"/>
  <c r="G915" i="28"/>
  <c r="G916" i="28"/>
  <c r="G917" i="28"/>
  <c r="G918" i="28"/>
  <c r="G919" i="28"/>
  <c r="G920" i="28"/>
  <c r="G921" i="28"/>
  <c r="G922" i="28"/>
  <c r="G923" i="28"/>
  <c r="G924" i="28"/>
  <c r="G925" i="28"/>
  <c r="G926" i="28"/>
  <c r="G927" i="28"/>
  <c r="G928" i="28"/>
  <c r="G929" i="28"/>
  <c r="G930" i="28"/>
  <c r="G931" i="28"/>
  <c r="G932" i="28"/>
  <c r="G933" i="28"/>
  <c r="G934" i="28"/>
  <c r="G935" i="28"/>
  <c r="G936" i="28"/>
  <c r="G937" i="28"/>
  <c r="G938" i="28"/>
  <c r="G939" i="28"/>
  <c r="G940" i="28"/>
  <c r="G941" i="28"/>
  <c r="G942" i="28"/>
  <c r="G943" i="28"/>
  <c r="G944" i="28"/>
  <c r="G945" i="28"/>
  <c r="G946" i="28"/>
  <c r="G947" i="28"/>
  <c r="G948" i="28"/>
  <c r="G949" i="28"/>
  <c r="G950" i="28"/>
  <c r="G951" i="28"/>
  <c r="G952" i="28"/>
  <c r="G953" i="28"/>
  <c r="G954" i="28"/>
  <c r="G955" i="28"/>
  <c r="G956" i="28"/>
  <c r="G957" i="28"/>
  <c r="G958" i="28"/>
  <c r="G959" i="28"/>
  <c r="G960" i="28"/>
  <c r="G961" i="28"/>
  <c r="G962" i="28"/>
  <c r="G963" i="28"/>
  <c r="G964" i="28"/>
  <c r="G965" i="28"/>
  <c r="G966" i="28"/>
  <c r="G967" i="28"/>
  <c r="G968" i="28"/>
  <c r="G969" i="28"/>
  <c r="G970" i="28"/>
  <c r="G971" i="28"/>
  <c r="G972" i="28"/>
  <c r="G973" i="28"/>
  <c r="G974" i="28"/>
  <c r="G975" i="28"/>
  <c r="G976" i="28"/>
  <c r="G977" i="28"/>
  <c r="G978" i="28"/>
  <c r="G979" i="28"/>
  <c r="G980" i="28"/>
  <c r="G981" i="28"/>
  <c r="G982" i="28"/>
  <c r="G983" i="28"/>
  <c r="G984" i="28"/>
  <c r="G985" i="28"/>
  <c r="G986" i="28"/>
  <c r="G987" i="28"/>
  <c r="G988" i="28"/>
  <c r="G989" i="28"/>
  <c r="G990" i="28"/>
  <c r="G991" i="28"/>
  <c r="G992" i="28"/>
  <c r="G993" i="28"/>
  <c r="G994" i="28"/>
  <c r="G995" i="28"/>
  <c r="G996" i="28"/>
  <c r="G997" i="28"/>
  <c r="G998" i="28"/>
  <c r="G999" i="28"/>
  <c r="G1000" i="28"/>
  <c r="G1001" i="28"/>
  <c r="G1002" i="28"/>
  <c r="G1003" i="28"/>
  <c r="G1004" i="28"/>
  <c r="G1005" i="28"/>
  <c r="G1006" i="28"/>
  <c r="G1007" i="28"/>
  <c r="G1008" i="28"/>
  <c r="G1009" i="28"/>
  <c r="D6" i="28"/>
  <c r="O6" i="31" l="1"/>
  <c r="N25" i="2" s="1"/>
  <c r="L5" i="32"/>
  <c r="L4" i="32"/>
  <c r="L6" i="32" s="1"/>
  <c r="O6" i="32"/>
  <c r="N21" i="2" s="1"/>
  <c r="O6" i="30"/>
  <c r="N17" i="2" s="1"/>
  <c r="R6" i="32"/>
  <c r="N22" i="2" s="1"/>
  <c r="U6" i="32"/>
  <c r="N23" i="2" s="1"/>
  <c r="G10" i="28"/>
  <c r="Z10" i="28" l="1"/>
  <c r="Z11" i="28" s="1"/>
  <c r="Z12" i="28" s="1"/>
  <c r="Z13" i="28" s="1"/>
  <c r="Z14" i="28" s="1"/>
  <c r="Z15" i="28" s="1"/>
  <c r="Z16" i="28" s="1"/>
  <c r="Z17" i="28" s="1"/>
  <c r="Z18" i="28" s="1"/>
  <c r="Z19" i="28" s="1"/>
  <c r="Z20" i="28" s="1"/>
  <c r="Z21" i="28" s="1"/>
  <c r="Z22" i="28" s="1"/>
  <c r="Z23" i="28" s="1"/>
  <c r="Z24" i="28" s="1"/>
  <c r="Z25" i="28" s="1"/>
  <c r="Z26" i="28" s="1"/>
  <c r="Z27" i="28" s="1"/>
  <c r="Z28" i="28" s="1"/>
  <c r="Z29" i="28" s="1"/>
  <c r="Z30" i="28" s="1"/>
  <c r="Z31" i="28" s="1"/>
  <c r="Z32" i="28" s="1"/>
  <c r="Z33" i="28" s="1"/>
  <c r="Z34" i="28" s="1"/>
  <c r="Z35" i="28" s="1"/>
  <c r="Z36" i="28" s="1"/>
  <c r="Z37" i="28" s="1"/>
  <c r="Z38" i="28" s="1"/>
  <c r="Z39" i="28" s="1"/>
  <c r="Z40" i="28" s="1"/>
  <c r="Z41" i="28" s="1"/>
  <c r="Z42" i="28" s="1"/>
  <c r="Z43" i="28" s="1"/>
  <c r="Z44" i="28" s="1"/>
  <c r="Z45" i="28" s="1"/>
  <c r="Z46" i="28" s="1"/>
  <c r="Z47" i="28" s="1"/>
  <c r="Z48" i="28" s="1"/>
  <c r="Z49" i="28" s="1"/>
  <c r="Z50" i="28" s="1"/>
  <c r="Z51" i="28" s="1"/>
  <c r="Z52" i="28" s="1"/>
  <c r="Z53" i="28" s="1"/>
  <c r="Z54" i="28" s="1"/>
  <c r="Z55" i="28" s="1"/>
  <c r="Z56" i="28" s="1"/>
  <c r="Z57" i="28" s="1"/>
  <c r="Z58" i="28" s="1"/>
  <c r="Z59" i="28" s="1"/>
  <c r="Z60" i="28" s="1"/>
  <c r="Z61" i="28" s="1"/>
  <c r="Z62" i="28" s="1"/>
  <c r="Z63" i="28" s="1"/>
  <c r="Z64" i="28" s="1"/>
  <c r="Z65" i="28" s="1"/>
  <c r="Z66" i="28" s="1"/>
  <c r="Z67" i="28" s="1"/>
  <c r="Z68" i="28" s="1"/>
  <c r="Z69" i="28" s="1"/>
  <c r="Z70" i="28" s="1"/>
  <c r="Z71" i="28" s="1"/>
  <c r="Z72" i="28" s="1"/>
  <c r="Z73" i="28" s="1"/>
  <c r="Z74" i="28" s="1"/>
  <c r="Z75" i="28" s="1"/>
  <c r="Z76" i="28" s="1"/>
  <c r="Z77" i="28" s="1"/>
  <c r="Z78" i="28" s="1"/>
  <c r="Z79" i="28" s="1"/>
  <c r="Z80" i="28" s="1"/>
  <c r="Z81" i="28" s="1"/>
  <c r="Z82" i="28" s="1"/>
  <c r="Z83" i="28" s="1"/>
  <c r="Z84" i="28" s="1"/>
  <c r="Z85" i="28" s="1"/>
  <c r="Z86" i="28" s="1"/>
  <c r="Z87" i="28" s="1"/>
  <c r="Z88" i="28" s="1"/>
  <c r="Z89" i="28" s="1"/>
  <c r="Z90" i="28" s="1"/>
  <c r="Z91" i="28" s="1"/>
  <c r="Z92" i="28" s="1"/>
  <c r="Z93" i="28" s="1"/>
  <c r="Z94" i="28" s="1"/>
  <c r="Z95" i="28" s="1"/>
  <c r="Z96" i="28" s="1"/>
  <c r="Z97" i="28" s="1"/>
  <c r="Z98" i="28" s="1"/>
  <c r="Z99" i="28" s="1"/>
  <c r="Z100" i="28" s="1"/>
  <c r="Z101" i="28" s="1"/>
  <c r="Z102" i="28" s="1"/>
  <c r="Z103" i="28" s="1"/>
  <c r="Z104" i="28" s="1"/>
  <c r="Z105" i="28" s="1"/>
  <c r="Z106" i="28" s="1"/>
  <c r="Z107" i="28" s="1"/>
  <c r="Z108" i="28" s="1"/>
  <c r="Z109" i="28" s="1"/>
  <c r="Z110" i="28" s="1"/>
  <c r="Z111" i="28" s="1"/>
  <c r="Z112" i="28" s="1"/>
  <c r="Z113" i="28" s="1"/>
  <c r="Z114" i="28" s="1"/>
  <c r="Z115" i="28" s="1"/>
  <c r="Z116" i="28" s="1"/>
  <c r="Z117" i="28" s="1"/>
  <c r="Z118" i="28" s="1"/>
  <c r="Z119" i="28" s="1"/>
  <c r="Z120" i="28" s="1"/>
  <c r="Z121" i="28" s="1"/>
  <c r="Z122" i="28" s="1"/>
  <c r="Z123" i="28" s="1"/>
  <c r="Z124" i="28" s="1"/>
  <c r="Z125" i="28" s="1"/>
  <c r="Z126" i="28" s="1"/>
  <c r="Z127" i="28" s="1"/>
  <c r="Z128" i="28" s="1"/>
  <c r="Z129" i="28" s="1"/>
  <c r="Z130" i="28" s="1"/>
  <c r="Z131" i="28" s="1"/>
  <c r="Z132" i="28" s="1"/>
  <c r="Z133" i="28" s="1"/>
  <c r="Z134" i="28" s="1"/>
  <c r="Z135" i="28" s="1"/>
  <c r="Z136" i="28" s="1"/>
  <c r="Z137" i="28" s="1"/>
  <c r="Z138" i="28" s="1"/>
  <c r="Z139" i="28" s="1"/>
  <c r="Z140" i="28" s="1"/>
  <c r="Z141" i="28" s="1"/>
  <c r="Z142" i="28" s="1"/>
  <c r="Z143" i="28" s="1"/>
  <c r="Z144" i="28" s="1"/>
  <c r="Z145" i="28" s="1"/>
  <c r="Z146" i="28" s="1"/>
  <c r="Z147" i="28" s="1"/>
  <c r="Z148" i="28" s="1"/>
  <c r="Z149" i="28" s="1"/>
  <c r="Z150" i="28" s="1"/>
  <c r="Z151" i="28" s="1"/>
  <c r="Z152" i="28" s="1"/>
  <c r="Z153" i="28" s="1"/>
  <c r="Z154" i="28" s="1"/>
  <c r="Z155" i="28" s="1"/>
  <c r="Z156" i="28" s="1"/>
  <c r="Z157" i="28" s="1"/>
  <c r="Z158" i="28" s="1"/>
  <c r="Z159" i="28" s="1"/>
  <c r="Z160" i="28" s="1"/>
  <c r="Z161" i="28" s="1"/>
  <c r="Z162" i="28" s="1"/>
  <c r="Z163" i="28" s="1"/>
  <c r="Z164" i="28" s="1"/>
  <c r="Z165" i="28" s="1"/>
  <c r="Z166" i="28" s="1"/>
  <c r="Z167" i="28" s="1"/>
  <c r="Z168" i="28" s="1"/>
  <c r="Z169" i="28" s="1"/>
  <c r="Z170" i="28" s="1"/>
  <c r="Z171" i="28" s="1"/>
  <c r="Z172" i="28" s="1"/>
  <c r="Z173" i="28" s="1"/>
  <c r="Z174" i="28" s="1"/>
  <c r="Z175" i="28" s="1"/>
  <c r="Z176" i="28" s="1"/>
  <c r="Z177" i="28" s="1"/>
  <c r="Z178" i="28" s="1"/>
  <c r="Z179" i="28" s="1"/>
  <c r="Z180" i="28" s="1"/>
  <c r="Z181" i="28" s="1"/>
  <c r="Z182" i="28" s="1"/>
  <c r="Z183" i="28" s="1"/>
  <c r="Z184" i="28" s="1"/>
  <c r="Z185" i="28" s="1"/>
  <c r="Z186" i="28" s="1"/>
  <c r="Z187" i="28" s="1"/>
  <c r="Z188" i="28" s="1"/>
  <c r="Z189" i="28" s="1"/>
  <c r="Z190" i="28" s="1"/>
  <c r="Z191" i="28" s="1"/>
  <c r="Z192" i="28" s="1"/>
  <c r="Z193" i="28" s="1"/>
  <c r="Z194" i="28" s="1"/>
  <c r="Z195" i="28" s="1"/>
  <c r="Z196" i="28" s="1"/>
  <c r="Z197" i="28" s="1"/>
  <c r="Z198" i="28" s="1"/>
  <c r="Z199" i="28" s="1"/>
  <c r="Z200" i="28" s="1"/>
  <c r="Z201" i="28" s="1"/>
  <c r="Z202" i="28" s="1"/>
  <c r="Z203" i="28" s="1"/>
  <c r="Z204" i="28" s="1"/>
  <c r="Z205" i="28" s="1"/>
  <c r="Z206" i="28" s="1"/>
  <c r="Z207" i="28" s="1"/>
  <c r="Z208" i="28" s="1"/>
  <c r="Z209" i="28" s="1"/>
  <c r="Z210" i="28" s="1"/>
  <c r="Z211" i="28" s="1"/>
  <c r="Z212" i="28" s="1"/>
  <c r="Z213" i="28" s="1"/>
  <c r="Z214" i="28" s="1"/>
  <c r="Z215" i="28" s="1"/>
  <c r="Z216" i="28" s="1"/>
  <c r="Z217" i="28" s="1"/>
  <c r="Z218" i="28" s="1"/>
  <c r="Z219" i="28" s="1"/>
  <c r="Z220" i="28" s="1"/>
  <c r="Z221" i="28" s="1"/>
  <c r="Z222" i="28" s="1"/>
  <c r="Z223" i="28" s="1"/>
  <c r="Z224" i="28" s="1"/>
  <c r="Z225" i="28" s="1"/>
  <c r="Z226" i="28" s="1"/>
  <c r="Z227" i="28" s="1"/>
  <c r="Z228" i="28" s="1"/>
  <c r="Z229" i="28" s="1"/>
  <c r="Z230" i="28" s="1"/>
  <c r="Z231" i="28" s="1"/>
  <c r="Z232" i="28" s="1"/>
  <c r="Z233" i="28" s="1"/>
  <c r="Z234" i="28" s="1"/>
  <c r="Z235" i="28" s="1"/>
  <c r="Z236" i="28" s="1"/>
  <c r="Z237" i="28" s="1"/>
  <c r="Z238" i="28" s="1"/>
  <c r="Z239" i="28" s="1"/>
  <c r="Z240" i="28" s="1"/>
  <c r="Z241" i="28" s="1"/>
  <c r="Z242" i="28" s="1"/>
  <c r="Z243" i="28" s="1"/>
  <c r="Z244" i="28" s="1"/>
  <c r="Z245" i="28" s="1"/>
  <c r="Z246" i="28" s="1"/>
  <c r="Z247" i="28" s="1"/>
  <c r="Z248" i="28" s="1"/>
  <c r="Z249" i="28" s="1"/>
  <c r="Z250" i="28" s="1"/>
  <c r="Z251" i="28" s="1"/>
  <c r="Z252" i="28" s="1"/>
  <c r="Z253" i="28" s="1"/>
  <c r="Z254" i="28" s="1"/>
  <c r="Z255" i="28" s="1"/>
  <c r="Z256" i="28" s="1"/>
  <c r="Z257" i="28" s="1"/>
  <c r="Z258" i="28" s="1"/>
  <c r="Z259" i="28" s="1"/>
  <c r="Z260" i="28" s="1"/>
  <c r="Z261" i="28" s="1"/>
  <c r="Z262" i="28" s="1"/>
  <c r="Z263" i="28" s="1"/>
  <c r="Z264" i="28" s="1"/>
  <c r="Z265" i="28" s="1"/>
  <c r="Z266" i="28" s="1"/>
  <c r="Z267" i="28" s="1"/>
  <c r="Z268" i="28" s="1"/>
  <c r="Z269" i="28" s="1"/>
  <c r="Z270" i="28" s="1"/>
  <c r="Z271" i="28" s="1"/>
  <c r="Z272" i="28" s="1"/>
  <c r="Z273" i="28" s="1"/>
  <c r="Z274" i="28" s="1"/>
  <c r="Z275" i="28" s="1"/>
  <c r="Z276" i="28" s="1"/>
  <c r="Z277" i="28" s="1"/>
  <c r="Z278" i="28" s="1"/>
  <c r="Z279" i="28" s="1"/>
  <c r="Z280" i="28" s="1"/>
  <c r="Z281" i="28" s="1"/>
  <c r="Z282" i="28" s="1"/>
  <c r="Z283" i="28" s="1"/>
  <c r="Z284" i="28" s="1"/>
  <c r="Z285" i="28" s="1"/>
  <c r="Z286" i="28" s="1"/>
  <c r="Z287" i="28" s="1"/>
  <c r="Z288" i="28" s="1"/>
  <c r="Z289" i="28" s="1"/>
  <c r="Z290" i="28" s="1"/>
  <c r="Z291" i="28" s="1"/>
  <c r="Z292" i="28" s="1"/>
  <c r="Z293" i="28" s="1"/>
  <c r="Z294" i="28" s="1"/>
  <c r="Z295" i="28" s="1"/>
  <c r="Z296" i="28" s="1"/>
  <c r="Z297" i="28" s="1"/>
  <c r="Z298" i="28" s="1"/>
  <c r="Z299" i="28" s="1"/>
  <c r="Z300" i="28" s="1"/>
  <c r="Z301" i="28" s="1"/>
  <c r="Z302" i="28" s="1"/>
  <c r="Z303" i="28" s="1"/>
  <c r="Z304" i="28" s="1"/>
  <c r="Z305" i="28" s="1"/>
  <c r="Z306" i="28" s="1"/>
  <c r="Z307" i="28" s="1"/>
  <c r="Z308" i="28" s="1"/>
  <c r="Z309" i="28" s="1"/>
  <c r="Z310" i="28" s="1"/>
  <c r="Z311" i="28" s="1"/>
  <c r="Z312" i="28" s="1"/>
  <c r="Z313" i="28" s="1"/>
  <c r="Z314" i="28" s="1"/>
  <c r="Z315" i="28" s="1"/>
  <c r="Z316" i="28" s="1"/>
  <c r="Z317" i="28" s="1"/>
  <c r="Z318" i="28" s="1"/>
  <c r="Z319" i="28" s="1"/>
  <c r="Z320" i="28" s="1"/>
  <c r="Z321" i="28" s="1"/>
  <c r="Z322" i="28" s="1"/>
  <c r="Z323" i="28" s="1"/>
  <c r="Z324" i="28" s="1"/>
  <c r="Z325" i="28" s="1"/>
  <c r="Z326" i="28" s="1"/>
  <c r="Z327" i="28" s="1"/>
  <c r="Z328" i="28" s="1"/>
  <c r="Z329" i="28" s="1"/>
  <c r="Z330" i="28" s="1"/>
  <c r="Z331" i="28" s="1"/>
  <c r="Z332" i="28" s="1"/>
  <c r="Z333" i="28" s="1"/>
  <c r="Z334" i="28" s="1"/>
  <c r="Z335" i="28" s="1"/>
  <c r="Z336" i="28" s="1"/>
  <c r="Z337" i="28" s="1"/>
  <c r="Z338" i="28" s="1"/>
  <c r="Z339" i="28" s="1"/>
  <c r="Z340" i="28" s="1"/>
  <c r="Z341" i="28" s="1"/>
  <c r="Z342" i="28" s="1"/>
  <c r="Z343" i="28" s="1"/>
  <c r="Z344" i="28" s="1"/>
  <c r="Z345" i="28" s="1"/>
  <c r="Z346" i="28" s="1"/>
  <c r="Z347" i="28" s="1"/>
  <c r="Z348" i="28" s="1"/>
  <c r="Z349" i="28" s="1"/>
  <c r="Z350" i="28" s="1"/>
  <c r="Z351" i="28" s="1"/>
  <c r="Z352" i="28" s="1"/>
  <c r="Z353" i="28" s="1"/>
  <c r="Z354" i="28" s="1"/>
  <c r="Z355" i="28" s="1"/>
  <c r="Z356" i="28" s="1"/>
  <c r="Z357" i="28" s="1"/>
  <c r="Z358" i="28" s="1"/>
  <c r="Z359" i="28" s="1"/>
  <c r="Z360" i="28" s="1"/>
  <c r="Z361" i="28" s="1"/>
  <c r="Z362" i="28" s="1"/>
  <c r="Z363" i="28" s="1"/>
  <c r="Z364" i="28" s="1"/>
  <c r="Z365" i="28" s="1"/>
  <c r="Z366" i="28" s="1"/>
  <c r="Z367" i="28" s="1"/>
  <c r="Z368" i="28" s="1"/>
  <c r="Z369" i="28" s="1"/>
  <c r="Z370" i="28" s="1"/>
  <c r="Z371" i="28" s="1"/>
  <c r="Z372" i="28" s="1"/>
  <c r="Z373" i="28" s="1"/>
  <c r="Z374" i="28" s="1"/>
  <c r="Z375" i="28" s="1"/>
  <c r="Z376" i="28" s="1"/>
  <c r="Z377" i="28" s="1"/>
  <c r="Z378" i="28" s="1"/>
  <c r="Z379" i="28" s="1"/>
  <c r="Z380" i="28" s="1"/>
  <c r="Z381" i="28" s="1"/>
  <c r="Z382" i="28" s="1"/>
  <c r="Z383" i="28" s="1"/>
  <c r="Z384" i="28" s="1"/>
  <c r="Z385" i="28" s="1"/>
  <c r="Z386" i="28" s="1"/>
  <c r="Z387" i="28" s="1"/>
  <c r="Z388" i="28" s="1"/>
  <c r="Z389" i="28" s="1"/>
  <c r="Z390" i="28" s="1"/>
  <c r="Z391" i="28" s="1"/>
  <c r="Z392" i="28" s="1"/>
  <c r="Z393" i="28" s="1"/>
  <c r="Z394" i="28" s="1"/>
  <c r="Z395" i="28" s="1"/>
  <c r="Z396" i="28" s="1"/>
  <c r="Z397" i="28" s="1"/>
  <c r="Z398" i="28" s="1"/>
  <c r="Z399" i="28" s="1"/>
  <c r="Z400" i="28" s="1"/>
  <c r="Z401" i="28" s="1"/>
  <c r="Z402" i="28" s="1"/>
  <c r="Z403" i="28" s="1"/>
  <c r="Z404" i="28" s="1"/>
  <c r="Z405" i="28" s="1"/>
  <c r="Z406" i="28" s="1"/>
  <c r="Z407" i="28" s="1"/>
  <c r="Z408" i="28" s="1"/>
  <c r="Z409" i="28" s="1"/>
  <c r="Z410" i="28" s="1"/>
  <c r="Z411" i="28" s="1"/>
  <c r="Z412" i="28" s="1"/>
  <c r="Z413" i="28" s="1"/>
  <c r="Z414" i="28" s="1"/>
  <c r="Z415" i="28" s="1"/>
  <c r="Z416" i="28" s="1"/>
  <c r="Z417" i="28" s="1"/>
  <c r="Z418" i="28" s="1"/>
  <c r="Z419" i="28" s="1"/>
  <c r="Z420" i="28" s="1"/>
  <c r="Z421" i="28" s="1"/>
  <c r="Z422" i="28" s="1"/>
  <c r="Z423" i="28" s="1"/>
  <c r="Z424" i="28" s="1"/>
  <c r="Z425" i="28" s="1"/>
  <c r="Z426" i="28" s="1"/>
  <c r="Z427" i="28" s="1"/>
  <c r="Z428" i="28" s="1"/>
  <c r="Z429" i="28" s="1"/>
  <c r="Z430" i="28" s="1"/>
  <c r="Z431" i="28" s="1"/>
  <c r="Z432" i="28" s="1"/>
  <c r="Z433" i="28" s="1"/>
  <c r="Z434" i="28" s="1"/>
  <c r="Z435" i="28" s="1"/>
  <c r="Z436" i="28" s="1"/>
  <c r="Z437" i="28" s="1"/>
  <c r="Z438" i="28" s="1"/>
  <c r="Z439" i="28" s="1"/>
  <c r="Z440" i="28" s="1"/>
  <c r="Z441" i="28" s="1"/>
  <c r="Z442" i="28" s="1"/>
  <c r="Z443" i="28" s="1"/>
  <c r="Z444" i="28" s="1"/>
  <c r="Z445" i="28" s="1"/>
  <c r="Z446" i="28" s="1"/>
  <c r="Z447" i="28" s="1"/>
  <c r="Z448" i="28" s="1"/>
  <c r="Z449" i="28" s="1"/>
  <c r="Z450" i="28" s="1"/>
  <c r="Z451" i="28" s="1"/>
  <c r="Z452" i="28" s="1"/>
  <c r="Z453" i="28" s="1"/>
  <c r="Z454" i="28" s="1"/>
  <c r="Z455" i="28" s="1"/>
  <c r="Z456" i="28" s="1"/>
  <c r="Z457" i="28" s="1"/>
  <c r="Z458" i="28" s="1"/>
  <c r="Z459" i="28" s="1"/>
  <c r="Z460" i="28" s="1"/>
  <c r="Z461" i="28" s="1"/>
  <c r="Z462" i="28" s="1"/>
  <c r="Z463" i="28" s="1"/>
  <c r="Z464" i="28" s="1"/>
  <c r="Z465" i="28" s="1"/>
  <c r="Z466" i="28" s="1"/>
  <c r="Z467" i="28" s="1"/>
  <c r="Z468" i="28" s="1"/>
  <c r="Z469" i="28" s="1"/>
  <c r="Z470" i="28" s="1"/>
  <c r="Z471" i="28" s="1"/>
  <c r="Z472" i="28" s="1"/>
  <c r="Z473" i="28" s="1"/>
  <c r="Z474" i="28" s="1"/>
  <c r="Z475" i="28" s="1"/>
  <c r="Z476" i="28" s="1"/>
  <c r="Z477" i="28" s="1"/>
  <c r="Z478" i="28" s="1"/>
  <c r="Z479" i="28" s="1"/>
  <c r="Z480" i="28" s="1"/>
  <c r="Z481" i="28" s="1"/>
  <c r="Z482" i="28" s="1"/>
  <c r="Z483" i="28" s="1"/>
  <c r="Z484" i="28" s="1"/>
  <c r="Z485" i="28" s="1"/>
  <c r="Z486" i="28" s="1"/>
  <c r="Z487" i="28" s="1"/>
  <c r="Z488" i="28" s="1"/>
  <c r="Z489" i="28" s="1"/>
  <c r="Z490" i="28" s="1"/>
  <c r="Z491" i="28" s="1"/>
  <c r="Z492" i="28" s="1"/>
  <c r="Z493" i="28" s="1"/>
  <c r="Z494" i="28" s="1"/>
  <c r="Z495" i="28" s="1"/>
  <c r="Z496" i="28" s="1"/>
  <c r="Z497" i="28" s="1"/>
  <c r="Z498" i="28" s="1"/>
  <c r="Z499" i="28" s="1"/>
  <c r="Z500" i="28" s="1"/>
  <c r="Z501" i="28" s="1"/>
  <c r="Z502" i="28" s="1"/>
  <c r="Z503" i="28" s="1"/>
  <c r="Z504" i="28" s="1"/>
  <c r="Z505" i="28" s="1"/>
  <c r="Z506" i="28" s="1"/>
  <c r="Z507" i="28" s="1"/>
  <c r="Z508" i="28" s="1"/>
  <c r="Z509" i="28" s="1"/>
  <c r="Z510" i="28" s="1"/>
  <c r="Z511" i="28" s="1"/>
  <c r="Z512" i="28" s="1"/>
  <c r="Z513" i="28" s="1"/>
  <c r="Z514" i="28" s="1"/>
  <c r="Z515" i="28" s="1"/>
  <c r="Z516" i="28" s="1"/>
  <c r="Z517" i="28" s="1"/>
  <c r="Z518" i="28" s="1"/>
  <c r="Z519" i="28" s="1"/>
  <c r="Z520" i="28" s="1"/>
  <c r="Z521" i="28" s="1"/>
  <c r="Z522" i="28" s="1"/>
  <c r="Z523" i="28" s="1"/>
  <c r="Z524" i="28" s="1"/>
  <c r="Z525" i="28" s="1"/>
  <c r="Z526" i="28" s="1"/>
  <c r="Z527" i="28" s="1"/>
  <c r="Z528" i="28" s="1"/>
  <c r="Z529" i="28" s="1"/>
  <c r="Z530" i="28" s="1"/>
  <c r="Z531" i="28" s="1"/>
  <c r="Z532" i="28" s="1"/>
  <c r="Z533" i="28" s="1"/>
  <c r="Z534" i="28" s="1"/>
  <c r="Z535" i="28" s="1"/>
  <c r="Z536" i="28" s="1"/>
  <c r="Z537" i="28" s="1"/>
  <c r="Z538" i="28" s="1"/>
  <c r="Z539" i="28" s="1"/>
  <c r="Z540" i="28" s="1"/>
  <c r="Z541" i="28" s="1"/>
  <c r="Z542" i="28" s="1"/>
  <c r="Z543" i="28" s="1"/>
  <c r="Z544" i="28" s="1"/>
  <c r="Z545" i="28" s="1"/>
  <c r="Z546" i="28" s="1"/>
  <c r="Z547" i="28" s="1"/>
  <c r="Z548" i="28" s="1"/>
  <c r="Z549" i="28" s="1"/>
  <c r="Z550" i="28" s="1"/>
  <c r="Z551" i="28" s="1"/>
  <c r="Z552" i="28" s="1"/>
  <c r="Z553" i="28" s="1"/>
  <c r="Z554" i="28" s="1"/>
  <c r="Z555" i="28" s="1"/>
  <c r="Z556" i="28" s="1"/>
  <c r="Z557" i="28" s="1"/>
  <c r="Z558" i="28" s="1"/>
  <c r="Z559" i="28" s="1"/>
  <c r="Z560" i="28" s="1"/>
  <c r="Z561" i="28" s="1"/>
  <c r="Z562" i="28" s="1"/>
  <c r="Z563" i="28" s="1"/>
  <c r="Z564" i="28" s="1"/>
  <c r="Z565" i="28" s="1"/>
  <c r="Z566" i="28" s="1"/>
  <c r="Z567" i="28" s="1"/>
  <c r="Z568" i="28" s="1"/>
  <c r="Z569" i="28" s="1"/>
  <c r="Z570" i="28" s="1"/>
  <c r="Z571" i="28" s="1"/>
  <c r="Z572" i="28" s="1"/>
  <c r="Z573" i="28" s="1"/>
  <c r="Z574" i="28" s="1"/>
  <c r="Z575" i="28" s="1"/>
  <c r="Z576" i="28" s="1"/>
  <c r="Z577" i="28" s="1"/>
  <c r="Z578" i="28" s="1"/>
  <c r="Z579" i="28" s="1"/>
  <c r="Z580" i="28" s="1"/>
  <c r="Z581" i="28" s="1"/>
  <c r="Z582" i="28" s="1"/>
  <c r="Z583" i="28" s="1"/>
  <c r="Z584" i="28" s="1"/>
  <c r="Z585" i="28" s="1"/>
  <c r="Z586" i="28" s="1"/>
  <c r="Z587" i="28" s="1"/>
  <c r="Z588" i="28" s="1"/>
  <c r="Z589" i="28" s="1"/>
  <c r="Z590" i="28" s="1"/>
  <c r="Z591" i="28" s="1"/>
  <c r="Z592" i="28" s="1"/>
  <c r="Z593" i="28" s="1"/>
  <c r="Z594" i="28" s="1"/>
  <c r="Z595" i="28" s="1"/>
  <c r="Z596" i="28" s="1"/>
  <c r="Z597" i="28" s="1"/>
  <c r="Z598" i="28" s="1"/>
  <c r="Z599" i="28" s="1"/>
  <c r="Z600" i="28" s="1"/>
  <c r="Z601" i="28" s="1"/>
  <c r="Z602" i="28" s="1"/>
  <c r="Z603" i="28" s="1"/>
  <c r="Z604" i="28" s="1"/>
  <c r="Z605" i="28" s="1"/>
  <c r="Z606" i="28" s="1"/>
  <c r="Z607" i="28" s="1"/>
  <c r="Z608" i="28" s="1"/>
  <c r="Z609" i="28" s="1"/>
  <c r="Z610" i="28" s="1"/>
  <c r="Z611" i="28" s="1"/>
  <c r="Z612" i="28" s="1"/>
  <c r="Z613" i="28" s="1"/>
  <c r="Z614" i="28" s="1"/>
  <c r="Z615" i="28" s="1"/>
  <c r="Z616" i="28" s="1"/>
  <c r="Z617" i="28" s="1"/>
  <c r="Z618" i="28" s="1"/>
  <c r="Z619" i="28" s="1"/>
  <c r="Z620" i="28" s="1"/>
  <c r="Z621" i="28" s="1"/>
  <c r="Z622" i="28" s="1"/>
  <c r="Z623" i="28" s="1"/>
  <c r="Z624" i="28" s="1"/>
  <c r="Z625" i="28" s="1"/>
  <c r="Z626" i="28" s="1"/>
  <c r="Z627" i="28" s="1"/>
  <c r="Z628" i="28" s="1"/>
  <c r="Z629" i="28" s="1"/>
  <c r="Z630" i="28" s="1"/>
  <c r="Z631" i="28" s="1"/>
  <c r="Z632" i="28" s="1"/>
  <c r="Z633" i="28" s="1"/>
  <c r="Z634" i="28" s="1"/>
  <c r="Z635" i="28" s="1"/>
  <c r="Z636" i="28" s="1"/>
  <c r="Z637" i="28" s="1"/>
  <c r="Z638" i="28" s="1"/>
  <c r="Z639" i="28" s="1"/>
  <c r="Z640" i="28" s="1"/>
  <c r="Z641" i="28" s="1"/>
  <c r="Z642" i="28" s="1"/>
  <c r="Z643" i="28" s="1"/>
  <c r="Z644" i="28" s="1"/>
  <c r="Z645" i="28" s="1"/>
  <c r="Z646" i="28" s="1"/>
  <c r="Z647" i="28" s="1"/>
  <c r="Z648" i="28" s="1"/>
  <c r="Z649" i="28" s="1"/>
  <c r="Z650" i="28" s="1"/>
  <c r="Z651" i="28" s="1"/>
  <c r="Z652" i="28" s="1"/>
  <c r="Z653" i="28" s="1"/>
  <c r="Z654" i="28" s="1"/>
  <c r="Z655" i="28" s="1"/>
  <c r="Z656" i="28" s="1"/>
  <c r="Z657" i="28" s="1"/>
  <c r="Z658" i="28" s="1"/>
  <c r="Z659" i="28" s="1"/>
  <c r="Z660" i="28" s="1"/>
  <c r="Z661" i="28" s="1"/>
  <c r="Z662" i="28" s="1"/>
  <c r="Z663" i="28" s="1"/>
  <c r="Z664" i="28" s="1"/>
  <c r="Z665" i="28" s="1"/>
  <c r="Z666" i="28" s="1"/>
  <c r="Z667" i="28" s="1"/>
  <c r="Z668" i="28" s="1"/>
  <c r="Z669" i="28" s="1"/>
  <c r="Z670" i="28" s="1"/>
  <c r="Z671" i="28" s="1"/>
  <c r="Z672" i="28" s="1"/>
  <c r="Z673" i="28" s="1"/>
  <c r="Z674" i="28" s="1"/>
  <c r="Z675" i="28" s="1"/>
  <c r="Z676" i="28" s="1"/>
  <c r="Z677" i="28" s="1"/>
  <c r="Z678" i="28" s="1"/>
  <c r="Z679" i="28" s="1"/>
  <c r="Z680" i="28" s="1"/>
  <c r="Z681" i="28" s="1"/>
  <c r="Z682" i="28" s="1"/>
  <c r="Z683" i="28" s="1"/>
  <c r="Z684" i="28" s="1"/>
  <c r="Z685" i="28" s="1"/>
  <c r="Z686" i="28" s="1"/>
  <c r="Z687" i="28" s="1"/>
  <c r="Z688" i="28" s="1"/>
  <c r="Z689" i="28" s="1"/>
  <c r="Z690" i="28" s="1"/>
  <c r="Z691" i="28" s="1"/>
  <c r="Z692" i="28" s="1"/>
  <c r="Z693" i="28" s="1"/>
  <c r="Z694" i="28" s="1"/>
  <c r="Z695" i="28" s="1"/>
  <c r="Z696" i="28" s="1"/>
  <c r="Z697" i="28" s="1"/>
  <c r="Z698" i="28" s="1"/>
  <c r="Z699" i="28" s="1"/>
  <c r="Z700" i="28" s="1"/>
  <c r="Z701" i="28" s="1"/>
  <c r="Z702" i="28" s="1"/>
  <c r="Z703" i="28" s="1"/>
  <c r="Z704" i="28" s="1"/>
  <c r="Z705" i="28" s="1"/>
  <c r="Z706" i="28" s="1"/>
  <c r="Z707" i="28" s="1"/>
  <c r="Z708" i="28" s="1"/>
  <c r="Z709" i="28" s="1"/>
  <c r="Z710" i="28" s="1"/>
  <c r="Z711" i="28" s="1"/>
  <c r="Z712" i="28" s="1"/>
  <c r="Z713" i="28" s="1"/>
  <c r="Z714" i="28" s="1"/>
  <c r="Z715" i="28" s="1"/>
  <c r="Z716" i="28" s="1"/>
  <c r="Z717" i="28" s="1"/>
  <c r="Z718" i="28" s="1"/>
  <c r="Z719" i="28" s="1"/>
  <c r="Z720" i="28" s="1"/>
  <c r="Z721" i="28" s="1"/>
  <c r="Z722" i="28" s="1"/>
  <c r="Z723" i="28" s="1"/>
  <c r="Z724" i="28" s="1"/>
  <c r="Z725" i="28" s="1"/>
  <c r="Z726" i="28" s="1"/>
  <c r="Z727" i="28" s="1"/>
  <c r="Z728" i="28" s="1"/>
  <c r="Z729" i="28" s="1"/>
  <c r="Z730" i="28" s="1"/>
  <c r="Z731" i="28" s="1"/>
  <c r="Z732" i="28" s="1"/>
  <c r="Z733" i="28" s="1"/>
  <c r="Z734" i="28" s="1"/>
  <c r="Z735" i="28" s="1"/>
  <c r="Z736" i="28" s="1"/>
  <c r="Z737" i="28" s="1"/>
  <c r="Z738" i="28" s="1"/>
  <c r="Z739" i="28" s="1"/>
  <c r="Z740" i="28" s="1"/>
  <c r="Z741" i="28" s="1"/>
  <c r="Z742" i="28" s="1"/>
  <c r="Z743" i="28" s="1"/>
  <c r="Z744" i="28" s="1"/>
  <c r="Z745" i="28" s="1"/>
  <c r="Z746" i="28" s="1"/>
  <c r="Z747" i="28" s="1"/>
  <c r="Z748" i="28" s="1"/>
  <c r="Z749" i="28" s="1"/>
  <c r="Z750" i="28" s="1"/>
  <c r="Z751" i="28" s="1"/>
  <c r="Z752" i="28" s="1"/>
  <c r="Z753" i="28" s="1"/>
  <c r="Z754" i="28" s="1"/>
  <c r="Z755" i="28" s="1"/>
  <c r="Z756" i="28" s="1"/>
  <c r="Z757" i="28" s="1"/>
  <c r="Z758" i="28" s="1"/>
  <c r="Z759" i="28" s="1"/>
  <c r="Z760" i="28" s="1"/>
  <c r="Z761" i="28" s="1"/>
  <c r="Z762" i="28" s="1"/>
  <c r="Z763" i="28" s="1"/>
  <c r="Z764" i="28" s="1"/>
  <c r="Z765" i="28" s="1"/>
  <c r="Z766" i="28" s="1"/>
  <c r="Z767" i="28" s="1"/>
  <c r="Z768" i="28" s="1"/>
  <c r="Z769" i="28" s="1"/>
  <c r="Z770" i="28" s="1"/>
  <c r="Z771" i="28" s="1"/>
  <c r="Z772" i="28" s="1"/>
  <c r="Z773" i="28" s="1"/>
  <c r="Z774" i="28" s="1"/>
  <c r="Z775" i="28" s="1"/>
  <c r="Z776" i="28" s="1"/>
  <c r="Z777" i="28" s="1"/>
  <c r="Z778" i="28" s="1"/>
  <c r="Z779" i="28" s="1"/>
  <c r="Z780" i="28" s="1"/>
  <c r="Z781" i="28" s="1"/>
  <c r="Z782" i="28" s="1"/>
  <c r="Z783" i="28" s="1"/>
  <c r="Z784" i="28" s="1"/>
  <c r="Z785" i="28" s="1"/>
  <c r="Z786" i="28" s="1"/>
  <c r="Z787" i="28" s="1"/>
  <c r="Z788" i="28" s="1"/>
  <c r="Z789" i="28" s="1"/>
  <c r="Z790" i="28" s="1"/>
  <c r="Z791" i="28" s="1"/>
  <c r="Z792" i="28" s="1"/>
  <c r="Z793" i="28" s="1"/>
  <c r="Z794" i="28" s="1"/>
  <c r="Z795" i="28" s="1"/>
  <c r="Z796" i="28" s="1"/>
  <c r="Z797" i="28" s="1"/>
  <c r="Z798" i="28" s="1"/>
  <c r="Z799" i="28" s="1"/>
  <c r="Z800" i="28" s="1"/>
  <c r="Z801" i="28" s="1"/>
  <c r="Z802" i="28" s="1"/>
  <c r="Z803" i="28" s="1"/>
  <c r="Z804" i="28" s="1"/>
  <c r="Z805" i="28" s="1"/>
  <c r="Z806" i="28" s="1"/>
  <c r="Z807" i="28" s="1"/>
  <c r="Z808" i="28" s="1"/>
  <c r="Z809" i="28" s="1"/>
  <c r="Z810" i="28" s="1"/>
  <c r="Z811" i="28" s="1"/>
  <c r="Z812" i="28" s="1"/>
  <c r="Z813" i="28" s="1"/>
  <c r="Z814" i="28" s="1"/>
  <c r="Z815" i="28" s="1"/>
  <c r="Z816" i="28" s="1"/>
  <c r="Z817" i="28" s="1"/>
  <c r="Z818" i="28" s="1"/>
  <c r="Z819" i="28" s="1"/>
  <c r="Z820" i="28" s="1"/>
  <c r="Z821" i="28" s="1"/>
  <c r="Z822" i="28" s="1"/>
  <c r="Z823" i="28" s="1"/>
  <c r="Z824" i="28" s="1"/>
  <c r="Z825" i="28" s="1"/>
  <c r="Z826" i="28" s="1"/>
  <c r="Z827" i="28" s="1"/>
  <c r="Z828" i="28" s="1"/>
  <c r="Z829" i="28" s="1"/>
  <c r="Z830" i="28" s="1"/>
  <c r="Z831" i="28" s="1"/>
  <c r="Z832" i="28" s="1"/>
  <c r="Z833" i="28" s="1"/>
  <c r="Z834" i="28" s="1"/>
  <c r="Z835" i="28" s="1"/>
  <c r="Z836" i="28" s="1"/>
  <c r="Z837" i="28" s="1"/>
  <c r="Z838" i="28" s="1"/>
  <c r="Z839" i="28" s="1"/>
  <c r="Z840" i="28" s="1"/>
  <c r="Z841" i="28" s="1"/>
  <c r="Z842" i="28" s="1"/>
  <c r="Z843" i="28" s="1"/>
  <c r="Z844" i="28" s="1"/>
  <c r="Z845" i="28" s="1"/>
  <c r="Z846" i="28" s="1"/>
  <c r="Z847" i="28" s="1"/>
  <c r="Z848" i="28" s="1"/>
  <c r="Z849" i="28" s="1"/>
  <c r="Z850" i="28" s="1"/>
  <c r="Z851" i="28" s="1"/>
  <c r="Z852" i="28" s="1"/>
  <c r="Z853" i="28" s="1"/>
  <c r="Z854" i="28" s="1"/>
  <c r="Z855" i="28" s="1"/>
  <c r="Z856" i="28" s="1"/>
  <c r="Z857" i="28" s="1"/>
  <c r="Z858" i="28" s="1"/>
  <c r="Z859" i="28" s="1"/>
  <c r="Z860" i="28" s="1"/>
  <c r="Z861" i="28" s="1"/>
  <c r="Z862" i="28" s="1"/>
  <c r="Z863" i="28" s="1"/>
  <c r="Z864" i="28" s="1"/>
  <c r="Z865" i="28" s="1"/>
  <c r="Z866" i="28" s="1"/>
  <c r="Z867" i="28" s="1"/>
  <c r="Z868" i="28" s="1"/>
  <c r="Z869" i="28" s="1"/>
  <c r="Z870" i="28" s="1"/>
  <c r="Z871" i="28" s="1"/>
  <c r="Z872" i="28" s="1"/>
  <c r="Z873" i="28" s="1"/>
  <c r="Z874" i="28" s="1"/>
  <c r="Z875" i="28" s="1"/>
  <c r="Z876" i="28" s="1"/>
  <c r="Z877" i="28" s="1"/>
  <c r="Z878" i="28" s="1"/>
  <c r="Z879" i="28" s="1"/>
  <c r="Z880" i="28" s="1"/>
  <c r="Z881" i="28" s="1"/>
  <c r="Z882" i="28" s="1"/>
  <c r="Z883" i="28" s="1"/>
  <c r="Z884" i="28" s="1"/>
  <c r="Z885" i="28" s="1"/>
  <c r="Z886" i="28" s="1"/>
  <c r="Z887" i="28" s="1"/>
  <c r="Z888" i="28" s="1"/>
  <c r="Z889" i="28" s="1"/>
  <c r="Z890" i="28" s="1"/>
  <c r="Z891" i="28" s="1"/>
  <c r="Z892" i="28" s="1"/>
  <c r="Z893" i="28" s="1"/>
  <c r="Z894" i="28" s="1"/>
  <c r="Z895" i="28" s="1"/>
  <c r="Z896" i="28" s="1"/>
  <c r="Z897" i="28" s="1"/>
  <c r="Z898" i="28" s="1"/>
  <c r="Z899" i="28" s="1"/>
  <c r="Z900" i="28" s="1"/>
  <c r="Z901" i="28" s="1"/>
  <c r="Z902" i="28" s="1"/>
  <c r="Z903" i="28" s="1"/>
  <c r="Z904" i="28" s="1"/>
  <c r="Z905" i="28" s="1"/>
  <c r="Z906" i="28" s="1"/>
  <c r="Z907" i="28" s="1"/>
  <c r="Z908" i="28" s="1"/>
  <c r="Z909" i="28" s="1"/>
  <c r="Z910" i="28" s="1"/>
  <c r="Z911" i="28" s="1"/>
  <c r="Z912" i="28" s="1"/>
  <c r="Z913" i="28" s="1"/>
  <c r="Z914" i="28" s="1"/>
  <c r="Z915" i="28" s="1"/>
  <c r="Z916" i="28" s="1"/>
  <c r="Z917" i="28" s="1"/>
  <c r="Z918" i="28" s="1"/>
  <c r="Z919" i="28" s="1"/>
  <c r="Z920" i="28" s="1"/>
  <c r="Z921" i="28" s="1"/>
  <c r="Z922" i="28" s="1"/>
  <c r="Z923" i="28" s="1"/>
  <c r="Z924" i="28" s="1"/>
  <c r="Z925" i="28" s="1"/>
  <c r="Z926" i="28" s="1"/>
  <c r="Z927" i="28" s="1"/>
  <c r="Z928" i="28" s="1"/>
  <c r="Z929" i="28" s="1"/>
  <c r="Z930" i="28" s="1"/>
  <c r="Z931" i="28" s="1"/>
  <c r="Z932" i="28" s="1"/>
  <c r="Z933" i="28" s="1"/>
  <c r="Z934" i="28" s="1"/>
  <c r="Z935" i="28" s="1"/>
  <c r="Z936" i="28" s="1"/>
  <c r="Z937" i="28" s="1"/>
  <c r="Z938" i="28" s="1"/>
  <c r="Z939" i="28" s="1"/>
  <c r="Z940" i="28" s="1"/>
  <c r="Z941" i="28" s="1"/>
  <c r="Z942" i="28" s="1"/>
  <c r="Z943" i="28" s="1"/>
  <c r="Z944" i="28" s="1"/>
  <c r="Z945" i="28" s="1"/>
  <c r="Z946" i="28" s="1"/>
  <c r="Z947" i="28" s="1"/>
  <c r="Z948" i="28" s="1"/>
  <c r="Z949" i="28" s="1"/>
  <c r="Z950" i="28" s="1"/>
  <c r="Z951" i="28" s="1"/>
  <c r="Z952" i="28" s="1"/>
  <c r="Z953" i="28" s="1"/>
  <c r="Z954" i="28" s="1"/>
  <c r="Z955" i="28" s="1"/>
  <c r="Z956" i="28" s="1"/>
  <c r="Z957" i="28" s="1"/>
  <c r="Z958" i="28" s="1"/>
  <c r="Z959" i="28" s="1"/>
  <c r="Z960" i="28" s="1"/>
  <c r="Z961" i="28" s="1"/>
  <c r="Z962" i="28" s="1"/>
  <c r="Z963" i="28" s="1"/>
  <c r="Z964" i="28" s="1"/>
  <c r="Z965" i="28" s="1"/>
  <c r="Z966" i="28" s="1"/>
  <c r="Z967" i="28" s="1"/>
  <c r="Z968" i="28" s="1"/>
  <c r="Z969" i="28" s="1"/>
  <c r="Z970" i="28" s="1"/>
  <c r="Z971" i="28" s="1"/>
  <c r="Z972" i="28" s="1"/>
  <c r="Z973" i="28" s="1"/>
  <c r="Z974" i="28" s="1"/>
  <c r="Z975" i="28" s="1"/>
  <c r="Z976" i="28" s="1"/>
  <c r="Z977" i="28" s="1"/>
  <c r="Z978" i="28" s="1"/>
  <c r="Z979" i="28" s="1"/>
  <c r="Z980" i="28" s="1"/>
  <c r="Z981" i="28" s="1"/>
  <c r="Z982" i="28" s="1"/>
  <c r="Z983" i="28" s="1"/>
  <c r="Z984" i="28" s="1"/>
  <c r="Z985" i="28" s="1"/>
  <c r="Z986" i="28" s="1"/>
  <c r="Z987" i="28" s="1"/>
  <c r="Z988" i="28" s="1"/>
  <c r="Z989" i="28" s="1"/>
  <c r="Z990" i="28" s="1"/>
  <c r="Z991" i="28" s="1"/>
  <c r="Z992" i="28" s="1"/>
  <c r="Z993" i="28" s="1"/>
  <c r="Z994" i="28" s="1"/>
  <c r="Z995" i="28" s="1"/>
  <c r="Z996" i="28" s="1"/>
  <c r="Z997" i="28" s="1"/>
  <c r="Z998" i="28" s="1"/>
  <c r="Z999" i="28" s="1"/>
  <c r="Z1000" i="28" s="1"/>
  <c r="Z1001" i="28" s="1"/>
  <c r="Z1002" i="28" s="1"/>
  <c r="Z1003" i="28" s="1"/>
  <c r="Z1004" i="28" s="1"/>
  <c r="Z1005" i="28" s="1"/>
  <c r="Z1006" i="28" s="1"/>
  <c r="Z1007" i="28" s="1"/>
  <c r="Z1008" i="28" s="1"/>
  <c r="Z1009" i="28" s="1"/>
  <c r="W10" i="28"/>
  <c r="W11" i="28" s="1"/>
  <c r="W12" i="28" s="1"/>
  <c r="W13" i="28" s="1"/>
  <c r="W14" i="28" s="1"/>
  <c r="W15" i="28" s="1"/>
  <c r="W16" i="28" s="1"/>
  <c r="W17" i="28" s="1"/>
  <c r="W18" i="28" s="1"/>
  <c r="W19" i="28" s="1"/>
  <c r="W20" i="28" s="1"/>
  <c r="W21" i="28" s="1"/>
  <c r="W22" i="28" s="1"/>
  <c r="W23" i="28" s="1"/>
  <c r="W24" i="28" s="1"/>
  <c r="W25" i="28" s="1"/>
  <c r="W26" i="28" s="1"/>
  <c r="W27" i="28" s="1"/>
  <c r="W28" i="28" s="1"/>
  <c r="W29" i="28" s="1"/>
  <c r="W30" i="28" s="1"/>
  <c r="W31" i="28" s="1"/>
  <c r="W32" i="28" s="1"/>
  <c r="W33" i="28" s="1"/>
  <c r="W34" i="28" s="1"/>
  <c r="W35" i="28" s="1"/>
  <c r="W36" i="28" s="1"/>
  <c r="W37" i="28" s="1"/>
  <c r="W38" i="28" s="1"/>
  <c r="W39" i="28" s="1"/>
  <c r="W40" i="28" s="1"/>
  <c r="W41" i="28" s="1"/>
  <c r="W42" i="28" s="1"/>
  <c r="W43" i="28" s="1"/>
  <c r="W44" i="28" s="1"/>
  <c r="W45" i="28" s="1"/>
  <c r="W46" i="28" s="1"/>
  <c r="W47" i="28" s="1"/>
  <c r="W48" i="28" s="1"/>
  <c r="W49" i="28" s="1"/>
  <c r="W50" i="28" s="1"/>
  <c r="W51" i="28" s="1"/>
  <c r="W52" i="28" s="1"/>
  <c r="W53" i="28" s="1"/>
  <c r="W54" i="28" s="1"/>
  <c r="W55" i="28" s="1"/>
  <c r="W56" i="28" s="1"/>
  <c r="W57" i="28" s="1"/>
  <c r="W58" i="28" s="1"/>
  <c r="W59" i="28" s="1"/>
  <c r="W60" i="28" s="1"/>
  <c r="W61" i="28" s="1"/>
  <c r="W62" i="28" s="1"/>
  <c r="W63" i="28" s="1"/>
  <c r="W64" i="28" s="1"/>
  <c r="W65" i="28" s="1"/>
  <c r="W66" i="28" s="1"/>
  <c r="W67" i="28" s="1"/>
  <c r="W68" i="28" s="1"/>
  <c r="W69" i="28" s="1"/>
  <c r="W70" i="28" s="1"/>
  <c r="W71" i="28" s="1"/>
  <c r="W72" i="28" s="1"/>
  <c r="W73" i="28" s="1"/>
  <c r="W74" i="28" s="1"/>
  <c r="W75" i="28" s="1"/>
  <c r="W76" i="28" s="1"/>
  <c r="W77" i="28" s="1"/>
  <c r="W78" i="28" s="1"/>
  <c r="W79" i="28" s="1"/>
  <c r="W80" i="28" s="1"/>
  <c r="W81" i="28" s="1"/>
  <c r="W82" i="28" s="1"/>
  <c r="W83" i="28" s="1"/>
  <c r="W84" i="28" s="1"/>
  <c r="W85" i="28" s="1"/>
  <c r="W86" i="28" s="1"/>
  <c r="W87" i="28" s="1"/>
  <c r="W88" i="28" s="1"/>
  <c r="W89" i="28" s="1"/>
  <c r="W90" i="28" s="1"/>
  <c r="W91" i="28" s="1"/>
  <c r="W92" i="28" s="1"/>
  <c r="W93" i="28" s="1"/>
  <c r="W94" i="28" s="1"/>
  <c r="W95" i="28" s="1"/>
  <c r="W96" i="28" s="1"/>
  <c r="W97" i="28" s="1"/>
  <c r="W98" i="28" s="1"/>
  <c r="W99" i="28" s="1"/>
  <c r="W100" i="28" s="1"/>
  <c r="W101" i="28" s="1"/>
  <c r="W102" i="28" s="1"/>
  <c r="W103" i="28" s="1"/>
  <c r="W104" i="28" s="1"/>
  <c r="W105" i="28" s="1"/>
  <c r="W106" i="28" s="1"/>
  <c r="W107" i="28" s="1"/>
  <c r="W108" i="28" s="1"/>
  <c r="W109" i="28" s="1"/>
  <c r="W110" i="28" s="1"/>
  <c r="W111" i="28" s="1"/>
  <c r="W112" i="28" s="1"/>
  <c r="W113" i="28" s="1"/>
  <c r="W114" i="28" s="1"/>
  <c r="W115" i="28" s="1"/>
  <c r="W116" i="28" s="1"/>
  <c r="W117" i="28" s="1"/>
  <c r="W118" i="28" s="1"/>
  <c r="W119" i="28" s="1"/>
  <c r="W120" i="28" s="1"/>
  <c r="W121" i="28" s="1"/>
  <c r="W122" i="28" s="1"/>
  <c r="W123" i="28" s="1"/>
  <c r="W124" i="28" s="1"/>
  <c r="W125" i="28" s="1"/>
  <c r="W126" i="28" s="1"/>
  <c r="W127" i="28" s="1"/>
  <c r="W128" i="28" s="1"/>
  <c r="W129" i="28" s="1"/>
  <c r="W130" i="28" s="1"/>
  <c r="W131" i="28" s="1"/>
  <c r="W132" i="28" s="1"/>
  <c r="W133" i="28" s="1"/>
  <c r="W134" i="28" s="1"/>
  <c r="W135" i="28" s="1"/>
  <c r="W136" i="28" s="1"/>
  <c r="W137" i="28" s="1"/>
  <c r="W138" i="28" s="1"/>
  <c r="W139" i="28" s="1"/>
  <c r="W140" i="28" s="1"/>
  <c r="W141" i="28" s="1"/>
  <c r="W142" i="28" s="1"/>
  <c r="W143" i="28" s="1"/>
  <c r="W144" i="28" s="1"/>
  <c r="W145" i="28" s="1"/>
  <c r="W146" i="28" s="1"/>
  <c r="W147" i="28" s="1"/>
  <c r="W148" i="28" s="1"/>
  <c r="W149" i="28" s="1"/>
  <c r="W150" i="28" s="1"/>
  <c r="W151" i="28" s="1"/>
  <c r="W152" i="28" s="1"/>
  <c r="W153" i="28" s="1"/>
  <c r="W154" i="28" s="1"/>
  <c r="W155" i="28" s="1"/>
  <c r="W156" i="28" s="1"/>
  <c r="W157" i="28" s="1"/>
  <c r="W158" i="28" s="1"/>
  <c r="W159" i="28" s="1"/>
  <c r="W160" i="28" s="1"/>
  <c r="W161" i="28" s="1"/>
  <c r="W162" i="28" s="1"/>
  <c r="W163" i="28" s="1"/>
  <c r="W164" i="28" s="1"/>
  <c r="W165" i="28" s="1"/>
  <c r="W166" i="28" s="1"/>
  <c r="W167" i="28" s="1"/>
  <c r="W168" i="28" s="1"/>
  <c r="W169" i="28" s="1"/>
  <c r="W170" i="28" s="1"/>
  <c r="W171" i="28" s="1"/>
  <c r="W172" i="28" s="1"/>
  <c r="W173" i="28" s="1"/>
  <c r="W174" i="28" s="1"/>
  <c r="W175" i="28" s="1"/>
  <c r="W176" i="28" s="1"/>
  <c r="W177" i="28" s="1"/>
  <c r="W178" i="28" s="1"/>
  <c r="W179" i="28" s="1"/>
  <c r="W180" i="28" s="1"/>
  <c r="W181" i="28" s="1"/>
  <c r="W182" i="28" s="1"/>
  <c r="W183" i="28" s="1"/>
  <c r="W184" i="28" s="1"/>
  <c r="W185" i="28" s="1"/>
  <c r="W186" i="28" s="1"/>
  <c r="W187" i="28" s="1"/>
  <c r="W188" i="28" s="1"/>
  <c r="W189" i="28" s="1"/>
  <c r="W190" i="28" s="1"/>
  <c r="W191" i="28" s="1"/>
  <c r="W192" i="28" s="1"/>
  <c r="W193" i="28" s="1"/>
  <c r="W194" i="28" s="1"/>
  <c r="W195" i="28" s="1"/>
  <c r="W196" i="28" s="1"/>
  <c r="W197" i="28" s="1"/>
  <c r="W198" i="28" s="1"/>
  <c r="W199" i="28" s="1"/>
  <c r="W200" i="28" s="1"/>
  <c r="W201" i="28" s="1"/>
  <c r="W202" i="28" s="1"/>
  <c r="W203" i="28" s="1"/>
  <c r="W204" i="28" s="1"/>
  <c r="W205" i="28" s="1"/>
  <c r="W206" i="28" s="1"/>
  <c r="W207" i="28" s="1"/>
  <c r="W208" i="28" s="1"/>
  <c r="W209" i="28" s="1"/>
  <c r="W210" i="28" s="1"/>
  <c r="W211" i="28" s="1"/>
  <c r="W212" i="28" s="1"/>
  <c r="W213" i="28" s="1"/>
  <c r="W214" i="28" s="1"/>
  <c r="W215" i="28" s="1"/>
  <c r="W216" i="28" s="1"/>
  <c r="W217" i="28" s="1"/>
  <c r="W218" i="28" s="1"/>
  <c r="W219" i="28" s="1"/>
  <c r="W220" i="28" s="1"/>
  <c r="W221" i="28" s="1"/>
  <c r="W222" i="28" s="1"/>
  <c r="W223" i="28" s="1"/>
  <c r="W224" i="28" s="1"/>
  <c r="W225" i="28" s="1"/>
  <c r="W226" i="28" s="1"/>
  <c r="W227" i="28" s="1"/>
  <c r="W228" i="28" s="1"/>
  <c r="W229" i="28" s="1"/>
  <c r="W230" i="28" s="1"/>
  <c r="W231" i="28" s="1"/>
  <c r="W232" i="28" s="1"/>
  <c r="W233" i="28" s="1"/>
  <c r="W234" i="28" s="1"/>
  <c r="W235" i="28" s="1"/>
  <c r="W236" i="28" s="1"/>
  <c r="W237" i="28" s="1"/>
  <c r="W238" i="28" s="1"/>
  <c r="W239" i="28" s="1"/>
  <c r="W240" i="28" s="1"/>
  <c r="W241" i="28" s="1"/>
  <c r="W242" i="28" s="1"/>
  <c r="W243" i="28" s="1"/>
  <c r="W244" i="28" s="1"/>
  <c r="W245" i="28" s="1"/>
  <c r="W246" i="28" s="1"/>
  <c r="W247" i="28" s="1"/>
  <c r="W248" i="28" s="1"/>
  <c r="W249" i="28" s="1"/>
  <c r="W250" i="28" s="1"/>
  <c r="W251" i="28" s="1"/>
  <c r="W252" i="28" s="1"/>
  <c r="W253" i="28" s="1"/>
  <c r="W254" i="28" s="1"/>
  <c r="W255" i="28" s="1"/>
  <c r="W256" i="28" s="1"/>
  <c r="W257" i="28" s="1"/>
  <c r="W258" i="28" s="1"/>
  <c r="W259" i="28" s="1"/>
  <c r="W260" i="28" s="1"/>
  <c r="W261" i="28" s="1"/>
  <c r="W262" i="28" s="1"/>
  <c r="W263" i="28" s="1"/>
  <c r="W264" i="28" s="1"/>
  <c r="W265" i="28" s="1"/>
  <c r="W266" i="28" s="1"/>
  <c r="W267" i="28" s="1"/>
  <c r="W268" i="28" s="1"/>
  <c r="W269" i="28" s="1"/>
  <c r="W270" i="28" s="1"/>
  <c r="W271" i="28" s="1"/>
  <c r="W272" i="28" s="1"/>
  <c r="W273" i="28" s="1"/>
  <c r="W274" i="28" s="1"/>
  <c r="W275" i="28" s="1"/>
  <c r="W276" i="28" s="1"/>
  <c r="W277" i="28" s="1"/>
  <c r="W278" i="28" s="1"/>
  <c r="W279" i="28" s="1"/>
  <c r="W280" i="28" s="1"/>
  <c r="W281" i="28" s="1"/>
  <c r="W282" i="28" s="1"/>
  <c r="W283" i="28" s="1"/>
  <c r="W284" i="28" s="1"/>
  <c r="W285" i="28" s="1"/>
  <c r="W286" i="28" s="1"/>
  <c r="W287" i="28" s="1"/>
  <c r="W288" i="28" s="1"/>
  <c r="W289" i="28" s="1"/>
  <c r="W290" i="28" s="1"/>
  <c r="W291" i="28" s="1"/>
  <c r="W292" i="28" s="1"/>
  <c r="W293" i="28" s="1"/>
  <c r="W294" i="28" s="1"/>
  <c r="W295" i="28" s="1"/>
  <c r="W296" i="28" s="1"/>
  <c r="W297" i="28" s="1"/>
  <c r="W298" i="28" s="1"/>
  <c r="W299" i="28" s="1"/>
  <c r="W300" i="28" s="1"/>
  <c r="W301" i="28" s="1"/>
  <c r="W302" i="28" s="1"/>
  <c r="W303" i="28" s="1"/>
  <c r="W304" i="28" s="1"/>
  <c r="W305" i="28" s="1"/>
  <c r="W306" i="28" s="1"/>
  <c r="W307" i="28" s="1"/>
  <c r="W308" i="28" s="1"/>
  <c r="W309" i="28" s="1"/>
  <c r="W310" i="28" s="1"/>
  <c r="W311" i="28" s="1"/>
  <c r="W312" i="28" s="1"/>
  <c r="W313" i="28" s="1"/>
  <c r="W314" i="28" s="1"/>
  <c r="W315" i="28" s="1"/>
  <c r="W316" i="28" s="1"/>
  <c r="W317" i="28" s="1"/>
  <c r="W318" i="28" s="1"/>
  <c r="W319" i="28" s="1"/>
  <c r="W320" i="28" s="1"/>
  <c r="W321" i="28" s="1"/>
  <c r="W322" i="28" s="1"/>
  <c r="W323" i="28" s="1"/>
  <c r="W324" i="28" s="1"/>
  <c r="W325" i="28" s="1"/>
  <c r="W326" i="28" s="1"/>
  <c r="W327" i="28" s="1"/>
  <c r="W328" i="28" s="1"/>
  <c r="W329" i="28" s="1"/>
  <c r="W330" i="28" s="1"/>
  <c r="W331" i="28" s="1"/>
  <c r="W332" i="28" s="1"/>
  <c r="W333" i="28" s="1"/>
  <c r="W334" i="28" s="1"/>
  <c r="W335" i="28" s="1"/>
  <c r="W336" i="28" s="1"/>
  <c r="W337" i="28" s="1"/>
  <c r="W338" i="28" s="1"/>
  <c r="W339" i="28" s="1"/>
  <c r="W340" i="28" s="1"/>
  <c r="W341" i="28" s="1"/>
  <c r="W342" i="28" s="1"/>
  <c r="W343" i="28" s="1"/>
  <c r="W344" i="28" s="1"/>
  <c r="W345" i="28" s="1"/>
  <c r="W346" i="28" s="1"/>
  <c r="W347" i="28" s="1"/>
  <c r="W348" i="28" s="1"/>
  <c r="W349" i="28" s="1"/>
  <c r="W350" i="28" s="1"/>
  <c r="W351" i="28" s="1"/>
  <c r="W352" i="28" s="1"/>
  <c r="W353" i="28" s="1"/>
  <c r="W354" i="28" s="1"/>
  <c r="W355" i="28" s="1"/>
  <c r="W356" i="28" s="1"/>
  <c r="W357" i="28" s="1"/>
  <c r="W358" i="28" s="1"/>
  <c r="W359" i="28" s="1"/>
  <c r="W360" i="28" s="1"/>
  <c r="W361" i="28" s="1"/>
  <c r="W362" i="28" s="1"/>
  <c r="W363" i="28" s="1"/>
  <c r="W364" i="28" s="1"/>
  <c r="W365" i="28" s="1"/>
  <c r="W366" i="28" s="1"/>
  <c r="W367" i="28" s="1"/>
  <c r="W368" i="28" s="1"/>
  <c r="W369" i="28" s="1"/>
  <c r="W370" i="28" s="1"/>
  <c r="W371" i="28" s="1"/>
  <c r="W372" i="28" s="1"/>
  <c r="W373" i="28" s="1"/>
  <c r="W374" i="28" s="1"/>
  <c r="W375" i="28" s="1"/>
  <c r="W376" i="28" s="1"/>
  <c r="W377" i="28" s="1"/>
  <c r="W378" i="28" s="1"/>
  <c r="W379" i="28" s="1"/>
  <c r="W380" i="28" s="1"/>
  <c r="W381" i="28" s="1"/>
  <c r="W382" i="28" s="1"/>
  <c r="W383" i="28" s="1"/>
  <c r="W384" i="28" s="1"/>
  <c r="W385" i="28" s="1"/>
  <c r="W386" i="28" s="1"/>
  <c r="W387" i="28" s="1"/>
  <c r="W388" i="28" s="1"/>
  <c r="W389" i="28" s="1"/>
  <c r="W390" i="28" s="1"/>
  <c r="W391" i="28" s="1"/>
  <c r="W392" i="28" s="1"/>
  <c r="W393" i="28" s="1"/>
  <c r="W394" i="28" s="1"/>
  <c r="W395" i="28" s="1"/>
  <c r="W396" i="28" s="1"/>
  <c r="W397" i="28" s="1"/>
  <c r="W398" i="28" s="1"/>
  <c r="W399" i="28" s="1"/>
  <c r="W400" i="28" s="1"/>
  <c r="W401" i="28" s="1"/>
  <c r="W402" i="28" s="1"/>
  <c r="W403" i="28" s="1"/>
  <c r="W404" i="28" s="1"/>
  <c r="W405" i="28" s="1"/>
  <c r="W406" i="28" s="1"/>
  <c r="W407" i="28" s="1"/>
  <c r="W408" i="28" s="1"/>
  <c r="W409" i="28" s="1"/>
  <c r="W410" i="28" s="1"/>
  <c r="W411" i="28" s="1"/>
  <c r="W412" i="28" s="1"/>
  <c r="W413" i="28" s="1"/>
  <c r="W414" i="28" s="1"/>
  <c r="W415" i="28" s="1"/>
  <c r="W416" i="28" s="1"/>
  <c r="W417" i="28" s="1"/>
  <c r="W418" i="28" s="1"/>
  <c r="W419" i="28" s="1"/>
  <c r="W420" i="28" s="1"/>
  <c r="W421" i="28" s="1"/>
  <c r="W422" i="28" s="1"/>
  <c r="W423" i="28" s="1"/>
  <c r="W424" i="28" s="1"/>
  <c r="W425" i="28" s="1"/>
  <c r="W426" i="28" s="1"/>
  <c r="W427" i="28" s="1"/>
  <c r="W428" i="28" s="1"/>
  <c r="W429" i="28" s="1"/>
  <c r="W430" i="28" s="1"/>
  <c r="W431" i="28" s="1"/>
  <c r="W432" i="28" s="1"/>
  <c r="W433" i="28" s="1"/>
  <c r="W434" i="28" s="1"/>
  <c r="W435" i="28" s="1"/>
  <c r="W436" i="28" s="1"/>
  <c r="W437" i="28" s="1"/>
  <c r="W438" i="28" s="1"/>
  <c r="W439" i="28" s="1"/>
  <c r="W440" i="28" s="1"/>
  <c r="W441" i="28" s="1"/>
  <c r="W442" i="28" s="1"/>
  <c r="W443" i="28" s="1"/>
  <c r="W444" i="28" s="1"/>
  <c r="W445" i="28" s="1"/>
  <c r="W446" i="28" s="1"/>
  <c r="W447" i="28" s="1"/>
  <c r="W448" i="28" s="1"/>
  <c r="W449" i="28" s="1"/>
  <c r="W450" i="28" s="1"/>
  <c r="W451" i="28" s="1"/>
  <c r="W452" i="28" s="1"/>
  <c r="W453" i="28" s="1"/>
  <c r="W454" i="28" s="1"/>
  <c r="W455" i="28" s="1"/>
  <c r="W456" i="28" s="1"/>
  <c r="W457" i="28" s="1"/>
  <c r="W458" i="28" s="1"/>
  <c r="W459" i="28" s="1"/>
  <c r="W460" i="28" s="1"/>
  <c r="W461" i="28" s="1"/>
  <c r="W462" i="28" s="1"/>
  <c r="W463" i="28" s="1"/>
  <c r="W464" i="28" s="1"/>
  <c r="W465" i="28" s="1"/>
  <c r="W466" i="28" s="1"/>
  <c r="W467" i="28" s="1"/>
  <c r="W468" i="28" s="1"/>
  <c r="W469" i="28" s="1"/>
  <c r="W470" i="28" s="1"/>
  <c r="W471" i="28" s="1"/>
  <c r="W472" i="28" s="1"/>
  <c r="W473" i="28" s="1"/>
  <c r="W474" i="28" s="1"/>
  <c r="W475" i="28" s="1"/>
  <c r="W476" i="28" s="1"/>
  <c r="W477" i="28" s="1"/>
  <c r="W478" i="28" s="1"/>
  <c r="W479" i="28" s="1"/>
  <c r="W480" i="28" s="1"/>
  <c r="W481" i="28" s="1"/>
  <c r="W482" i="28" s="1"/>
  <c r="W483" i="28" s="1"/>
  <c r="W484" i="28" s="1"/>
  <c r="W485" i="28" s="1"/>
  <c r="W486" i="28" s="1"/>
  <c r="W487" i="28" s="1"/>
  <c r="W488" i="28" s="1"/>
  <c r="W489" i="28" s="1"/>
  <c r="W490" i="28" s="1"/>
  <c r="W491" i="28" s="1"/>
  <c r="W492" i="28" s="1"/>
  <c r="W493" i="28" s="1"/>
  <c r="W494" i="28" s="1"/>
  <c r="W495" i="28" s="1"/>
  <c r="W496" i="28" s="1"/>
  <c r="W497" i="28" s="1"/>
  <c r="W498" i="28" s="1"/>
  <c r="W499" i="28" s="1"/>
  <c r="W500" i="28" s="1"/>
  <c r="W501" i="28" s="1"/>
  <c r="W502" i="28" s="1"/>
  <c r="W503" i="28" s="1"/>
  <c r="W504" i="28" s="1"/>
  <c r="W505" i="28" s="1"/>
  <c r="W506" i="28" s="1"/>
  <c r="W507" i="28" s="1"/>
  <c r="W508" i="28" s="1"/>
  <c r="W509" i="28" s="1"/>
  <c r="W510" i="28" s="1"/>
  <c r="W511" i="28" s="1"/>
  <c r="W512" i="28" s="1"/>
  <c r="W513" i="28" s="1"/>
  <c r="W514" i="28" s="1"/>
  <c r="W515" i="28" s="1"/>
  <c r="W516" i="28" s="1"/>
  <c r="W517" i="28" s="1"/>
  <c r="W518" i="28" s="1"/>
  <c r="W519" i="28" s="1"/>
  <c r="W520" i="28" s="1"/>
  <c r="W521" i="28" s="1"/>
  <c r="W522" i="28" s="1"/>
  <c r="W523" i="28" s="1"/>
  <c r="W524" i="28" s="1"/>
  <c r="W525" i="28" s="1"/>
  <c r="W526" i="28" s="1"/>
  <c r="W527" i="28" s="1"/>
  <c r="W528" i="28" s="1"/>
  <c r="W529" i="28" s="1"/>
  <c r="W530" i="28" s="1"/>
  <c r="W531" i="28" s="1"/>
  <c r="W532" i="28" s="1"/>
  <c r="W533" i="28" s="1"/>
  <c r="W534" i="28" s="1"/>
  <c r="W535" i="28" s="1"/>
  <c r="W536" i="28" s="1"/>
  <c r="W537" i="28" s="1"/>
  <c r="W538" i="28" s="1"/>
  <c r="W539" i="28" s="1"/>
  <c r="W540" i="28" s="1"/>
  <c r="W541" i="28" s="1"/>
  <c r="W542" i="28" s="1"/>
  <c r="W543" i="28" s="1"/>
  <c r="W544" i="28" s="1"/>
  <c r="W545" i="28" s="1"/>
  <c r="W546" i="28" s="1"/>
  <c r="W547" i="28" s="1"/>
  <c r="W548" i="28" s="1"/>
  <c r="W549" i="28" s="1"/>
  <c r="W550" i="28" s="1"/>
  <c r="W551" i="28" s="1"/>
  <c r="W552" i="28" s="1"/>
  <c r="W553" i="28" s="1"/>
  <c r="W554" i="28" s="1"/>
  <c r="W555" i="28" s="1"/>
  <c r="W556" i="28" s="1"/>
  <c r="W557" i="28" s="1"/>
  <c r="W558" i="28" s="1"/>
  <c r="W559" i="28" s="1"/>
  <c r="W560" i="28" s="1"/>
  <c r="W561" i="28" s="1"/>
  <c r="W562" i="28" s="1"/>
  <c r="W563" i="28" s="1"/>
  <c r="W564" i="28" s="1"/>
  <c r="W565" i="28" s="1"/>
  <c r="W566" i="28" s="1"/>
  <c r="W567" i="28" s="1"/>
  <c r="W568" i="28" s="1"/>
  <c r="W569" i="28" s="1"/>
  <c r="W570" i="28" s="1"/>
  <c r="W571" i="28" s="1"/>
  <c r="W572" i="28" s="1"/>
  <c r="W573" i="28" s="1"/>
  <c r="W574" i="28" s="1"/>
  <c r="W575" i="28" s="1"/>
  <c r="W576" i="28" s="1"/>
  <c r="W577" i="28" s="1"/>
  <c r="W578" i="28" s="1"/>
  <c r="W579" i="28" s="1"/>
  <c r="W580" i="28" s="1"/>
  <c r="W581" i="28" s="1"/>
  <c r="W582" i="28" s="1"/>
  <c r="W583" i="28" s="1"/>
  <c r="W584" i="28" s="1"/>
  <c r="W585" i="28" s="1"/>
  <c r="W586" i="28" s="1"/>
  <c r="W587" i="28" s="1"/>
  <c r="W588" i="28" s="1"/>
  <c r="W589" i="28" s="1"/>
  <c r="W590" i="28" s="1"/>
  <c r="W591" i="28" s="1"/>
  <c r="W592" i="28" s="1"/>
  <c r="W593" i="28" s="1"/>
  <c r="W594" i="28" s="1"/>
  <c r="W595" i="28" s="1"/>
  <c r="W596" i="28" s="1"/>
  <c r="W597" i="28" s="1"/>
  <c r="W598" i="28" s="1"/>
  <c r="W599" i="28" s="1"/>
  <c r="W600" i="28" s="1"/>
  <c r="W601" i="28" s="1"/>
  <c r="W602" i="28" s="1"/>
  <c r="W603" i="28" s="1"/>
  <c r="W604" i="28" s="1"/>
  <c r="W605" i="28" s="1"/>
  <c r="W606" i="28" s="1"/>
  <c r="W607" i="28" s="1"/>
  <c r="W608" i="28" s="1"/>
  <c r="W609" i="28" s="1"/>
  <c r="W610" i="28" s="1"/>
  <c r="W611" i="28" s="1"/>
  <c r="W612" i="28" s="1"/>
  <c r="W613" i="28" s="1"/>
  <c r="W614" i="28" s="1"/>
  <c r="W615" i="28" s="1"/>
  <c r="W616" i="28" s="1"/>
  <c r="W617" i="28" s="1"/>
  <c r="W618" i="28" s="1"/>
  <c r="W619" i="28" s="1"/>
  <c r="W620" i="28" s="1"/>
  <c r="W621" i="28" s="1"/>
  <c r="W622" i="28" s="1"/>
  <c r="W623" i="28" s="1"/>
  <c r="W624" i="28" s="1"/>
  <c r="W625" i="28" s="1"/>
  <c r="W626" i="28" s="1"/>
  <c r="W627" i="28" s="1"/>
  <c r="W628" i="28" s="1"/>
  <c r="W629" i="28" s="1"/>
  <c r="W630" i="28" s="1"/>
  <c r="W631" i="28" s="1"/>
  <c r="W632" i="28" s="1"/>
  <c r="W633" i="28" s="1"/>
  <c r="W634" i="28" s="1"/>
  <c r="W635" i="28" s="1"/>
  <c r="W636" i="28" s="1"/>
  <c r="W637" i="28" s="1"/>
  <c r="W638" i="28" s="1"/>
  <c r="W639" i="28" s="1"/>
  <c r="W640" i="28" s="1"/>
  <c r="W641" i="28" s="1"/>
  <c r="W642" i="28" s="1"/>
  <c r="W643" i="28" s="1"/>
  <c r="W644" i="28" s="1"/>
  <c r="W645" i="28" s="1"/>
  <c r="W646" i="28" s="1"/>
  <c r="W647" i="28" s="1"/>
  <c r="W648" i="28" s="1"/>
  <c r="W649" i="28" s="1"/>
  <c r="W650" i="28" s="1"/>
  <c r="W651" i="28" s="1"/>
  <c r="W652" i="28" s="1"/>
  <c r="W653" i="28" s="1"/>
  <c r="W654" i="28" s="1"/>
  <c r="W655" i="28" s="1"/>
  <c r="W656" i="28" s="1"/>
  <c r="W657" i="28" s="1"/>
  <c r="W658" i="28" s="1"/>
  <c r="W659" i="28" s="1"/>
  <c r="W660" i="28" s="1"/>
  <c r="W661" i="28" s="1"/>
  <c r="W662" i="28" s="1"/>
  <c r="W663" i="28" s="1"/>
  <c r="W664" i="28" s="1"/>
  <c r="W665" i="28" s="1"/>
  <c r="W666" i="28" s="1"/>
  <c r="W667" i="28" s="1"/>
  <c r="W668" i="28" s="1"/>
  <c r="W669" i="28" s="1"/>
  <c r="W670" i="28" s="1"/>
  <c r="W671" i="28" s="1"/>
  <c r="W672" i="28" s="1"/>
  <c r="W673" i="28" s="1"/>
  <c r="W674" i="28" s="1"/>
  <c r="W675" i="28" s="1"/>
  <c r="W676" i="28" s="1"/>
  <c r="W677" i="28" s="1"/>
  <c r="W678" i="28" s="1"/>
  <c r="W679" i="28" s="1"/>
  <c r="W680" i="28" s="1"/>
  <c r="W681" i="28" s="1"/>
  <c r="W682" i="28" s="1"/>
  <c r="W683" i="28" s="1"/>
  <c r="W684" i="28" s="1"/>
  <c r="W685" i="28" s="1"/>
  <c r="W686" i="28" s="1"/>
  <c r="W687" i="28" s="1"/>
  <c r="W688" i="28" s="1"/>
  <c r="W689" i="28" s="1"/>
  <c r="W690" i="28" s="1"/>
  <c r="W691" i="28" s="1"/>
  <c r="W692" i="28" s="1"/>
  <c r="W693" i="28" s="1"/>
  <c r="W694" i="28" s="1"/>
  <c r="W695" i="28" s="1"/>
  <c r="W696" i="28" s="1"/>
  <c r="W697" i="28" s="1"/>
  <c r="W698" i="28" s="1"/>
  <c r="W699" i="28" s="1"/>
  <c r="W700" i="28" s="1"/>
  <c r="W701" i="28" s="1"/>
  <c r="W702" i="28" s="1"/>
  <c r="W703" i="28" s="1"/>
  <c r="W704" i="28" s="1"/>
  <c r="W705" i="28" s="1"/>
  <c r="W706" i="28" s="1"/>
  <c r="W707" i="28" s="1"/>
  <c r="W708" i="28" s="1"/>
  <c r="W709" i="28" s="1"/>
  <c r="W710" i="28" s="1"/>
  <c r="W711" i="28" s="1"/>
  <c r="W712" i="28" s="1"/>
  <c r="W713" i="28" s="1"/>
  <c r="W714" i="28" s="1"/>
  <c r="W715" i="28" s="1"/>
  <c r="W716" i="28" s="1"/>
  <c r="W717" i="28" s="1"/>
  <c r="W718" i="28" s="1"/>
  <c r="W719" i="28" s="1"/>
  <c r="W720" i="28" s="1"/>
  <c r="W721" i="28" s="1"/>
  <c r="W722" i="28" s="1"/>
  <c r="W723" i="28" s="1"/>
  <c r="W724" i="28" s="1"/>
  <c r="W725" i="28" s="1"/>
  <c r="W726" i="28" s="1"/>
  <c r="W727" i="28" s="1"/>
  <c r="W728" i="28" s="1"/>
  <c r="W729" i="28" s="1"/>
  <c r="W730" i="28" s="1"/>
  <c r="W731" i="28" s="1"/>
  <c r="W732" i="28" s="1"/>
  <c r="W733" i="28" s="1"/>
  <c r="W734" i="28" s="1"/>
  <c r="W735" i="28" s="1"/>
  <c r="W736" i="28" s="1"/>
  <c r="W737" i="28" s="1"/>
  <c r="W738" i="28" s="1"/>
  <c r="W739" i="28" s="1"/>
  <c r="W740" i="28" s="1"/>
  <c r="W741" i="28" s="1"/>
  <c r="W742" i="28" s="1"/>
  <c r="W743" i="28" s="1"/>
  <c r="W744" i="28" s="1"/>
  <c r="W745" i="28" s="1"/>
  <c r="W746" i="28" s="1"/>
  <c r="W747" i="28" s="1"/>
  <c r="W748" i="28" s="1"/>
  <c r="W749" i="28" s="1"/>
  <c r="W750" i="28" s="1"/>
  <c r="W751" i="28" s="1"/>
  <c r="W752" i="28" s="1"/>
  <c r="W753" i="28" s="1"/>
  <c r="W754" i="28" s="1"/>
  <c r="W755" i="28" s="1"/>
  <c r="W756" i="28" s="1"/>
  <c r="W757" i="28" s="1"/>
  <c r="W758" i="28" s="1"/>
  <c r="W759" i="28" s="1"/>
  <c r="W760" i="28" s="1"/>
  <c r="W761" i="28" s="1"/>
  <c r="W762" i="28" s="1"/>
  <c r="W763" i="28" s="1"/>
  <c r="W764" i="28" s="1"/>
  <c r="W765" i="28" s="1"/>
  <c r="W766" i="28" s="1"/>
  <c r="W767" i="28" s="1"/>
  <c r="W768" i="28" s="1"/>
  <c r="W769" i="28" s="1"/>
  <c r="W770" i="28" s="1"/>
  <c r="W771" i="28" s="1"/>
  <c r="W772" i="28" s="1"/>
  <c r="W773" i="28" s="1"/>
  <c r="W774" i="28" s="1"/>
  <c r="W775" i="28" s="1"/>
  <c r="W776" i="28" s="1"/>
  <c r="W777" i="28" s="1"/>
  <c r="W778" i="28" s="1"/>
  <c r="W779" i="28" s="1"/>
  <c r="W780" i="28" s="1"/>
  <c r="W781" i="28" s="1"/>
  <c r="W782" i="28" s="1"/>
  <c r="W783" i="28" s="1"/>
  <c r="W784" i="28" s="1"/>
  <c r="W785" i="28" s="1"/>
  <c r="W786" i="28" s="1"/>
  <c r="W787" i="28" s="1"/>
  <c r="W788" i="28" s="1"/>
  <c r="W789" i="28" s="1"/>
  <c r="W790" i="28" s="1"/>
  <c r="W791" i="28" s="1"/>
  <c r="W792" i="28" s="1"/>
  <c r="W793" i="28" s="1"/>
  <c r="W794" i="28" s="1"/>
  <c r="W795" i="28" s="1"/>
  <c r="W796" i="28" s="1"/>
  <c r="W797" i="28" s="1"/>
  <c r="W798" i="28" s="1"/>
  <c r="W799" i="28" s="1"/>
  <c r="W800" i="28" s="1"/>
  <c r="W801" i="28" s="1"/>
  <c r="W802" i="28" s="1"/>
  <c r="W803" i="28" s="1"/>
  <c r="W804" i="28" s="1"/>
  <c r="W805" i="28" s="1"/>
  <c r="W806" i="28" s="1"/>
  <c r="W807" i="28" s="1"/>
  <c r="W808" i="28" s="1"/>
  <c r="W809" i="28" s="1"/>
  <c r="W810" i="28" s="1"/>
  <c r="W811" i="28" s="1"/>
  <c r="W812" i="28" s="1"/>
  <c r="W813" i="28" s="1"/>
  <c r="W814" i="28" s="1"/>
  <c r="W815" i="28" s="1"/>
  <c r="W816" i="28" s="1"/>
  <c r="W817" i="28" s="1"/>
  <c r="W818" i="28" s="1"/>
  <c r="W819" i="28" s="1"/>
  <c r="W820" i="28" s="1"/>
  <c r="W821" i="28" s="1"/>
  <c r="W822" i="28" s="1"/>
  <c r="W823" i="28" s="1"/>
  <c r="W824" i="28" s="1"/>
  <c r="W825" i="28" s="1"/>
  <c r="W826" i="28" s="1"/>
  <c r="W827" i="28" s="1"/>
  <c r="W828" i="28" s="1"/>
  <c r="W829" i="28" s="1"/>
  <c r="W830" i="28" s="1"/>
  <c r="W831" i="28" s="1"/>
  <c r="W832" i="28" s="1"/>
  <c r="W833" i="28" s="1"/>
  <c r="W834" i="28" s="1"/>
  <c r="W835" i="28" s="1"/>
  <c r="W836" i="28" s="1"/>
  <c r="W837" i="28" s="1"/>
  <c r="W838" i="28" s="1"/>
  <c r="W839" i="28" s="1"/>
  <c r="W840" i="28" s="1"/>
  <c r="W841" i="28" s="1"/>
  <c r="W842" i="28" s="1"/>
  <c r="W843" i="28" s="1"/>
  <c r="W844" i="28" s="1"/>
  <c r="W845" i="28" s="1"/>
  <c r="W846" i="28" s="1"/>
  <c r="W847" i="28" s="1"/>
  <c r="W848" i="28" s="1"/>
  <c r="W849" i="28" s="1"/>
  <c r="W850" i="28" s="1"/>
  <c r="W851" i="28" s="1"/>
  <c r="W852" i="28" s="1"/>
  <c r="W853" i="28" s="1"/>
  <c r="W854" i="28" s="1"/>
  <c r="W855" i="28" s="1"/>
  <c r="W856" i="28" s="1"/>
  <c r="W857" i="28" s="1"/>
  <c r="W858" i="28" s="1"/>
  <c r="W859" i="28" s="1"/>
  <c r="W860" i="28" s="1"/>
  <c r="W861" i="28" s="1"/>
  <c r="W862" i="28" s="1"/>
  <c r="W863" i="28" s="1"/>
  <c r="W864" i="28" s="1"/>
  <c r="W865" i="28" s="1"/>
  <c r="W866" i="28" s="1"/>
  <c r="W867" i="28" s="1"/>
  <c r="W868" i="28" s="1"/>
  <c r="W869" i="28" s="1"/>
  <c r="W870" i="28" s="1"/>
  <c r="W871" i="28" s="1"/>
  <c r="W872" i="28" s="1"/>
  <c r="W873" i="28" s="1"/>
  <c r="W874" i="28" s="1"/>
  <c r="W875" i="28" s="1"/>
  <c r="W876" i="28" s="1"/>
  <c r="W877" i="28" s="1"/>
  <c r="W878" i="28" s="1"/>
  <c r="W879" i="28" s="1"/>
  <c r="W880" i="28" s="1"/>
  <c r="W881" i="28" s="1"/>
  <c r="W882" i="28" s="1"/>
  <c r="W883" i="28" s="1"/>
  <c r="W884" i="28" s="1"/>
  <c r="W885" i="28" s="1"/>
  <c r="W886" i="28" s="1"/>
  <c r="W887" i="28" s="1"/>
  <c r="W888" i="28" s="1"/>
  <c r="W889" i="28" s="1"/>
  <c r="W890" i="28" s="1"/>
  <c r="W891" i="28" s="1"/>
  <c r="W892" i="28" s="1"/>
  <c r="W893" i="28" s="1"/>
  <c r="W894" i="28" s="1"/>
  <c r="W895" i="28" s="1"/>
  <c r="W896" i="28" s="1"/>
  <c r="W897" i="28" s="1"/>
  <c r="W898" i="28" s="1"/>
  <c r="W899" i="28" s="1"/>
  <c r="W900" i="28" s="1"/>
  <c r="W901" i="28" s="1"/>
  <c r="W902" i="28" s="1"/>
  <c r="W903" i="28" s="1"/>
  <c r="W904" i="28" s="1"/>
  <c r="W905" i="28" s="1"/>
  <c r="W906" i="28" s="1"/>
  <c r="W907" i="28" s="1"/>
  <c r="W908" i="28" s="1"/>
  <c r="W909" i="28" s="1"/>
  <c r="W910" i="28" s="1"/>
  <c r="W911" i="28" s="1"/>
  <c r="W912" i="28" s="1"/>
  <c r="W913" i="28" s="1"/>
  <c r="W914" i="28" s="1"/>
  <c r="W915" i="28" s="1"/>
  <c r="W916" i="28" s="1"/>
  <c r="W917" i="28" s="1"/>
  <c r="W918" i="28" s="1"/>
  <c r="W919" i="28" s="1"/>
  <c r="W920" i="28" s="1"/>
  <c r="W921" i="28" s="1"/>
  <c r="W922" i="28" s="1"/>
  <c r="W923" i="28" s="1"/>
  <c r="W924" i="28" s="1"/>
  <c r="W925" i="28" s="1"/>
  <c r="W926" i="28" s="1"/>
  <c r="W927" i="28" s="1"/>
  <c r="W928" i="28" s="1"/>
  <c r="W929" i="28" s="1"/>
  <c r="W930" i="28" s="1"/>
  <c r="W931" i="28" s="1"/>
  <c r="W932" i="28" s="1"/>
  <c r="W933" i="28" s="1"/>
  <c r="W934" i="28" s="1"/>
  <c r="W935" i="28" s="1"/>
  <c r="W936" i="28" s="1"/>
  <c r="W937" i="28" s="1"/>
  <c r="W938" i="28" s="1"/>
  <c r="W939" i="28" s="1"/>
  <c r="W940" i="28" s="1"/>
  <c r="W941" i="28" s="1"/>
  <c r="W942" i="28" s="1"/>
  <c r="W943" i="28" s="1"/>
  <c r="W944" i="28" s="1"/>
  <c r="W945" i="28" s="1"/>
  <c r="W946" i="28" s="1"/>
  <c r="W947" i="28" s="1"/>
  <c r="W948" i="28" s="1"/>
  <c r="W949" i="28" s="1"/>
  <c r="W950" i="28" s="1"/>
  <c r="W951" i="28" s="1"/>
  <c r="W952" i="28" s="1"/>
  <c r="W953" i="28" s="1"/>
  <c r="W954" i="28" s="1"/>
  <c r="W955" i="28" s="1"/>
  <c r="W956" i="28" s="1"/>
  <c r="W957" i="28" s="1"/>
  <c r="W958" i="28" s="1"/>
  <c r="W959" i="28" s="1"/>
  <c r="W960" i="28" s="1"/>
  <c r="W961" i="28" s="1"/>
  <c r="W962" i="28" s="1"/>
  <c r="W963" i="28" s="1"/>
  <c r="W964" i="28" s="1"/>
  <c r="W965" i="28" s="1"/>
  <c r="W966" i="28" s="1"/>
  <c r="W967" i="28" s="1"/>
  <c r="W968" i="28" s="1"/>
  <c r="W969" i="28" s="1"/>
  <c r="W970" i="28" s="1"/>
  <c r="W971" i="28" s="1"/>
  <c r="W972" i="28" s="1"/>
  <c r="W973" i="28" s="1"/>
  <c r="W974" i="28" s="1"/>
  <c r="W975" i="28" s="1"/>
  <c r="W976" i="28" s="1"/>
  <c r="W977" i="28" s="1"/>
  <c r="W978" i="28" s="1"/>
  <c r="W979" i="28" s="1"/>
  <c r="W980" i="28" s="1"/>
  <c r="W981" i="28" s="1"/>
  <c r="W982" i="28" s="1"/>
  <c r="W983" i="28" s="1"/>
  <c r="W984" i="28" s="1"/>
  <c r="W985" i="28" s="1"/>
  <c r="W986" i="28" s="1"/>
  <c r="W987" i="28" s="1"/>
  <c r="W988" i="28" s="1"/>
  <c r="W989" i="28" s="1"/>
  <c r="W990" i="28" s="1"/>
  <c r="W991" i="28" s="1"/>
  <c r="W992" i="28" s="1"/>
  <c r="W993" i="28" s="1"/>
  <c r="W994" i="28" s="1"/>
  <c r="W995" i="28" s="1"/>
  <c r="W996" i="28" s="1"/>
  <c r="W997" i="28" s="1"/>
  <c r="W998" i="28" s="1"/>
  <c r="W999" i="28" s="1"/>
  <c r="W1000" i="28" s="1"/>
  <c r="W1001" i="28" s="1"/>
  <c r="W1002" i="28" s="1"/>
  <c r="W1003" i="28" s="1"/>
  <c r="W1004" i="28" s="1"/>
  <c r="W1005" i="28" s="1"/>
  <c r="W1006" i="28" s="1"/>
  <c r="W1007" i="28" s="1"/>
  <c r="W1008" i="28" s="1"/>
  <c r="W1009" i="28" s="1"/>
  <c r="T10" i="28"/>
  <c r="T11" i="28" s="1"/>
  <c r="T12" i="28" s="1"/>
  <c r="T13" i="28" s="1"/>
  <c r="T14" i="28" s="1"/>
  <c r="T15" i="28" s="1"/>
  <c r="T16" i="28" s="1"/>
  <c r="T17" i="28" s="1"/>
  <c r="T18" i="28" s="1"/>
  <c r="T19" i="28" s="1"/>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T96" i="28" s="1"/>
  <c r="T97" i="28" s="1"/>
  <c r="T98" i="28" s="1"/>
  <c r="T99" i="28" s="1"/>
  <c r="T100" i="28" s="1"/>
  <c r="T101" i="28" s="1"/>
  <c r="T102" i="28" s="1"/>
  <c r="T103" i="28" s="1"/>
  <c r="T104" i="28" s="1"/>
  <c r="T105" i="28" s="1"/>
  <c r="T106" i="28" s="1"/>
  <c r="T107" i="28" s="1"/>
  <c r="T108" i="28" s="1"/>
  <c r="T109" i="28" s="1"/>
  <c r="T110" i="28" s="1"/>
  <c r="T111" i="28" s="1"/>
  <c r="T112" i="28" s="1"/>
  <c r="T113" i="28" s="1"/>
  <c r="T114" i="28" s="1"/>
  <c r="T115" i="28" s="1"/>
  <c r="T116" i="28" s="1"/>
  <c r="T117" i="28" s="1"/>
  <c r="T118" i="28" s="1"/>
  <c r="T119" i="28" s="1"/>
  <c r="T120" i="28" s="1"/>
  <c r="T121" i="28" s="1"/>
  <c r="T122" i="28" s="1"/>
  <c r="T123" i="28" s="1"/>
  <c r="T124" i="28" s="1"/>
  <c r="T125" i="28" s="1"/>
  <c r="T126" i="28" s="1"/>
  <c r="T127" i="28" s="1"/>
  <c r="T128" i="28" s="1"/>
  <c r="T129" i="28" s="1"/>
  <c r="T130" i="28" s="1"/>
  <c r="T131" i="28" s="1"/>
  <c r="T132" i="28" s="1"/>
  <c r="T133" i="28" s="1"/>
  <c r="T134" i="28" s="1"/>
  <c r="T135" i="28" s="1"/>
  <c r="T136" i="28" s="1"/>
  <c r="T137" i="28" s="1"/>
  <c r="T138" i="28" s="1"/>
  <c r="T139" i="28" s="1"/>
  <c r="T140" i="28" s="1"/>
  <c r="T141" i="28" s="1"/>
  <c r="T142" i="28" s="1"/>
  <c r="T143" i="28" s="1"/>
  <c r="T144" i="28" s="1"/>
  <c r="T145" i="28" s="1"/>
  <c r="T146" i="28" s="1"/>
  <c r="T147" i="28" s="1"/>
  <c r="T148" i="28" s="1"/>
  <c r="T149" i="28" s="1"/>
  <c r="T150" i="28" s="1"/>
  <c r="T151" i="28" s="1"/>
  <c r="T152" i="28" s="1"/>
  <c r="T153" i="28" s="1"/>
  <c r="T154" i="28" s="1"/>
  <c r="T155" i="28" s="1"/>
  <c r="T156" i="28" s="1"/>
  <c r="T157" i="28" s="1"/>
  <c r="T158" i="28" s="1"/>
  <c r="T159" i="28" s="1"/>
  <c r="T160" i="28" s="1"/>
  <c r="T161" i="28" s="1"/>
  <c r="T162" i="28" s="1"/>
  <c r="T163" i="28" s="1"/>
  <c r="T164" i="28" s="1"/>
  <c r="T165" i="28" s="1"/>
  <c r="T166" i="28" s="1"/>
  <c r="T167" i="28" s="1"/>
  <c r="T168" i="28" s="1"/>
  <c r="T169" i="28" s="1"/>
  <c r="T170" i="28" s="1"/>
  <c r="T171" i="28" s="1"/>
  <c r="T172" i="28" s="1"/>
  <c r="T173" i="28" s="1"/>
  <c r="T174" i="28" s="1"/>
  <c r="T175" i="28" s="1"/>
  <c r="T176" i="28" s="1"/>
  <c r="T177" i="28" s="1"/>
  <c r="T178" i="28" s="1"/>
  <c r="T179" i="28" s="1"/>
  <c r="T180" i="28" s="1"/>
  <c r="T181" i="28" s="1"/>
  <c r="T182" i="28" s="1"/>
  <c r="T183" i="28" s="1"/>
  <c r="T184" i="28" s="1"/>
  <c r="T185" i="28" s="1"/>
  <c r="T186" i="28" s="1"/>
  <c r="T187" i="28" s="1"/>
  <c r="T188" i="28" s="1"/>
  <c r="T189" i="28" s="1"/>
  <c r="T190" i="28" s="1"/>
  <c r="T191" i="28" s="1"/>
  <c r="T192" i="28" s="1"/>
  <c r="T193" i="28" s="1"/>
  <c r="T194" i="28" s="1"/>
  <c r="T195" i="28" s="1"/>
  <c r="T196" i="28" s="1"/>
  <c r="T197" i="28" s="1"/>
  <c r="T198" i="28" s="1"/>
  <c r="T199" i="28" s="1"/>
  <c r="T200" i="28" s="1"/>
  <c r="T201" i="28" s="1"/>
  <c r="T202" i="28" s="1"/>
  <c r="T203" i="28" s="1"/>
  <c r="T204" i="28" s="1"/>
  <c r="T205" i="28" s="1"/>
  <c r="T206" i="28" s="1"/>
  <c r="T207" i="28" s="1"/>
  <c r="T208" i="28" s="1"/>
  <c r="T209" i="28" s="1"/>
  <c r="T210" i="28" s="1"/>
  <c r="T211" i="28" s="1"/>
  <c r="T212" i="28" s="1"/>
  <c r="T213" i="28" s="1"/>
  <c r="T214" i="28" s="1"/>
  <c r="T215" i="28" s="1"/>
  <c r="T216" i="28" s="1"/>
  <c r="T217" i="28" s="1"/>
  <c r="T218" i="28" s="1"/>
  <c r="T219" i="28" s="1"/>
  <c r="T220" i="28" s="1"/>
  <c r="T221" i="28" s="1"/>
  <c r="T222" i="28" s="1"/>
  <c r="T223" i="28" s="1"/>
  <c r="T224" i="28" s="1"/>
  <c r="T225" i="28" s="1"/>
  <c r="T226" i="28" s="1"/>
  <c r="T227" i="28" s="1"/>
  <c r="T228" i="28" s="1"/>
  <c r="T229" i="28" s="1"/>
  <c r="T230" i="28" s="1"/>
  <c r="T231" i="28" s="1"/>
  <c r="T232" i="28" s="1"/>
  <c r="T233" i="28" s="1"/>
  <c r="T234" i="28" s="1"/>
  <c r="T235" i="28" s="1"/>
  <c r="T236" i="28" s="1"/>
  <c r="T237" i="28" s="1"/>
  <c r="T238" i="28" s="1"/>
  <c r="T239" i="28" s="1"/>
  <c r="T240" i="28" s="1"/>
  <c r="T241" i="28" s="1"/>
  <c r="T242" i="28" s="1"/>
  <c r="T243" i="28" s="1"/>
  <c r="T244" i="28" s="1"/>
  <c r="T245" i="28" s="1"/>
  <c r="T246" i="28" s="1"/>
  <c r="T247" i="28" s="1"/>
  <c r="T248" i="28" s="1"/>
  <c r="T249" i="28" s="1"/>
  <c r="T250" i="28" s="1"/>
  <c r="T251" i="28" s="1"/>
  <c r="T252" i="28" s="1"/>
  <c r="T253" i="28" s="1"/>
  <c r="T254" i="28" s="1"/>
  <c r="T255" i="28" s="1"/>
  <c r="T256" i="28" s="1"/>
  <c r="T257" i="28" s="1"/>
  <c r="T258" i="28" s="1"/>
  <c r="T259" i="28" s="1"/>
  <c r="T260" i="28" s="1"/>
  <c r="T261" i="28" s="1"/>
  <c r="T262" i="28" s="1"/>
  <c r="T263" i="28" s="1"/>
  <c r="T264" i="28" s="1"/>
  <c r="T265" i="28" s="1"/>
  <c r="T266" i="28" s="1"/>
  <c r="T267" i="28" s="1"/>
  <c r="T268" i="28" s="1"/>
  <c r="T269" i="28" s="1"/>
  <c r="T270" i="28" s="1"/>
  <c r="T271" i="28" s="1"/>
  <c r="T272" i="28" s="1"/>
  <c r="T273" i="28" s="1"/>
  <c r="T274" i="28" s="1"/>
  <c r="T275" i="28" s="1"/>
  <c r="T276" i="28" s="1"/>
  <c r="T277" i="28" s="1"/>
  <c r="T278" i="28" s="1"/>
  <c r="T279" i="28" s="1"/>
  <c r="T280" i="28" s="1"/>
  <c r="T281" i="28" s="1"/>
  <c r="T282" i="28" s="1"/>
  <c r="T283" i="28" s="1"/>
  <c r="T284" i="28" s="1"/>
  <c r="T285" i="28" s="1"/>
  <c r="T286" i="28" s="1"/>
  <c r="T287" i="28" s="1"/>
  <c r="T288" i="28" s="1"/>
  <c r="T289" i="28" s="1"/>
  <c r="T290" i="28" s="1"/>
  <c r="T291" i="28" s="1"/>
  <c r="T292" i="28" s="1"/>
  <c r="T293" i="28" s="1"/>
  <c r="T294" i="28" s="1"/>
  <c r="T295" i="28" s="1"/>
  <c r="T296" i="28" s="1"/>
  <c r="T297" i="28" s="1"/>
  <c r="T298" i="28" s="1"/>
  <c r="T299" i="28" s="1"/>
  <c r="T300" i="28" s="1"/>
  <c r="T301" i="28" s="1"/>
  <c r="T302" i="28" s="1"/>
  <c r="T303" i="28" s="1"/>
  <c r="T304" i="28" s="1"/>
  <c r="T305" i="28" s="1"/>
  <c r="T306" i="28" s="1"/>
  <c r="T307" i="28" s="1"/>
  <c r="T308" i="28" s="1"/>
  <c r="T309" i="28" s="1"/>
  <c r="T310" i="28" s="1"/>
  <c r="T311" i="28" s="1"/>
  <c r="T312" i="28" s="1"/>
  <c r="T313" i="28" s="1"/>
  <c r="T314" i="28" s="1"/>
  <c r="T315" i="28" s="1"/>
  <c r="T316" i="28" s="1"/>
  <c r="T317" i="28" s="1"/>
  <c r="T318" i="28" s="1"/>
  <c r="T319" i="28" s="1"/>
  <c r="T320" i="28" s="1"/>
  <c r="T321" i="28" s="1"/>
  <c r="T322" i="28" s="1"/>
  <c r="T323" i="28" s="1"/>
  <c r="T324" i="28" s="1"/>
  <c r="T325" i="28" s="1"/>
  <c r="T326" i="28" s="1"/>
  <c r="T327" i="28" s="1"/>
  <c r="T328" i="28" s="1"/>
  <c r="T329" i="28" s="1"/>
  <c r="T330" i="28" s="1"/>
  <c r="T331" i="28" s="1"/>
  <c r="T332" i="28" s="1"/>
  <c r="T333" i="28" s="1"/>
  <c r="T334" i="28" s="1"/>
  <c r="T335" i="28" s="1"/>
  <c r="T336" i="28" s="1"/>
  <c r="T337" i="28" s="1"/>
  <c r="T338" i="28" s="1"/>
  <c r="T339" i="28" s="1"/>
  <c r="T340" i="28" s="1"/>
  <c r="T341" i="28" s="1"/>
  <c r="T342" i="28" s="1"/>
  <c r="T343" i="28" s="1"/>
  <c r="T344" i="28" s="1"/>
  <c r="T345" i="28" s="1"/>
  <c r="T346" i="28" s="1"/>
  <c r="T347" i="28" s="1"/>
  <c r="T348" i="28" s="1"/>
  <c r="T349" i="28" s="1"/>
  <c r="T350" i="28" s="1"/>
  <c r="T351" i="28" s="1"/>
  <c r="T352" i="28" s="1"/>
  <c r="T353" i="28" s="1"/>
  <c r="T354" i="28" s="1"/>
  <c r="T355" i="28" s="1"/>
  <c r="T356" i="28" s="1"/>
  <c r="T357" i="28" s="1"/>
  <c r="T358" i="28" s="1"/>
  <c r="T359" i="28" s="1"/>
  <c r="T360" i="28" s="1"/>
  <c r="T361" i="28" s="1"/>
  <c r="T362" i="28" s="1"/>
  <c r="T363" i="28" s="1"/>
  <c r="T364" i="28" s="1"/>
  <c r="T365" i="28" s="1"/>
  <c r="T366" i="28" s="1"/>
  <c r="T367" i="28" s="1"/>
  <c r="T368" i="28" s="1"/>
  <c r="T369" i="28" s="1"/>
  <c r="T370" i="28" s="1"/>
  <c r="T371" i="28" s="1"/>
  <c r="T372" i="28" s="1"/>
  <c r="T373" i="28" s="1"/>
  <c r="T374" i="28" s="1"/>
  <c r="T375" i="28" s="1"/>
  <c r="T376" i="28" s="1"/>
  <c r="T377" i="28" s="1"/>
  <c r="T378" i="28" s="1"/>
  <c r="T379" i="28" s="1"/>
  <c r="T380" i="28" s="1"/>
  <c r="T381" i="28" s="1"/>
  <c r="T382" i="28" s="1"/>
  <c r="T383" i="28" s="1"/>
  <c r="T384" i="28" s="1"/>
  <c r="T385" i="28" s="1"/>
  <c r="T386" i="28" s="1"/>
  <c r="T387" i="28" s="1"/>
  <c r="T388" i="28" s="1"/>
  <c r="T389" i="28" s="1"/>
  <c r="T390" i="28" s="1"/>
  <c r="T391" i="28" s="1"/>
  <c r="T392" i="28" s="1"/>
  <c r="T393" i="28" s="1"/>
  <c r="T394" i="28" s="1"/>
  <c r="T395" i="28" s="1"/>
  <c r="T396" i="28" s="1"/>
  <c r="T397" i="28" s="1"/>
  <c r="T398" i="28" s="1"/>
  <c r="T399" i="28" s="1"/>
  <c r="T400" i="28" s="1"/>
  <c r="T401" i="28" s="1"/>
  <c r="T402" i="28" s="1"/>
  <c r="T403" i="28" s="1"/>
  <c r="T404" i="28" s="1"/>
  <c r="T405" i="28" s="1"/>
  <c r="T406" i="28" s="1"/>
  <c r="T407" i="28" s="1"/>
  <c r="T408" i="28" s="1"/>
  <c r="T409" i="28" s="1"/>
  <c r="T410" i="28" s="1"/>
  <c r="T411" i="28" s="1"/>
  <c r="T412" i="28" s="1"/>
  <c r="T413" i="28" s="1"/>
  <c r="T414" i="28" s="1"/>
  <c r="T415" i="28" s="1"/>
  <c r="T416" i="28" s="1"/>
  <c r="T417" i="28" s="1"/>
  <c r="T418" i="28" s="1"/>
  <c r="T419" i="28" s="1"/>
  <c r="T420" i="28" s="1"/>
  <c r="T421" i="28" s="1"/>
  <c r="T422" i="28" s="1"/>
  <c r="T423" i="28" s="1"/>
  <c r="T424" i="28" s="1"/>
  <c r="T425" i="28" s="1"/>
  <c r="T426" i="28" s="1"/>
  <c r="T427" i="28" s="1"/>
  <c r="T428" i="28" s="1"/>
  <c r="T429" i="28" s="1"/>
  <c r="T430" i="28" s="1"/>
  <c r="T431" i="28" s="1"/>
  <c r="T432" i="28" s="1"/>
  <c r="T433" i="28" s="1"/>
  <c r="T434" i="28" s="1"/>
  <c r="T435" i="28" s="1"/>
  <c r="T436" i="28" s="1"/>
  <c r="T437" i="28" s="1"/>
  <c r="T438" i="28" s="1"/>
  <c r="T439" i="28" s="1"/>
  <c r="T440" i="28" s="1"/>
  <c r="T441" i="28" s="1"/>
  <c r="T442" i="28" s="1"/>
  <c r="T443" i="28" s="1"/>
  <c r="T444" i="28" s="1"/>
  <c r="T445" i="28" s="1"/>
  <c r="T446" i="28" s="1"/>
  <c r="T447" i="28" s="1"/>
  <c r="T448" i="28" s="1"/>
  <c r="T449" i="28" s="1"/>
  <c r="T450" i="28" s="1"/>
  <c r="T451" i="28" s="1"/>
  <c r="T452" i="28" s="1"/>
  <c r="T453" i="28" s="1"/>
  <c r="T454" i="28" s="1"/>
  <c r="T455" i="28" s="1"/>
  <c r="T456" i="28" s="1"/>
  <c r="T457" i="28" s="1"/>
  <c r="T458" i="28" s="1"/>
  <c r="T459" i="28" s="1"/>
  <c r="T460" i="28" s="1"/>
  <c r="T461" i="28" s="1"/>
  <c r="T462" i="28" s="1"/>
  <c r="T463" i="28" s="1"/>
  <c r="T464" i="28" s="1"/>
  <c r="T465" i="28" s="1"/>
  <c r="T466" i="28" s="1"/>
  <c r="T467" i="28" s="1"/>
  <c r="T468" i="28" s="1"/>
  <c r="T469" i="28" s="1"/>
  <c r="T470" i="28" s="1"/>
  <c r="T471" i="28" s="1"/>
  <c r="T472" i="28" s="1"/>
  <c r="T473" i="28" s="1"/>
  <c r="T474" i="28" s="1"/>
  <c r="T475" i="28" s="1"/>
  <c r="T476" i="28" s="1"/>
  <c r="T477" i="28" s="1"/>
  <c r="T478" i="28" s="1"/>
  <c r="T479" i="28" s="1"/>
  <c r="T480" i="28" s="1"/>
  <c r="T481" i="28" s="1"/>
  <c r="T482" i="28" s="1"/>
  <c r="T483" i="28" s="1"/>
  <c r="T484" i="28" s="1"/>
  <c r="T485" i="28" s="1"/>
  <c r="T486" i="28" s="1"/>
  <c r="T487" i="28" s="1"/>
  <c r="T488" i="28" s="1"/>
  <c r="T489" i="28" s="1"/>
  <c r="T490" i="28" s="1"/>
  <c r="T491" i="28" s="1"/>
  <c r="T492" i="28" s="1"/>
  <c r="T493" i="28" s="1"/>
  <c r="T494" i="28" s="1"/>
  <c r="T495" i="28" s="1"/>
  <c r="T496" i="28" s="1"/>
  <c r="T497" i="28" s="1"/>
  <c r="T498" i="28" s="1"/>
  <c r="T499" i="28" s="1"/>
  <c r="T500" i="28" s="1"/>
  <c r="T501" i="28" s="1"/>
  <c r="T502" i="28" s="1"/>
  <c r="T503" i="28" s="1"/>
  <c r="T504" i="28" s="1"/>
  <c r="T505" i="28" s="1"/>
  <c r="T506" i="28" s="1"/>
  <c r="T507" i="28" s="1"/>
  <c r="T508" i="28" s="1"/>
  <c r="T509" i="28" s="1"/>
  <c r="T510" i="28" s="1"/>
  <c r="T511" i="28" s="1"/>
  <c r="T512" i="28" s="1"/>
  <c r="T513" i="28" s="1"/>
  <c r="T514" i="28" s="1"/>
  <c r="T515" i="28" s="1"/>
  <c r="T516" i="28" s="1"/>
  <c r="T517" i="28" s="1"/>
  <c r="T518" i="28" s="1"/>
  <c r="T519" i="28" s="1"/>
  <c r="T520" i="28" s="1"/>
  <c r="T521" i="28" s="1"/>
  <c r="T522" i="28" s="1"/>
  <c r="T523" i="28" s="1"/>
  <c r="T524" i="28" s="1"/>
  <c r="T525" i="28" s="1"/>
  <c r="T526" i="28" s="1"/>
  <c r="T527" i="28" s="1"/>
  <c r="T528" i="28" s="1"/>
  <c r="T529" i="28" s="1"/>
  <c r="T530" i="28" s="1"/>
  <c r="T531" i="28" s="1"/>
  <c r="T532" i="28" s="1"/>
  <c r="T533" i="28" s="1"/>
  <c r="T534" i="28" s="1"/>
  <c r="T535" i="28" s="1"/>
  <c r="T536" i="28" s="1"/>
  <c r="T537" i="28" s="1"/>
  <c r="T538" i="28" s="1"/>
  <c r="T539" i="28" s="1"/>
  <c r="T540" i="28" s="1"/>
  <c r="T541" i="28" s="1"/>
  <c r="T542" i="28" s="1"/>
  <c r="T543" i="28" s="1"/>
  <c r="T544" i="28" s="1"/>
  <c r="T545" i="28" s="1"/>
  <c r="T546" i="28" s="1"/>
  <c r="T547" i="28" s="1"/>
  <c r="T548" i="28" s="1"/>
  <c r="T549" i="28" s="1"/>
  <c r="T550" i="28" s="1"/>
  <c r="T551" i="28" s="1"/>
  <c r="T552" i="28" s="1"/>
  <c r="T553" i="28" s="1"/>
  <c r="T554" i="28" s="1"/>
  <c r="T555" i="28" s="1"/>
  <c r="T556" i="28" s="1"/>
  <c r="T557" i="28" s="1"/>
  <c r="T558" i="28" s="1"/>
  <c r="T559" i="28" s="1"/>
  <c r="T560" i="28" s="1"/>
  <c r="T561" i="28" s="1"/>
  <c r="T562" i="28" s="1"/>
  <c r="T563" i="28" s="1"/>
  <c r="T564" i="28" s="1"/>
  <c r="T565" i="28" s="1"/>
  <c r="T566" i="28" s="1"/>
  <c r="T567" i="28" s="1"/>
  <c r="T568" i="28" s="1"/>
  <c r="T569" i="28" s="1"/>
  <c r="T570" i="28" s="1"/>
  <c r="T571" i="28" s="1"/>
  <c r="T572" i="28" s="1"/>
  <c r="T573" i="28" s="1"/>
  <c r="T574" i="28" s="1"/>
  <c r="T575" i="28" s="1"/>
  <c r="T576" i="28" s="1"/>
  <c r="T577" i="28" s="1"/>
  <c r="T578" i="28" s="1"/>
  <c r="T579" i="28" s="1"/>
  <c r="T580" i="28" s="1"/>
  <c r="T581" i="28" s="1"/>
  <c r="T582" i="28" s="1"/>
  <c r="T583" i="28" s="1"/>
  <c r="T584" i="28" s="1"/>
  <c r="T585" i="28" s="1"/>
  <c r="T586" i="28" s="1"/>
  <c r="T587" i="28" s="1"/>
  <c r="T588" i="28" s="1"/>
  <c r="T589" i="28" s="1"/>
  <c r="T590" i="28" s="1"/>
  <c r="T591" i="28" s="1"/>
  <c r="T592" i="28" s="1"/>
  <c r="T593" i="28" s="1"/>
  <c r="T594" i="28" s="1"/>
  <c r="T595" i="28" s="1"/>
  <c r="T596" i="28" s="1"/>
  <c r="T597" i="28" s="1"/>
  <c r="T598" i="28" s="1"/>
  <c r="T599" i="28" s="1"/>
  <c r="T600" i="28" s="1"/>
  <c r="T601" i="28" s="1"/>
  <c r="T602" i="28" s="1"/>
  <c r="T603" i="28" s="1"/>
  <c r="T604" i="28" s="1"/>
  <c r="T605" i="28" s="1"/>
  <c r="T606" i="28" s="1"/>
  <c r="T607" i="28" s="1"/>
  <c r="T608" i="28" s="1"/>
  <c r="T609" i="28" s="1"/>
  <c r="T610" i="28" s="1"/>
  <c r="T611" i="28" s="1"/>
  <c r="T612" i="28" s="1"/>
  <c r="T613" i="28" s="1"/>
  <c r="T614" i="28" s="1"/>
  <c r="T615" i="28" s="1"/>
  <c r="T616" i="28" s="1"/>
  <c r="T617" i="28" s="1"/>
  <c r="T618" i="28" s="1"/>
  <c r="T619" i="28" s="1"/>
  <c r="T620" i="28" s="1"/>
  <c r="T621" i="28" s="1"/>
  <c r="T622" i="28" s="1"/>
  <c r="T623" i="28" s="1"/>
  <c r="T624" i="28" s="1"/>
  <c r="T625" i="28" s="1"/>
  <c r="T626" i="28" s="1"/>
  <c r="T627" i="28" s="1"/>
  <c r="T628" i="28" s="1"/>
  <c r="T629" i="28" s="1"/>
  <c r="T630" i="28" s="1"/>
  <c r="T631" i="28" s="1"/>
  <c r="T632" i="28" s="1"/>
  <c r="T633" i="28" s="1"/>
  <c r="T634" i="28" s="1"/>
  <c r="T635" i="28" s="1"/>
  <c r="T636" i="28" s="1"/>
  <c r="T637" i="28" s="1"/>
  <c r="T638" i="28" s="1"/>
  <c r="T639" i="28" s="1"/>
  <c r="T640" i="28" s="1"/>
  <c r="T641" i="28" s="1"/>
  <c r="T642" i="28" s="1"/>
  <c r="T643" i="28" s="1"/>
  <c r="T644" i="28" s="1"/>
  <c r="T645" i="28" s="1"/>
  <c r="T646" i="28" s="1"/>
  <c r="T647" i="28" s="1"/>
  <c r="T648" i="28" s="1"/>
  <c r="T649" i="28" s="1"/>
  <c r="T650" i="28" s="1"/>
  <c r="T651" i="28" s="1"/>
  <c r="T652" i="28" s="1"/>
  <c r="T653" i="28" s="1"/>
  <c r="T654" i="28" s="1"/>
  <c r="T655" i="28" s="1"/>
  <c r="T656" i="28" s="1"/>
  <c r="T657" i="28" s="1"/>
  <c r="T658" i="28" s="1"/>
  <c r="T659" i="28" s="1"/>
  <c r="T660" i="28" s="1"/>
  <c r="T661" i="28" s="1"/>
  <c r="T662" i="28" s="1"/>
  <c r="T663" i="28" s="1"/>
  <c r="T664" i="28" s="1"/>
  <c r="T665" i="28" s="1"/>
  <c r="T666" i="28" s="1"/>
  <c r="T667" i="28" s="1"/>
  <c r="T668" i="28" s="1"/>
  <c r="T669" i="28" s="1"/>
  <c r="T670" i="28" s="1"/>
  <c r="T671" i="28" s="1"/>
  <c r="T672" i="28" s="1"/>
  <c r="T673" i="28" s="1"/>
  <c r="T674" i="28" s="1"/>
  <c r="T675" i="28" s="1"/>
  <c r="T676" i="28" s="1"/>
  <c r="T677" i="28" s="1"/>
  <c r="T678" i="28" s="1"/>
  <c r="T679" i="28" s="1"/>
  <c r="T680" i="28" s="1"/>
  <c r="T681" i="28" s="1"/>
  <c r="T682" i="28" s="1"/>
  <c r="T683" i="28" s="1"/>
  <c r="T684" i="28" s="1"/>
  <c r="T685" i="28" s="1"/>
  <c r="T686" i="28" s="1"/>
  <c r="T687" i="28" s="1"/>
  <c r="T688" i="28" s="1"/>
  <c r="T689" i="28" s="1"/>
  <c r="T690" i="28" s="1"/>
  <c r="T691" i="28" s="1"/>
  <c r="T692" i="28" s="1"/>
  <c r="T693" i="28" s="1"/>
  <c r="T694" i="28" s="1"/>
  <c r="T695" i="28" s="1"/>
  <c r="T696" i="28" s="1"/>
  <c r="T697" i="28" s="1"/>
  <c r="T698" i="28" s="1"/>
  <c r="T699" i="28" s="1"/>
  <c r="T700" i="28" s="1"/>
  <c r="T701" i="28" s="1"/>
  <c r="T702" i="28" s="1"/>
  <c r="T703" i="28" s="1"/>
  <c r="T704" i="28" s="1"/>
  <c r="T705" i="28" s="1"/>
  <c r="T706" i="28" s="1"/>
  <c r="T707" i="28" s="1"/>
  <c r="T708" i="28" s="1"/>
  <c r="T709" i="28" s="1"/>
  <c r="T710" i="28" s="1"/>
  <c r="T711" i="28" s="1"/>
  <c r="T712" i="28" s="1"/>
  <c r="T713" i="28" s="1"/>
  <c r="T714" i="28" s="1"/>
  <c r="T715" i="28" s="1"/>
  <c r="T716" i="28" s="1"/>
  <c r="T717" i="28" s="1"/>
  <c r="T718" i="28" s="1"/>
  <c r="T719" i="28" s="1"/>
  <c r="T720" i="28" s="1"/>
  <c r="T721" i="28" s="1"/>
  <c r="T722" i="28" s="1"/>
  <c r="T723" i="28" s="1"/>
  <c r="T724" i="28" s="1"/>
  <c r="T725" i="28" s="1"/>
  <c r="T726" i="28" s="1"/>
  <c r="T727" i="28" s="1"/>
  <c r="T728" i="28" s="1"/>
  <c r="T729" i="28" s="1"/>
  <c r="T730" i="28" s="1"/>
  <c r="T731" i="28" s="1"/>
  <c r="T732" i="28" s="1"/>
  <c r="T733" i="28" s="1"/>
  <c r="T734" i="28" s="1"/>
  <c r="T735" i="28" s="1"/>
  <c r="T736" i="28" s="1"/>
  <c r="T737" i="28" s="1"/>
  <c r="T738" i="28" s="1"/>
  <c r="T739" i="28" s="1"/>
  <c r="T740" i="28" s="1"/>
  <c r="T741" i="28" s="1"/>
  <c r="T742" i="28" s="1"/>
  <c r="T743" i="28" s="1"/>
  <c r="T744" i="28" s="1"/>
  <c r="T745" i="28" s="1"/>
  <c r="T746" i="28" s="1"/>
  <c r="T747" i="28" s="1"/>
  <c r="T748" i="28" s="1"/>
  <c r="T749" i="28" s="1"/>
  <c r="T750" i="28" s="1"/>
  <c r="T751" i="28" s="1"/>
  <c r="T752" i="28" s="1"/>
  <c r="T753" i="28" s="1"/>
  <c r="T754" i="28" s="1"/>
  <c r="T755" i="28" s="1"/>
  <c r="T756" i="28" s="1"/>
  <c r="T757" i="28" s="1"/>
  <c r="T758" i="28" s="1"/>
  <c r="T759" i="28" s="1"/>
  <c r="T760" i="28" s="1"/>
  <c r="T761" i="28" s="1"/>
  <c r="T762" i="28" s="1"/>
  <c r="T763" i="28" s="1"/>
  <c r="T764" i="28" s="1"/>
  <c r="T765" i="28" s="1"/>
  <c r="T766" i="28" s="1"/>
  <c r="T767" i="28" s="1"/>
  <c r="T768" i="28" s="1"/>
  <c r="T769" i="28" s="1"/>
  <c r="T770" i="28" s="1"/>
  <c r="T771" i="28" s="1"/>
  <c r="T772" i="28" s="1"/>
  <c r="T773" i="28" s="1"/>
  <c r="T774" i="28" s="1"/>
  <c r="T775" i="28" s="1"/>
  <c r="T776" i="28" s="1"/>
  <c r="T777" i="28" s="1"/>
  <c r="T778" i="28" s="1"/>
  <c r="T779" i="28" s="1"/>
  <c r="T780" i="28" s="1"/>
  <c r="T781" i="28" s="1"/>
  <c r="T782" i="28" s="1"/>
  <c r="T783" i="28" s="1"/>
  <c r="T784" i="28" s="1"/>
  <c r="T785" i="28" s="1"/>
  <c r="T786" i="28" s="1"/>
  <c r="T787" i="28" s="1"/>
  <c r="T788" i="28" s="1"/>
  <c r="T789" i="28" s="1"/>
  <c r="T790" i="28" s="1"/>
  <c r="T791" i="28" s="1"/>
  <c r="T792" i="28" s="1"/>
  <c r="T793" i="28" s="1"/>
  <c r="T794" i="28" s="1"/>
  <c r="T795" i="28" s="1"/>
  <c r="T796" i="28" s="1"/>
  <c r="T797" i="28" s="1"/>
  <c r="T798" i="28" s="1"/>
  <c r="T799" i="28" s="1"/>
  <c r="T800" i="28" s="1"/>
  <c r="T801" i="28" s="1"/>
  <c r="T802" i="28" s="1"/>
  <c r="T803" i="28" s="1"/>
  <c r="T804" i="28" s="1"/>
  <c r="T805" i="28" s="1"/>
  <c r="T806" i="28" s="1"/>
  <c r="T807" i="28" s="1"/>
  <c r="T808" i="28" s="1"/>
  <c r="T809" i="28" s="1"/>
  <c r="T810" i="28" s="1"/>
  <c r="T811" i="28" s="1"/>
  <c r="T812" i="28" s="1"/>
  <c r="T813" i="28" s="1"/>
  <c r="T814" i="28" s="1"/>
  <c r="T815" i="28" s="1"/>
  <c r="T816" i="28" s="1"/>
  <c r="T817" i="28" s="1"/>
  <c r="T818" i="28" s="1"/>
  <c r="T819" i="28" s="1"/>
  <c r="T820" i="28" s="1"/>
  <c r="T821" i="28" s="1"/>
  <c r="T822" i="28" s="1"/>
  <c r="T823" i="28" s="1"/>
  <c r="T824" i="28" s="1"/>
  <c r="T825" i="28" s="1"/>
  <c r="T826" i="28" s="1"/>
  <c r="T827" i="28" s="1"/>
  <c r="T828" i="28" s="1"/>
  <c r="T829" i="28" s="1"/>
  <c r="T830" i="28" s="1"/>
  <c r="T831" i="28" s="1"/>
  <c r="T832" i="28" s="1"/>
  <c r="T833" i="28" s="1"/>
  <c r="T834" i="28" s="1"/>
  <c r="T835" i="28" s="1"/>
  <c r="T836" i="28" s="1"/>
  <c r="T837" i="28" s="1"/>
  <c r="T838" i="28" s="1"/>
  <c r="T839" i="28" s="1"/>
  <c r="T840" i="28" s="1"/>
  <c r="T841" i="28" s="1"/>
  <c r="T842" i="28" s="1"/>
  <c r="T843" i="28" s="1"/>
  <c r="T844" i="28" s="1"/>
  <c r="T845" i="28" s="1"/>
  <c r="T846" i="28" s="1"/>
  <c r="T847" i="28" s="1"/>
  <c r="T848" i="28" s="1"/>
  <c r="T849" i="28" s="1"/>
  <c r="T850" i="28" s="1"/>
  <c r="T851" i="28" s="1"/>
  <c r="T852" i="28" s="1"/>
  <c r="T853" i="28" s="1"/>
  <c r="T854" i="28" s="1"/>
  <c r="T855" i="28" s="1"/>
  <c r="T856" i="28" s="1"/>
  <c r="T857" i="28" s="1"/>
  <c r="T858" i="28" s="1"/>
  <c r="T859" i="28" s="1"/>
  <c r="T860" i="28" s="1"/>
  <c r="T861" i="28" s="1"/>
  <c r="T862" i="28" s="1"/>
  <c r="T863" i="28" s="1"/>
  <c r="T864" i="28" s="1"/>
  <c r="T865" i="28" s="1"/>
  <c r="T866" i="28" s="1"/>
  <c r="T867" i="28" s="1"/>
  <c r="T868" i="28" s="1"/>
  <c r="T869" i="28" s="1"/>
  <c r="T870" i="28" s="1"/>
  <c r="T871" i="28" s="1"/>
  <c r="T872" i="28" s="1"/>
  <c r="T873" i="28" s="1"/>
  <c r="T874" i="28" s="1"/>
  <c r="T875" i="28" s="1"/>
  <c r="T876" i="28" s="1"/>
  <c r="T877" i="28" s="1"/>
  <c r="T878" i="28" s="1"/>
  <c r="T879" i="28" s="1"/>
  <c r="T880" i="28" s="1"/>
  <c r="T881" i="28" s="1"/>
  <c r="T882" i="28" s="1"/>
  <c r="T883" i="28" s="1"/>
  <c r="T884" i="28" s="1"/>
  <c r="T885" i="28" s="1"/>
  <c r="T886" i="28" s="1"/>
  <c r="T887" i="28" s="1"/>
  <c r="T888" i="28" s="1"/>
  <c r="T889" i="28" s="1"/>
  <c r="T890" i="28" s="1"/>
  <c r="T891" i="28" s="1"/>
  <c r="T892" i="28" s="1"/>
  <c r="T893" i="28" s="1"/>
  <c r="T894" i="28" s="1"/>
  <c r="T895" i="28" s="1"/>
  <c r="T896" i="28" s="1"/>
  <c r="T897" i="28" s="1"/>
  <c r="T898" i="28" s="1"/>
  <c r="T899" i="28" s="1"/>
  <c r="T900" i="28" s="1"/>
  <c r="T901" i="28" s="1"/>
  <c r="T902" i="28" s="1"/>
  <c r="T903" i="28" s="1"/>
  <c r="T904" i="28" s="1"/>
  <c r="T905" i="28" s="1"/>
  <c r="T906" i="28" s="1"/>
  <c r="T907" i="28" s="1"/>
  <c r="T908" i="28" s="1"/>
  <c r="T909" i="28" s="1"/>
  <c r="T910" i="28" s="1"/>
  <c r="T911" i="28" s="1"/>
  <c r="T912" i="28" s="1"/>
  <c r="T913" i="28" s="1"/>
  <c r="T914" i="28" s="1"/>
  <c r="T915" i="28" s="1"/>
  <c r="T916" i="28" s="1"/>
  <c r="T917" i="28" s="1"/>
  <c r="T918" i="28" s="1"/>
  <c r="T919" i="28" s="1"/>
  <c r="T920" i="28" s="1"/>
  <c r="T921" i="28" s="1"/>
  <c r="T922" i="28" s="1"/>
  <c r="T923" i="28" s="1"/>
  <c r="T924" i="28" s="1"/>
  <c r="T925" i="28" s="1"/>
  <c r="T926" i="28" s="1"/>
  <c r="T927" i="28" s="1"/>
  <c r="T928" i="28" s="1"/>
  <c r="T929" i="28" s="1"/>
  <c r="T930" i="28" s="1"/>
  <c r="T931" i="28" s="1"/>
  <c r="T932" i="28" s="1"/>
  <c r="T933" i="28" s="1"/>
  <c r="T934" i="28" s="1"/>
  <c r="T935" i="28" s="1"/>
  <c r="T936" i="28" s="1"/>
  <c r="T937" i="28" s="1"/>
  <c r="T938" i="28" s="1"/>
  <c r="T939" i="28" s="1"/>
  <c r="T940" i="28" s="1"/>
  <c r="T941" i="28" s="1"/>
  <c r="T942" i="28" s="1"/>
  <c r="T943" i="28" s="1"/>
  <c r="T944" i="28" s="1"/>
  <c r="T945" i="28" s="1"/>
  <c r="T946" i="28" s="1"/>
  <c r="T947" i="28" s="1"/>
  <c r="T948" i="28" s="1"/>
  <c r="T949" i="28" s="1"/>
  <c r="T950" i="28" s="1"/>
  <c r="T951" i="28" s="1"/>
  <c r="T952" i="28" s="1"/>
  <c r="T953" i="28" s="1"/>
  <c r="T954" i="28" s="1"/>
  <c r="T955" i="28" s="1"/>
  <c r="T956" i="28" s="1"/>
  <c r="T957" i="28" s="1"/>
  <c r="T958" i="28" s="1"/>
  <c r="T959" i="28" s="1"/>
  <c r="T960" i="28" s="1"/>
  <c r="T961" i="28" s="1"/>
  <c r="T962" i="28" s="1"/>
  <c r="T963" i="28" s="1"/>
  <c r="T964" i="28" s="1"/>
  <c r="T965" i="28" s="1"/>
  <c r="T966" i="28" s="1"/>
  <c r="T967" i="28" s="1"/>
  <c r="T968" i="28" s="1"/>
  <c r="T969" i="28" s="1"/>
  <c r="T970" i="28" s="1"/>
  <c r="T971" i="28" s="1"/>
  <c r="T972" i="28" s="1"/>
  <c r="T973" i="28" s="1"/>
  <c r="T974" i="28" s="1"/>
  <c r="T975" i="28" s="1"/>
  <c r="T976" i="28" s="1"/>
  <c r="T977" i="28" s="1"/>
  <c r="T978" i="28" s="1"/>
  <c r="T979" i="28" s="1"/>
  <c r="T980" i="28" s="1"/>
  <c r="T981" i="28" s="1"/>
  <c r="T982" i="28" s="1"/>
  <c r="T983" i="28" s="1"/>
  <c r="T984" i="28" s="1"/>
  <c r="T985" i="28" s="1"/>
  <c r="T986" i="28" s="1"/>
  <c r="T987" i="28" s="1"/>
  <c r="T988" i="28" s="1"/>
  <c r="T989" i="28" s="1"/>
  <c r="T990" i="28" s="1"/>
  <c r="T991" i="28" s="1"/>
  <c r="T992" i="28" s="1"/>
  <c r="T993" i="28" s="1"/>
  <c r="T994" i="28" s="1"/>
  <c r="T995" i="28" s="1"/>
  <c r="T996" i="28" s="1"/>
  <c r="T997" i="28" s="1"/>
  <c r="T998" i="28" s="1"/>
  <c r="T999" i="28" s="1"/>
  <c r="T1000" i="28" s="1"/>
  <c r="T1001" i="28" s="1"/>
  <c r="T1002" i="28" s="1"/>
  <c r="T1003" i="28" s="1"/>
  <c r="T1004" i="28" s="1"/>
  <c r="T1005" i="28" s="1"/>
  <c r="T1006" i="28" s="1"/>
  <c r="T1007" i="28" s="1"/>
  <c r="T1008" i="28" s="1"/>
  <c r="T1009" i="28" s="1"/>
  <c r="Q10" i="28"/>
  <c r="Q11" i="28" s="1"/>
  <c r="Q12" i="28" s="1"/>
  <c r="Q13" i="28" s="1"/>
  <c r="Q14" i="28" s="1"/>
  <c r="Q15" i="28" s="1"/>
  <c r="Q16" i="28" s="1"/>
  <c r="Q17" i="28" s="1"/>
  <c r="Q18" i="28" s="1"/>
  <c r="Q19" i="28" s="1"/>
  <c r="Q20" i="28" s="1"/>
  <c r="Q21" i="28" s="1"/>
  <c r="Q22" i="28" s="1"/>
  <c r="Q23" i="28" s="1"/>
  <c r="Q24" i="28" s="1"/>
  <c r="Q25" i="28" s="1"/>
  <c r="Q26" i="28" s="1"/>
  <c r="Q27" i="28" s="1"/>
  <c r="Q28" i="28" s="1"/>
  <c r="Q29" i="28" s="1"/>
  <c r="Q30" i="28" s="1"/>
  <c r="Q31" i="28" s="1"/>
  <c r="Q32" i="28" s="1"/>
  <c r="Q33" i="28" s="1"/>
  <c r="Q34" i="28" s="1"/>
  <c r="Q35" i="28" s="1"/>
  <c r="Q36" i="28" s="1"/>
  <c r="Q37" i="28" s="1"/>
  <c r="Q38" i="28" s="1"/>
  <c r="Q39" i="28" s="1"/>
  <c r="Q40" i="28" s="1"/>
  <c r="Q41" i="28" s="1"/>
  <c r="Q42" i="28" s="1"/>
  <c r="Q43" i="28" s="1"/>
  <c r="Q44" i="28" s="1"/>
  <c r="Q45" i="28" s="1"/>
  <c r="Q46" i="28" s="1"/>
  <c r="Q47" i="28" s="1"/>
  <c r="Q48" i="28" s="1"/>
  <c r="Q49" i="28" s="1"/>
  <c r="Q50" i="28" s="1"/>
  <c r="Q51" i="28" s="1"/>
  <c r="Q52" i="28" s="1"/>
  <c r="Q53" i="28" s="1"/>
  <c r="Q54" i="28" s="1"/>
  <c r="Q55" i="28" s="1"/>
  <c r="Q56" i="28" s="1"/>
  <c r="Q57" i="28" s="1"/>
  <c r="Q58" i="28" s="1"/>
  <c r="Q59" i="28" s="1"/>
  <c r="Q60" i="28" s="1"/>
  <c r="Q61" i="28" s="1"/>
  <c r="Q62" i="28" s="1"/>
  <c r="Q63" i="28" s="1"/>
  <c r="Q64" i="28" s="1"/>
  <c r="Q65" i="28" s="1"/>
  <c r="Q66" i="28" s="1"/>
  <c r="Q67" i="28" s="1"/>
  <c r="Q68" i="28" s="1"/>
  <c r="Q69" i="28" s="1"/>
  <c r="Q70" i="28" s="1"/>
  <c r="Q71" i="28" s="1"/>
  <c r="Q72" i="28" s="1"/>
  <c r="Q73" i="28" s="1"/>
  <c r="Q74" i="28" s="1"/>
  <c r="Q75" i="28" s="1"/>
  <c r="Q76" i="28" s="1"/>
  <c r="Q77" i="28" s="1"/>
  <c r="Q78" i="28" s="1"/>
  <c r="Q79" i="28" s="1"/>
  <c r="Q80" i="28" s="1"/>
  <c r="Q81" i="28" s="1"/>
  <c r="Q82" i="28" s="1"/>
  <c r="Q83" i="28" s="1"/>
  <c r="Q84" i="28" s="1"/>
  <c r="Q85" i="28" s="1"/>
  <c r="Q86" i="28" s="1"/>
  <c r="Q87" i="28" s="1"/>
  <c r="Q88" i="28" s="1"/>
  <c r="Q89" i="28" s="1"/>
  <c r="Q90" i="28" s="1"/>
  <c r="Q91" i="28" s="1"/>
  <c r="Q92" i="28" s="1"/>
  <c r="Q93" i="28" s="1"/>
  <c r="Q94" i="28" s="1"/>
  <c r="Q95" i="28" s="1"/>
  <c r="Q96" i="28" s="1"/>
  <c r="Q97" i="28" s="1"/>
  <c r="Q98" i="28" s="1"/>
  <c r="Q99" i="28" s="1"/>
  <c r="Q100" i="28" s="1"/>
  <c r="Q101" i="28" s="1"/>
  <c r="Q102" i="28" s="1"/>
  <c r="Q103" i="28" s="1"/>
  <c r="Q104" i="28" s="1"/>
  <c r="Q105" i="28" s="1"/>
  <c r="Q106" i="28" s="1"/>
  <c r="Q107" i="28" s="1"/>
  <c r="Q108" i="28" s="1"/>
  <c r="Q109" i="28" s="1"/>
  <c r="Q110" i="28" s="1"/>
  <c r="Q111" i="28" s="1"/>
  <c r="Q112" i="28" s="1"/>
  <c r="Q113" i="28" s="1"/>
  <c r="Q114" i="28" s="1"/>
  <c r="Q115" i="28" s="1"/>
  <c r="Q116" i="28" s="1"/>
  <c r="Q117" i="28" s="1"/>
  <c r="Q118" i="28" s="1"/>
  <c r="Q119" i="28" s="1"/>
  <c r="Q120" i="28" s="1"/>
  <c r="Q121" i="28" s="1"/>
  <c r="Q122" i="28" s="1"/>
  <c r="Q123" i="28" s="1"/>
  <c r="Q124" i="28" s="1"/>
  <c r="Q125" i="28" s="1"/>
  <c r="Q126" i="28" s="1"/>
  <c r="Q127" i="28" s="1"/>
  <c r="Q128" i="28" s="1"/>
  <c r="Q129" i="28" s="1"/>
  <c r="Q130" i="28" s="1"/>
  <c r="Q131" i="28" s="1"/>
  <c r="Q132" i="28" s="1"/>
  <c r="Q133" i="28" s="1"/>
  <c r="Q134" i="28" s="1"/>
  <c r="Q135" i="28" s="1"/>
  <c r="Q136" i="28" s="1"/>
  <c r="Q137" i="28" s="1"/>
  <c r="Q138" i="28" s="1"/>
  <c r="Q139" i="28" s="1"/>
  <c r="Q140" i="28" s="1"/>
  <c r="Q141" i="28" s="1"/>
  <c r="Q142" i="28" s="1"/>
  <c r="Q143" i="28" s="1"/>
  <c r="Q144" i="28" s="1"/>
  <c r="Q145" i="28" s="1"/>
  <c r="Q146" i="28" s="1"/>
  <c r="Q147" i="28" s="1"/>
  <c r="Q148" i="28" s="1"/>
  <c r="Q149" i="28" s="1"/>
  <c r="Q150" i="28" s="1"/>
  <c r="Q151" i="28" s="1"/>
  <c r="Q152" i="28" s="1"/>
  <c r="Q153" i="28" s="1"/>
  <c r="Q154" i="28" s="1"/>
  <c r="Q155" i="28" s="1"/>
  <c r="Q156" i="28" s="1"/>
  <c r="Q157" i="28" s="1"/>
  <c r="Q158" i="28" s="1"/>
  <c r="Q159" i="28" s="1"/>
  <c r="Q160" i="28" s="1"/>
  <c r="Q161" i="28" s="1"/>
  <c r="Q162" i="28" s="1"/>
  <c r="Q163" i="28" s="1"/>
  <c r="Q164" i="28" s="1"/>
  <c r="Q165" i="28" s="1"/>
  <c r="Q166" i="28" s="1"/>
  <c r="Q167" i="28" s="1"/>
  <c r="Q168" i="28" s="1"/>
  <c r="Q169" i="28" s="1"/>
  <c r="Q170" i="28" s="1"/>
  <c r="Q171" i="28" s="1"/>
  <c r="Q172" i="28" s="1"/>
  <c r="Q173" i="28" s="1"/>
  <c r="Q174" i="28" s="1"/>
  <c r="Q175" i="28" s="1"/>
  <c r="Q176" i="28" s="1"/>
  <c r="Q177" i="28" s="1"/>
  <c r="Q178" i="28" s="1"/>
  <c r="Q179" i="28" s="1"/>
  <c r="Q180" i="28" s="1"/>
  <c r="Q181" i="28" s="1"/>
  <c r="Q182" i="28" s="1"/>
  <c r="Q183" i="28" s="1"/>
  <c r="Q184" i="28" s="1"/>
  <c r="Q185" i="28" s="1"/>
  <c r="Q186" i="28" s="1"/>
  <c r="Q187" i="28" s="1"/>
  <c r="Q188" i="28" s="1"/>
  <c r="Q189" i="28" s="1"/>
  <c r="Q190" i="28" s="1"/>
  <c r="Q191" i="28" s="1"/>
  <c r="Q192" i="28" s="1"/>
  <c r="Q193" i="28" s="1"/>
  <c r="Q194" i="28" s="1"/>
  <c r="Q195" i="28" s="1"/>
  <c r="Q196" i="28" s="1"/>
  <c r="Q197" i="28" s="1"/>
  <c r="Q198" i="28" s="1"/>
  <c r="Q199" i="28" s="1"/>
  <c r="Q200" i="28" s="1"/>
  <c r="Q201" i="28" s="1"/>
  <c r="Q202" i="28" s="1"/>
  <c r="Q203" i="28" s="1"/>
  <c r="Q204" i="28" s="1"/>
  <c r="Q205" i="28" s="1"/>
  <c r="Q206" i="28" s="1"/>
  <c r="Q207" i="28" s="1"/>
  <c r="Q208" i="28" s="1"/>
  <c r="Q209" i="28" s="1"/>
  <c r="Q210" i="28" s="1"/>
  <c r="Q211" i="28" s="1"/>
  <c r="Q212" i="28" s="1"/>
  <c r="Q213" i="28" s="1"/>
  <c r="Q214" i="28" s="1"/>
  <c r="Q215" i="28" s="1"/>
  <c r="Q216" i="28" s="1"/>
  <c r="Q217" i="28" s="1"/>
  <c r="Q218" i="28" s="1"/>
  <c r="Q219" i="28" s="1"/>
  <c r="Q220" i="28" s="1"/>
  <c r="Q221" i="28" s="1"/>
  <c r="Q222" i="28" s="1"/>
  <c r="Q223" i="28" s="1"/>
  <c r="Q224" i="28" s="1"/>
  <c r="Q225" i="28" s="1"/>
  <c r="Q226" i="28" s="1"/>
  <c r="Q227" i="28" s="1"/>
  <c r="Q228" i="28" s="1"/>
  <c r="Q229" i="28" s="1"/>
  <c r="Q230" i="28" s="1"/>
  <c r="Q231" i="28" s="1"/>
  <c r="Q232" i="28" s="1"/>
  <c r="Q233" i="28" s="1"/>
  <c r="Q234" i="28" s="1"/>
  <c r="Q235" i="28" s="1"/>
  <c r="Q236" i="28" s="1"/>
  <c r="Q237" i="28" s="1"/>
  <c r="Q238" i="28" s="1"/>
  <c r="Q239" i="28" s="1"/>
  <c r="Q240" i="28" s="1"/>
  <c r="Q241" i="28" s="1"/>
  <c r="Q242" i="28" s="1"/>
  <c r="Q243" i="28" s="1"/>
  <c r="Q244" i="28" s="1"/>
  <c r="Q245" i="28" s="1"/>
  <c r="Q246" i="28" s="1"/>
  <c r="Q247" i="28" s="1"/>
  <c r="Q248" i="28" s="1"/>
  <c r="Q249" i="28" s="1"/>
  <c r="Q250" i="28" s="1"/>
  <c r="Q251" i="28" s="1"/>
  <c r="Q252" i="28" s="1"/>
  <c r="Q253" i="28" s="1"/>
  <c r="Q254" i="28" s="1"/>
  <c r="Q255" i="28" s="1"/>
  <c r="Q256" i="28" s="1"/>
  <c r="Q257" i="28" s="1"/>
  <c r="Q258" i="28" s="1"/>
  <c r="Q259" i="28" s="1"/>
  <c r="Q260" i="28" s="1"/>
  <c r="Q261" i="28" s="1"/>
  <c r="Q262" i="28" s="1"/>
  <c r="Q263" i="28" s="1"/>
  <c r="Q264" i="28" s="1"/>
  <c r="Q265" i="28" s="1"/>
  <c r="Q266" i="28" s="1"/>
  <c r="Q267" i="28" s="1"/>
  <c r="Q268" i="28" s="1"/>
  <c r="Q269" i="28" s="1"/>
  <c r="Q270" i="28" s="1"/>
  <c r="Q271" i="28" s="1"/>
  <c r="Q272" i="28" s="1"/>
  <c r="Q273" i="28" s="1"/>
  <c r="Q274" i="28" s="1"/>
  <c r="Q275" i="28" s="1"/>
  <c r="Q276" i="28" s="1"/>
  <c r="Q277" i="28" s="1"/>
  <c r="Q278" i="28" s="1"/>
  <c r="Q279" i="28" s="1"/>
  <c r="Q280" i="28" s="1"/>
  <c r="Q281" i="28" s="1"/>
  <c r="Q282" i="28" s="1"/>
  <c r="Q283" i="28" s="1"/>
  <c r="Q284" i="28" s="1"/>
  <c r="Q285" i="28" s="1"/>
  <c r="Q286" i="28" s="1"/>
  <c r="Q287" i="28" s="1"/>
  <c r="Q288" i="28" s="1"/>
  <c r="Q289" i="28" s="1"/>
  <c r="Q290" i="28" s="1"/>
  <c r="Q291" i="28" s="1"/>
  <c r="Q292" i="28" s="1"/>
  <c r="Q293" i="28" s="1"/>
  <c r="Q294" i="28" s="1"/>
  <c r="Q295" i="28" s="1"/>
  <c r="Q296" i="28" s="1"/>
  <c r="Q297" i="28" s="1"/>
  <c r="Q298" i="28" s="1"/>
  <c r="Q299" i="28" s="1"/>
  <c r="Q300" i="28" s="1"/>
  <c r="Q301" i="28" s="1"/>
  <c r="Q302" i="28" s="1"/>
  <c r="Q303" i="28" s="1"/>
  <c r="Q304" i="28" s="1"/>
  <c r="Q305" i="28" s="1"/>
  <c r="Q306" i="28" s="1"/>
  <c r="Q307" i="28" s="1"/>
  <c r="Q308" i="28" s="1"/>
  <c r="Q309" i="28" s="1"/>
  <c r="Q310" i="28" s="1"/>
  <c r="Q311" i="28" s="1"/>
  <c r="Q312" i="28" s="1"/>
  <c r="Q313" i="28" s="1"/>
  <c r="Q314" i="28" s="1"/>
  <c r="Q315" i="28" s="1"/>
  <c r="Q316" i="28" s="1"/>
  <c r="Q317" i="28" s="1"/>
  <c r="Q318" i="28" s="1"/>
  <c r="Q319" i="28" s="1"/>
  <c r="Q320" i="28" s="1"/>
  <c r="Q321" i="28" s="1"/>
  <c r="Q322" i="28" s="1"/>
  <c r="Q323" i="28" s="1"/>
  <c r="Q324" i="28" s="1"/>
  <c r="Q325" i="28" s="1"/>
  <c r="Q326" i="28" s="1"/>
  <c r="Q327" i="28" s="1"/>
  <c r="Q328" i="28" s="1"/>
  <c r="Q329" i="28" s="1"/>
  <c r="Q330" i="28" s="1"/>
  <c r="Q331" i="28" s="1"/>
  <c r="Q332" i="28" s="1"/>
  <c r="Q333" i="28" s="1"/>
  <c r="Q334" i="28" s="1"/>
  <c r="Q335" i="28" s="1"/>
  <c r="Q336" i="28" s="1"/>
  <c r="Q337" i="28" s="1"/>
  <c r="Q338" i="28" s="1"/>
  <c r="Q339" i="28" s="1"/>
  <c r="Q340" i="28" s="1"/>
  <c r="Q341" i="28" s="1"/>
  <c r="Q342" i="28" s="1"/>
  <c r="Q343" i="28" s="1"/>
  <c r="Q344" i="28" s="1"/>
  <c r="Q345" i="28" s="1"/>
  <c r="Q346" i="28" s="1"/>
  <c r="Q347" i="28" s="1"/>
  <c r="Q348" i="28" s="1"/>
  <c r="Q349" i="28" s="1"/>
  <c r="Q350" i="28" s="1"/>
  <c r="Q351" i="28" s="1"/>
  <c r="Q352" i="28" s="1"/>
  <c r="Q353" i="28" s="1"/>
  <c r="Q354" i="28" s="1"/>
  <c r="Q355" i="28" s="1"/>
  <c r="Q356" i="28" s="1"/>
  <c r="Q357" i="28" s="1"/>
  <c r="Q358" i="28" s="1"/>
  <c r="Q359" i="28" s="1"/>
  <c r="Q360" i="28" s="1"/>
  <c r="Q361" i="28" s="1"/>
  <c r="Q362" i="28" s="1"/>
  <c r="Q363" i="28" s="1"/>
  <c r="Q364" i="28" s="1"/>
  <c r="Q365" i="28" s="1"/>
  <c r="Q366" i="28" s="1"/>
  <c r="Q367" i="28" s="1"/>
  <c r="Q368" i="28" s="1"/>
  <c r="Q369" i="28" s="1"/>
  <c r="Q370" i="28" s="1"/>
  <c r="Q371" i="28" s="1"/>
  <c r="Q372" i="28" s="1"/>
  <c r="Q373" i="28" s="1"/>
  <c r="Q374" i="28" s="1"/>
  <c r="Q375" i="28" s="1"/>
  <c r="Q376" i="28" s="1"/>
  <c r="Q377" i="28" s="1"/>
  <c r="Q378" i="28" s="1"/>
  <c r="Q379" i="28" s="1"/>
  <c r="Q380" i="28" s="1"/>
  <c r="Q381" i="28" s="1"/>
  <c r="Q382" i="28" s="1"/>
  <c r="Q383" i="28" s="1"/>
  <c r="Q384" i="28" s="1"/>
  <c r="Q385" i="28" s="1"/>
  <c r="Q386" i="28" s="1"/>
  <c r="Q387" i="28" s="1"/>
  <c r="Q388" i="28" s="1"/>
  <c r="Q389" i="28" s="1"/>
  <c r="Q390" i="28" s="1"/>
  <c r="Q391" i="28" s="1"/>
  <c r="Q392" i="28" s="1"/>
  <c r="Q393" i="28" s="1"/>
  <c r="Q394" i="28" s="1"/>
  <c r="Q395" i="28" s="1"/>
  <c r="Q396" i="28" s="1"/>
  <c r="Q397" i="28" s="1"/>
  <c r="Q398" i="28" s="1"/>
  <c r="Q399" i="28" s="1"/>
  <c r="Q400" i="28" s="1"/>
  <c r="Q401" i="28" s="1"/>
  <c r="Q402" i="28" s="1"/>
  <c r="Q403" i="28" s="1"/>
  <c r="Q404" i="28" s="1"/>
  <c r="Q405" i="28" s="1"/>
  <c r="Q406" i="28" s="1"/>
  <c r="Q407" i="28" s="1"/>
  <c r="Q408" i="28" s="1"/>
  <c r="Q409" i="28" s="1"/>
  <c r="Q410" i="28" s="1"/>
  <c r="Q411" i="28" s="1"/>
  <c r="Q412" i="28" s="1"/>
  <c r="Q413" i="28" s="1"/>
  <c r="Q414" i="28" s="1"/>
  <c r="Q415" i="28" s="1"/>
  <c r="Q416" i="28" s="1"/>
  <c r="Q417" i="28" s="1"/>
  <c r="Q418" i="28" s="1"/>
  <c r="Q419" i="28" s="1"/>
  <c r="Q420" i="28" s="1"/>
  <c r="Q421" i="28" s="1"/>
  <c r="Q422" i="28" s="1"/>
  <c r="Q423" i="28" s="1"/>
  <c r="Q424" i="28" s="1"/>
  <c r="Q425" i="28" s="1"/>
  <c r="Q426" i="28" s="1"/>
  <c r="Q427" i="28" s="1"/>
  <c r="Q428" i="28" s="1"/>
  <c r="Q429" i="28" s="1"/>
  <c r="Q430" i="28" s="1"/>
  <c r="Q431" i="28" s="1"/>
  <c r="Q432" i="28" s="1"/>
  <c r="Q433" i="28" s="1"/>
  <c r="Q434" i="28" s="1"/>
  <c r="Q435" i="28" s="1"/>
  <c r="Q436" i="28" s="1"/>
  <c r="Q437" i="28" s="1"/>
  <c r="Q438" i="28" s="1"/>
  <c r="Q439" i="28" s="1"/>
  <c r="Q440" i="28" s="1"/>
  <c r="Q441" i="28" s="1"/>
  <c r="Q442" i="28" s="1"/>
  <c r="Q443" i="28" s="1"/>
  <c r="Q444" i="28" s="1"/>
  <c r="Q445" i="28" s="1"/>
  <c r="Q446" i="28" s="1"/>
  <c r="Q447" i="28" s="1"/>
  <c r="Q448" i="28" s="1"/>
  <c r="Q449" i="28" s="1"/>
  <c r="Q450" i="28" s="1"/>
  <c r="Q451" i="28" s="1"/>
  <c r="Q452" i="28" s="1"/>
  <c r="Q453" i="28" s="1"/>
  <c r="Q454" i="28" s="1"/>
  <c r="Q455" i="28" s="1"/>
  <c r="Q456" i="28" s="1"/>
  <c r="Q457" i="28" s="1"/>
  <c r="Q458" i="28" s="1"/>
  <c r="Q459" i="28" s="1"/>
  <c r="Q460" i="28" s="1"/>
  <c r="Q461" i="28" s="1"/>
  <c r="Q462" i="28" s="1"/>
  <c r="Q463" i="28" s="1"/>
  <c r="Q464" i="28" s="1"/>
  <c r="Q465" i="28" s="1"/>
  <c r="Q466" i="28" s="1"/>
  <c r="Q467" i="28" s="1"/>
  <c r="Q468" i="28" s="1"/>
  <c r="Q469" i="28" s="1"/>
  <c r="Q470" i="28" s="1"/>
  <c r="Q471" i="28" s="1"/>
  <c r="Q472" i="28" s="1"/>
  <c r="Q473" i="28" s="1"/>
  <c r="Q474" i="28" s="1"/>
  <c r="Q475" i="28" s="1"/>
  <c r="Q476" i="28" s="1"/>
  <c r="Q477" i="28" s="1"/>
  <c r="Q478" i="28" s="1"/>
  <c r="Q479" i="28" s="1"/>
  <c r="Q480" i="28" s="1"/>
  <c r="Q481" i="28" s="1"/>
  <c r="Q482" i="28" s="1"/>
  <c r="Q483" i="28" s="1"/>
  <c r="Q484" i="28" s="1"/>
  <c r="Q485" i="28" s="1"/>
  <c r="Q486" i="28" s="1"/>
  <c r="Q487" i="28" s="1"/>
  <c r="Q488" i="28" s="1"/>
  <c r="Q489" i="28" s="1"/>
  <c r="Q490" i="28" s="1"/>
  <c r="Q491" i="28" s="1"/>
  <c r="Q492" i="28" s="1"/>
  <c r="Q493" i="28" s="1"/>
  <c r="Q494" i="28" s="1"/>
  <c r="Q495" i="28" s="1"/>
  <c r="Q496" i="28" s="1"/>
  <c r="Q497" i="28" s="1"/>
  <c r="Q498" i="28" s="1"/>
  <c r="Q499" i="28" s="1"/>
  <c r="Q500" i="28" s="1"/>
  <c r="Q501" i="28" s="1"/>
  <c r="Q502" i="28" s="1"/>
  <c r="Q503" i="28" s="1"/>
  <c r="Q504" i="28" s="1"/>
  <c r="Q505" i="28" s="1"/>
  <c r="Q506" i="28" s="1"/>
  <c r="Q507" i="28" s="1"/>
  <c r="Q508" i="28" s="1"/>
  <c r="Q509" i="28" s="1"/>
  <c r="Q510" i="28" s="1"/>
  <c r="Q511" i="28" s="1"/>
  <c r="Q512" i="28" s="1"/>
  <c r="Q513" i="28" s="1"/>
  <c r="Q514" i="28" s="1"/>
  <c r="Q515" i="28" s="1"/>
  <c r="Q516" i="28" s="1"/>
  <c r="Q517" i="28" s="1"/>
  <c r="Q518" i="28" s="1"/>
  <c r="Q519" i="28" s="1"/>
  <c r="Q520" i="28" s="1"/>
  <c r="Q521" i="28" s="1"/>
  <c r="Q522" i="28" s="1"/>
  <c r="Q523" i="28" s="1"/>
  <c r="Q524" i="28" s="1"/>
  <c r="Q525" i="28" s="1"/>
  <c r="Q526" i="28" s="1"/>
  <c r="Q527" i="28" s="1"/>
  <c r="Q528" i="28" s="1"/>
  <c r="Q529" i="28" s="1"/>
  <c r="Q530" i="28" s="1"/>
  <c r="Q531" i="28" s="1"/>
  <c r="Q532" i="28" s="1"/>
  <c r="Q533" i="28" s="1"/>
  <c r="Q534" i="28" s="1"/>
  <c r="Q535" i="28" s="1"/>
  <c r="Q536" i="28" s="1"/>
  <c r="Q537" i="28" s="1"/>
  <c r="Q538" i="28" s="1"/>
  <c r="Q539" i="28" s="1"/>
  <c r="Q540" i="28" s="1"/>
  <c r="Q541" i="28" s="1"/>
  <c r="Q542" i="28" s="1"/>
  <c r="Q543" i="28" s="1"/>
  <c r="Q544" i="28" s="1"/>
  <c r="Q545" i="28" s="1"/>
  <c r="Q546" i="28" s="1"/>
  <c r="Q547" i="28" s="1"/>
  <c r="Q548" i="28" s="1"/>
  <c r="Q549" i="28" s="1"/>
  <c r="Q550" i="28" s="1"/>
  <c r="Q551" i="28" s="1"/>
  <c r="Q552" i="28" s="1"/>
  <c r="Q553" i="28" s="1"/>
  <c r="Q554" i="28" s="1"/>
  <c r="Q555" i="28" s="1"/>
  <c r="Q556" i="28" s="1"/>
  <c r="Q557" i="28" s="1"/>
  <c r="Q558" i="28" s="1"/>
  <c r="Q559" i="28" s="1"/>
  <c r="Q560" i="28" s="1"/>
  <c r="Q561" i="28" s="1"/>
  <c r="Q562" i="28" s="1"/>
  <c r="Q563" i="28" s="1"/>
  <c r="Q564" i="28" s="1"/>
  <c r="Q565" i="28" s="1"/>
  <c r="Q566" i="28" s="1"/>
  <c r="Q567" i="28" s="1"/>
  <c r="Q568" i="28" s="1"/>
  <c r="Q569" i="28" s="1"/>
  <c r="Q570" i="28" s="1"/>
  <c r="Q571" i="28" s="1"/>
  <c r="Q572" i="28" s="1"/>
  <c r="Q573" i="28" s="1"/>
  <c r="Q574" i="28" s="1"/>
  <c r="Q575" i="28" s="1"/>
  <c r="Q576" i="28" s="1"/>
  <c r="Q577" i="28" s="1"/>
  <c r="Q578" i="28" s="1"/>
  <c r="Q579" i="28" s="1"/>
  <c r="Q580" i="28" s="1"/>
  <c r="Q581" i="28" s="1"/>
  <c r="Q582" i="28" s="1"/>
  <c r="Q583" i="28" s="1"/>
  <c r="Q584" i="28" s="1"/>
  <c r="Q585" i="28" s="1"/>
  <c r="Q586" i="28" s="1"/>
  <c r="Q587" i="28" s="1"/>
  <c r="Q588" i="28" s="1"/>
  <c r="Q589" i="28" s="1"/>
  <c r="Q590" i="28" s="1"/>
  <c r="Q591" i="28" s="1"/>
  <c r="Q592" i="28" s="1"/>
  <c r="Q593" i="28" s="1"/>
  <c r="Q594" i="28" s="1"/>
  <c r="Q595" i="28" s="1"/>
  <c r="Q596" i="28" s="1"/>
  <c r="Q597" i="28" s="1"/>
  <c r="Q598" i="28" s="1"/>
  <c r="Q599" i="28" s="1"/>
  <c r="Q600" i="28" s="1"/>
  <c r="Q601" i="28" s="1"/>
  <c r="Q602" i="28" s="1"/>
  <c r="Q603" i="28" s="1"/>
  <c r="Q604" i="28" s="1"/>
  <c r="Q605" i="28" s="1"/>
  <c r="Q606" i="28" s="1"/>
  <c r="Q607" i="28" s="1"/>
  <c r="Q608" i="28" s="1"/>
  <c r="Q609" i="28" s="1"/>
  <c r="Q610" i="28" s="1"/>
  <c r="Q611" i="28" s="1"/>
  <c r="Q612" i="28" s="1"/>
  <c r="Q613" i="28" s="1"/>
  <c r="Q614" i="28" s="1"/>
  <c r="Q615" i="28" s="1"/>
  <c r="Q616" i="28" s="1"/>
  <c r="Q617" i="28" s="1"/>
  <c r="Q618" i="28" s="1"/>
  <c r="Q619" i="28" s="1"/>
  <c r="Q620" i="28" s="1"/>
  <c r="Q621" i="28" s="1"/>
  <c r="Q622" i="28" s="1"/>
  <c r="Q623" i="28" s="1"/>
  <c r="Q624" i="28" s="1"/>
  <c r="Q625" i="28" s="1"/>
  <c r="Q626" i="28" s="1"/>
  <c r="Q627" i="28" s="1"/>
  <c r="Q628" i="28" s="1"/>
  <c r="Q629" i="28" s="1"/>
  <c r="Q630" i="28" s="1"/>
  <c r="Q631" i="28" s="1"/>
  <c r="Q632" i="28" s="1"/>
  <c r="Q633" i="28" s="1"/>
  <c r="Q634" i="28" s="1"/>
  <c r="Q635" i="28" s="1"/>
  <c r="Q636" i="28" s="1"/>
  <c r="Q637" i="28" s="1"/>
  <c r="Q638" i="28" s="1"/>
  <c r="Q639" i="28" s="1"/>
  <c r="Q640" i="28" s="1"/>
  <c r="Q641" i="28" s="1"/>
  <c r="Q642" i="28" s="1"/>
  <c r="Q643" i="28" s="1"/>
  <c r="Q644" i="28" s="1"/>
  <c r="Q645" i="28" s="1"/>
  <c r="Q646" i="28" s="1"/>
  <c r="Q647" i="28" s="1"/>
  <c r="Q648" i="28" s="1"/>
  <c r="Q649" i="28" s="1"/>
  <c r="Q650" i="28" s="1"/>
  <c r="Q651" i="28" s="1"/>
  <c r="Q652" i="28" s="1"/>
  <c r="Q653" i="28" s="1"/>
  <c r="Q654" i="28" s="1"/>
  <c r="Q655" i="28" s="1"/>
  <c r="Q656" i="28" s="1"/>
  <c r="Q657" i="28" s="1"/>
  <c r="Q658" i="28" s="1"/>
  <c r="Q659" i="28" s="1"/>
  <c r="Q660" i="28" s="1"/>
  <c r="Q661" i="28" s="1"/>
  <c r="Q662" i="28" s="1"/>
  <c r="Q663" i="28" s="1"/>
  <c r="Q664" i="28" s="1"/>
  <c r="Q665" i="28" s="1"/>
  <c r="Q666" i="28" s="1"/>
  <c r="Q667" i="28" s="1"/>
  <c r="Q668" i="28" s="1"/>
  <c r="Q669" i="28" s="1"/>
  <c r="Q670" i="28" s="1"/>
  <c r="Q671" i="28" s="1"/>
  <c r="Q672" i="28" s="1"/>
  <c r="Q673" i="28" s="1"/>
  <c r="Q674" i="28" s="1"/>
  <c r="Q675" i="28" s="1"/>
  <c r="Q676" i="28" s="1"/>
  <c r="Q677" i="28" s="1"/>
  <c r="Q678" i="28" s="1"/>
  <c r="Q679" i="28" s="1"/>
  <c r="Q680" i="28" s="1"/>
  <c r="Q681" i="28" s="1"/>
  <c r="Q682" i="28" s="1"/>
  <c r="Q683" i="28" s="1"/>
  <c r="Q684" i="28" s="1"/>
  <c r="Q685" i="28" s="1"/>
  <c r="Q686" i="28" s="1"/>
  <c r="Q687" i="28" s="1"/>
  <c r="Q688" i="28" s="1"/>
  <c r="Q689" i="28" s="1"/>
  <c r="Q690" i="28" s="1"/>
  <c r="Q691" i="28" s="1"/>
  <c r="Q692" i="28" s="1"/>
  <c r="Q693" i="28" s="1"/>
  <c r="Q694" i="28" s="1"/>
  <c r="Q695" i="28" s="1"/>
  <c r="Q696" i="28" s="1"/>
  <c r="Q697" i="28" s="1"/>
  <c r="Q698" i="28" s="1"/>
  <c r="Q699" i="28" s="1"/>
  <c r="Q700" i="28" s="1"/>
  <c r="Q701" i="28" s="1"/>
  <c r="Q702" i="28" s="1"/>
  <c r="Q703" i="28" s="1"/>
  <c r="Q704" i="28" s="1"/>
  <c r="Q705" i="28" s="1"/>
  <c r="Q706" i="28" s="1"/>
  <c r="Q707" i="28" s="1"/>
  <c r="Q708" i="28" s="1"/>
  <c r="Q709" i="28" s="1"/>
  <c r="Q710" i="28" s="1"/>
  <c r="Q711" i="28" s="1"/>
  <c r="Q712" i="28" s="1"/>
  <c r="Q713" i="28" s="1"/>
  <c r="Q714" i="28" s="1"/>
  <c r="Q715" i="28" s="1"/>
  <c r="Q716" i="28" s="1"/>
  <c r="Q717" i="28" s="1"/>
  <c r="Q718" i="28" s="1"/>
  <c r="Q719" i="28" s="1"/>
  <c r="Q720" i="28" s="1"/>
  <c r="Q721" i="28" s="1"/>
  <c r="Q722" i="28" s="1"/>
  <c r="Q723" i="28" s="1"/>
  <c r="Q724" i="28" s="1"/>
  <c r="Q725" i="28" s="1"/>
  <c r="Q726" i="28" s="1"/>
  <c r="Q727" i="28" s="1"/>
  <c r="Q728" i="28" s="1"/>
  <c r="Q729" i="28" s="1"/>
  <c r="Q730" i="28" s="1"/>
  <c r="Q731" i="28" s="1"/>
  <c r="Q732" i="28" s="1"/>
  <c r="Q733" i="28" s="1"/>
  <c r="Q734" i="28" s="1"/>
  <c r="Q735" i="28" s="1"/>
  <c r="Q736" i="28" s="1"/>
  <c r="Q737" i="28" s="1"/>
  <c r="Q738" i="28" s="1"/>
  <c r="Q739" i="28" s="1"/>
  <c r="Q740" i="28" s="1"/>
  <c r="Q741" i="28" s="1"/>
  <c r="Q742" i="28" s="1"/>
  <c r="Q743" i="28" s="1"/>
  <c r="Q744" i="28" s="1"/>
  <c r="Q745" i="28" s="1"/>
  <c r="Q746" i="28" s="1"/>
  <c r="Q747" i="28" s="1"/>
  <c r="Q748" i="28" s="1"/>
  <c r="Q749" i="28" s="1"/>
  <c r="Q750" i="28" s="1"/>
  <c r="Q751" i="28" s="1"/>
  <c r="Q752" i="28" s="1"/>
  <c r="Q753" i="28" s="1"/>
  <c r="Q754" i="28" s="1"/>
  <c r="Q755" i="28" s="1"/>
  <c r="Q756" i="28" s="1"/>
  <c r="Q757" i="28" s="1"/>
  <c r="Q758" i="28" s="1"/>
  <c r="Q759" i="28" s="1"/>
  <c r="Q760" i="28" s="1"/>
  <c r="Q761" i="28" s="1"/>
  <c r="Q762" i="28" s="1"/>
  <c r="Q763" i="28" s="1"/>
  <c r="Q764" i="28" s="1"/>
  <c r="Q765" i="28" s="1"/>
  <c r="Q766" i="28" s="1"/>
  <c r="Q767" i="28" s="1"/>
  <c r="Q768" i="28" s="1"/>
  <c r="Q769" i="28" s="1"/>
  <c r="Q770" i="28" s="1"/>
  <c r="Q771" i="28" s="1"/>
  <c r="Q772" i="28" s="1"/>
  <c r="Q773" i="28" s="1"/>
  <c r="Q774" i="28" s="1"/>
  <c r="Q775" i="28" s="1"/>
  <c r="Q776" i="28" s="1"/>
  <c r="Q777" i="28" s="1"/>
  <c r="Q778" i="28" s="1"/>
  <c r="Q779" i="28" s="1"/>
  <c r="Q780" i="28" s="1"/>
  <c r="Q781" i="28" s="1"/>
  <c r="Q782" i="28" s="1"/>
  <c r="Q783" i="28" s="1"/>
  <c r="Q784" i="28" s="1"/>
  <c r="Q785" i="28" s="1"/>
  <c r="Q786" i="28" s="1"/>
  <c r="Q787" i="28" s="1"/>
  <c r="Q788" i="28" s="1"/>
  <c r="Q789" i="28" s="1"/>
  <c r="Q790" i="28" s="1"/>
  <c r="Q791" i="28" s="1"/>
  <c r="Q792" i="28" s="1"/>
  <c r="Q793" i="28" s="1"/>
  <c r="Q794" i="28" s="1"/>
  <c r="Q795" i="28" s="1"/>
  <c r="Q796" i="28" s="1"/>
  <c r="Q797" i="28" s="1"/>
  <c r="Q798" i="28" s="1"/>
  <c r="Q799" i="28" s="1"/>
  <c r="Q800" i="28" s="1"/>
  <c r="Q801" i="28" s="1"/>
  <c r="Q802" i="28" s="1"/>
  <c r="Q803" i="28" s="1"/>
  <c r="Q804" i="28" s="1"/>
  <c r="Q805" i="28" s="1"/>
  <c r="Q806" i="28" s="1"/>
  <c r="Q807" i="28" s="1"/>
  <c r="Q808" i="28" s="1"/>
  <c r="Q809" i="28" s="1"/>
  <c r="Q810" i="28" s="1"/>
  <c r="Q811" i="28" s="1"/>
  <c r="Q812" i="28" s="1"/>
  <c r="Q813" i="28" s="1"/>
  <c r="Q814" i="28" s="1"/>
  <c r="Q815" i="28" s="1"/>
  <c r="Q816" i="28" s="1"/>
  <c r="Q817" i="28" s="1"/>
  <c r="Q818" i="28" s="1"/>
  <c r="Q819" i="28" s="1"/>
  <c r="Q820" i="28" s="1"/>
  <c r="Q821" i="28" s="1"/>
  <c r="Q822" i="28" s="1"/>
  <c r="Q823" i="28" s="1"/>
  <c r="Q824" i="28" s="1"/>
  <c r="Q825" i="28" s="1"/>
  <c r="Q826" i="28" s="1"/>
  <c r="Q827" i="28" s="1"/>
  <c r="Q828" i="28" s="1"/>
  <c r="Q829" i="28" s="1"/>
  <c r="Q830" i="28" s="1"/>
  <c r="Q831" i="28" s="1"/>
  <c r="Q832" i="28" s="1"/>
  <c r="Q833" i="28" s="1"/>
  <c r="Q834" i="28" s="1"/>
  <c r="Q835" i="28" s="1"/>
  <c r="Q836" i="28" s="1"/>
  <c r="Q837" i="28" s="1"/>
  <c r="Q838" i="28" s="1"/>
  <c r="Q839" i="28" s="1"/>
  <c r="Q840" i="28" s="1"/>
  <c r="Q841" i="28" s="1"/>
  <c r="Q842" i="28" s="1"/>
  <c r="Q843" i="28" s="1"/>
  <c r="Q844" i="28" s="1"/>
  <c r="Q845" i="28" s="1"/>
  <c r="Q846" i="28" s="1"/>
  <c r="Q847" i="28" s="1"/>
  <c r="Q848" i="28" s="1"/>
  <c r="Q849" i="28" s="1"/>
  <c r="Q850" i="28" s="1"/>
  <c r="Q851" i="28" s="1"/>
  <c r="Q852" i="28" s="1"/>
  <c r="Q853" i="28" s="1"/>
  <c r="Q854" i="28" s="1"/>
  <c r="Q855" i="28" s="1"/>
  <c r="Q856" i="28" s="1"/>
  <c r="Q857" i="28" s="1"/>
  <c r="Q858" i="28" s="1"/>
  <c r="Q859" i="28" s="1"/>
  <c r="Q860" i="28" s="1"/>
  <c r="Q861" i="28" s="1"/>
  <c r="Q862" i="28" s="1"/>
  <c r="Q863" i="28" s="1"/>
  <c r="Q864" i="28" s="1"/>
  <c r="Q865" i="28" s="1"/>
  <c r="Q866" i="28" s="1"/>
  <c r="Q867" i="28" s="1"/>
  <c r="Q868" i="28" s="1"/>
  <c r="Q869" i="28" s="1"/>
  <c r="Q870" i="28" s="1"/>
  <c r="Q871" i="28" s="1"/>
  <c r="Q872" i="28" s="1"/>
  <c r="Q873" i="28" s="1"/>
  <c r="Q874" i="28" s="1"/>
  <c r="Q875" i="28" s="1"/>
  <c r="Q876" i="28" s="1"/>
  <c r="Q877" i="28" s="1"/>
  <c r="Q878" i="28" s="1"/>
  <c r="Q879" i="28" s="1"/>
  <c r="Q880" i="28" s="1"/>
  <c r="Q881" i="28" s="1"/>
  <c r="Q882" i="28" s="1"/>
  <c r="Q883" i="28" s="1"/>
  <c r="Q884" i="28" s="1"/>
  <c r="Q885" i="28" s="1"/>
  <c r="Q886" i="28" s="1"/>
  <c r="Q887" i="28" s="1"/>
  <c r="Q888" i="28" s="1"/>
  <c r="Q889" i="28" s="1"/>
  <c r="Q890" i="28" s="1"/>
  <c r="Q891" i="28" s="1"/>
  <c r="Q892" i="28" s="1"/>
  <c r="Q893" i="28" s="1"/>
  <c r="Q894" i="28" s="1"/>
  <c r="Q895" i="28" s="1"/>
  <c r="Q896" i="28" s="1"/>
  <c r="Q897" i="28" s="1"/>
  <c r="Q898" i="28" s="1"/>
  <c r="Q899" i="28" s="1"/>
  <c r="Q900" i="28" s="1"/>
  <c r="Q901" i="28" s="1"/>
  <c r="Q902" i="28" s="1"/>
  <c r="Q903" i="28" s="1"/>
  <c r="Q904" i="28" s="1"/>
  <c r="Q905" i="28" s="1"/>
  <c r="Q906" i="28" s="1"/>
  <c r="Q907" i="28" s="1"/>
  <c r="Q908" i="28" s="1"/>
  <c r="Q909" i="28" s="1"/>
  <c r="Q910" i="28" s="1"/>
  <c r="Q911" i="28" s="1"/>
  <c r="Q912" i="28" s="1"/>
  <c r="Q913" i="28" s="1"/>
  <c r="Q914" i="28" s="1"/>
  <c r="Q915" i="28" s="1"/>
  <c r="Q916" i="28" s="1"/>
  <c r="Q917" i="28" s="1"/>
  <c r="Q918" i="28" s="1"/>
  <c r="Q919" i="28" s="1"/>
  <c r="Q920" i="28" s="1"/>
  <c r="Q921" i="28" s="1"/>
  <c r="Q922" i="28" s="1"/>
  <c r="Q923" i="28" s="1"/>
  <c r="Q924" i="28" s="1"/>
  <c r="Q925" i="28" s="1"/>
  <c r="Q926" i="28" s="1"/>
  <c r="Q927" i="28" s="1"/>
  <c r="Q928" i="28" s="1"/>
  <c r="Q929" i="28" s="1"/>
  <c r="Q930" i="28" s="1"/>
  <c r="Q931" i="28" s="1"/>
  <c r="Q932" i="28" s="1"/>
  <c r="Q933" i="28" s="1"/>
  <c r="Q934" i="28" s="1"/>
  <c r="Q935" i="28" s="1"/>
  <c r="Q936" i="28" s="1"/>
  <c r="Q937" i="28" s="1"/>
  <c r="Q938" i="28" s="1"/>
  <c r="Q939" i="28" s="1"/>
  <c r="Q940" i="28" s="1"/>
  <c r="Q941" i="28" s="1"/>
  <c r="Q942" i="28" s="1"/>
  <c r="Q943" i="28" s="1"/>
  <c r="Q944" i="28" s="1"/>
  <c r="Q945" i="28" s="1"/>
  <c r="Q946" i="28" s="1"/>
  <c r="Q947" i="28" s="1"/>
  <c r="Q948" i="28" s="1"/>
  <c r="Q949" i="28" s="1"/>
  <c r="Q950" i="28" s="1"/>
  <c r="Q951" i="28" s="1"/>
  <c r="Q952" i="28" s="1"/>
  <c r="Q953" i="28" s="1"/>
  <c r="Q954" i="28" s="1"/>
  <c r="Q955" i="28" s="1"/>
  <c r="Q956" i="28" s="1"/>
  <c r="Q957" i="28" s="1"/>
  <c r="Q958" i="28" s="1"/>
  <c r="Q959" i="28" s="1"/>
  <c r="Q960" i="28" s="1"/>
  <c r="Q961" i="28" s="1"/>
  <c r="Q962" i="28" s="1"/>
  <c r="Q963" i="28" s="1"/>
  <c r="Q964" i="28" s="1"/>
  <c r="Q965" i="28" s="1"/>
  <c r="Q966" i="28" s="1"/>
  <c r="Q967" i="28" s="1"/>
  <c r="Q968" i="28" s="1"/>
  <c r="Q969" i="28" s="1"/>
  <c r="Q970" i="28" s="1"/>
  <c r="Q971" i="28" s="1"/>
  <c r="Q972" i="28" s="1"/>
  <c r="Q973" i="28" s="1"/>
  <c r="Q974" i="28" s="1"/>
  <c r="Q975" i="28" s="1"/>
  <c r="Q976" i="28" s="1"/>
  <c r="Q977" i="28" s="1"/>
  <c r="Q978" i="28" s="1"/>
  <c r="Q979" i="28" s="1"/>
  <c r="Q980" i="28" s="1"/>
  <c r="Q981" i="28" s="1"/>
  <c r="Q982" i="28" s="1"/>
  <c r="Q983" i="28" s="1"/>
  <c r="Q984" i="28" s="1"/>
  <c r="Q985" i="28" s="1"/>
  <c r="Q986" i="28" s="1"/>
  <c r="Q987" i="28" s="1"/>
  <c r="Q988" i="28" s="1"/>
  <c r="Q989" i="28" s="1"/>
  <c r="Q990" i="28" s="1"/>
  <c r="Q991" i="28" s="1"/>
  <c r="Q992" i="28" s="1"/>
  <c r="Q993" i="28" s="1"/>
  <c r="Q994" i="28" s="1"/>
  <c r="Q995" i="28" s="1"/>
  <c r="Q996" i="28" s="1"/>
  <c r="Q997" i="28" s="1"/>
  <c r="Q998" i="28" s="1"/>
  <c r="Q999" i="28" s="1"/>
  <c r="Q1000" i="28" s="1"/>
  <c r="Q1001" i="28" s="1"/>
  <c r="Q1002" i="28" s="1"/>
  <c r="Q1003" i="28" s="1"/>
  <c r="Q1004" i="28" s="1"/>
  <c r="Q1005" i="28" s="1"/>
  <c r="Q1006" i="28" s="1"/>
  <c r="Q1007" i="28" s="1"/>
  <c r="Q1008" i="28" s="1"/>
  <c r="Q1009" i="28" s="1"/>
  <c r="L3" i="28"/>
  <c r="X5" i="28"/>
  <c r="X4" i="28"/>
  <c r="U5" i="28"/>
  <c r="U4" i="28"/>
  <c r="R5" i="28"/>
  <c r="R4" i="28"/>
  <c r="O5" i="28"/>
  <c r="O4" i="28"/>
  <c r="X2" i="28"/>
  <c r="X8" i="28"/>
  <c r="U2" i="28"/>
  <c r="U8" i="28"/>
  <c r="R2" i="28"/>
  <c r="R8" i="28"/>
  <c r="O2" i="28"/>
  <c r="O8" i="28"/>
  <c r="D2" i="28"/>
  <c r="X6" i="28" l="1"/>
  <c r="N15" i="2" s="1"/>
  <c r="P11" i="36" s="1"/>
  <c r="P20" i="36" s="1"/>
  <c r="P26" i="36" s="1"/>
  <c r="U6" i="28"/>
  <c r="N14" i="2" s="1"/>
  <c r="P11" i="35" s="1"/>
  <c r="P20" i="35" s="1"/>
  <c r="P26" i="35" s="1"/>
  <c r="L5" i="28"/>
  <c r="R6" i="28"/>
  <c r="N13" i="2" s="1"/>
  <c r="P11" i="34" s="1"/>
  <c r="P20" i="34" s="1"/>
  <c r="P26" i="34" s="1"/>
  <c r="L4" i="28"/>
  <c r="O6" i="28"/>
  <c r="N12" i="2" s="1"/>
  <c r="P11" i="33" s="1"/>
  <c r="P20" i="33" s="1"/>
  <c r="P26" i="33" s="1"/>
  <c r="C82" i="13" l="1"/>
  <c r="L6" i="28"/>
  <c r="D4" i="31" l="1"/>
  <c r="D4" i="32"/>
  <c r="D3" i="31"/>
  <c r="D3" i="32"/>
  <c r="D3" i="28"/>
  <c r="D3" i="30"/>
  <c r="D4" i="28"/>
  <c r="D4" i="30"/>
  <c r="C15" i="24" l="1"/>
  <c r="C14" i="24"/>
  <c r="B15" i="24"/>
  <c r="B14" i="24"/>
  <c r="K2" i="24"/>
  <c r="L2" i="24"/>
  <c r="J2" i="24"/>
  <c r="I2" i="24"/>
  <c r="H2" i="24"/>
  <c r="G2" i="24"/>
  <c r="F2" i="24"/>
  <c r="D2" i="24"/>
  <c r="C2" i="24"/>
  <c r="D14" i="24"/>
  <c r="C10" i="24"/>
  <c r="D10" i="24"/>
  <c r="E10" i="24"/>
  <c r="F10" i="24"/>
  <c r="C11" i="24"/>
  <c r="D11" i="24"/>
  <c r="E11" i="24"/>
  <c r="F11" i="24"/>
  <c r="F9" i="24"/>
  <c r="E9" i="24"/>
  <c r="D9" i="24"/>
  <c r="C9" i="24"/>
  <c r="C6" i="24"/>
  <c r="D6" i="24"/>
  <c r="E6" i="24"/>
  <c r="F6" i="24"/>
  <c r="C7" i="24"/>
  <c r="D7" i="24"/>
  <c r="E7" i="24"/>
  <c r="F7" i="24"/>
  <c r="C8" i="24"/>
  <c r="D8" i="24"/>
  <c r="E8" i="24"/>
  <c r="F8" i="24"/>
  <c r="F5" i="24"/>
  <c r="E5" i="24"/>
  <c r="D5" i="24"/>
  <c r="C5" i="24"/>
  <c r="D15" i="24"/>
  <c r="M2" i="24"/>
  <c r="E2" i="24"/>
  <c r="B2" i="24"/>
  <c r="A2" i="24"/>
  <c r="E54" i="22"/>
  <c r="F54" i="22" s="1"/>
  <c r="J88" i="21"/>
  <c r="J89" i="21"/>
  <c r="J90" i="21"/>
  <c r="J91" i="21"/>
  <c r="J92" i="21"/>
  <c r="J93" i="21"/>
  <c r="J94" i="21"/>
  <c r="J95" i="21"/>
  <c r="J96" i="21"/>
  <c r="J87" i="21"/>
  <c r="I88" i="21"/>
  <c r="I89" i="21"/>
  <c r="I90" i="21"/>
  <c r="I91" i="21"/>
  <c r="I92" i="21"/>
  <c r="I93" i="21"/>
  <c r="I94" i="21"/>
  <c r="I95" i="21"/>
  <c r="I96" i="21"/>
  <c r="I87" i="21"/>
  <c r="H88" i="21"/>
  <c r="H89" i="21"/>
  <c r="H90" i="21"/>
  <c r="H91" i="21"/>
  <c r="H92" i="21"/>
  <c r="H93" i="21"/>
  <c r="H94" i="21"/>
  <c r="H95" i="21"/>
  <c r="H96" i="21"/>
  <c r="H87" i="21"/>
  <c r="K45" i="22"/>
  <c r="K46" i="22"/>
  <c r="K47" i="22"/>
  <c r="K48" i="22"/>
  <c r="K49" i="22"/>
  <c r="K50" i="22"/>
  <c r="K51" i="22"/>
  <c r="K52" i="22"/>
  <c r="K53" i="22"/>
  <c r="K44" i="22"/>
  <c r="A3" i="22"/>
  <c r="K28" i="22"/>
  <c r="K29" i="22"/>
  <c r="K30" i="22"/>
  <c r="K31" i="22"/>
  <c r="K32" i="22"/>
  <c r="K33" i="22"/>
  <c r="K34" i="22"/>
  <c r="K36" i="22"/>
  <c r="K37" i="22"/>
  <c r="K38" i="22"/>
  <c r="K39" i="22"/>
  <c r="K27" i="22"/>
  <c r="C39" i="22"/>
  <c r="F39" i="22" s="1"/>
  <c r="C38" i="22"/>
  <c r="F38" i="22" s="1"/>
  <c r="C37" i="22"/>
  <c r="F37" i="22" s="1"/>
  <c r="C36" i="22"/>
  <c r="C33" i="22"/>
  <c r="B7" i="22"/>
  <c r="C81" i="13"/>
  <c r="H83" i="21"/>
  <c r="H84" i="21"/>
  <c r="H85" i="21"/>
  <c r="H86" i="21"/>
  <c r="H81" i="21"/>
  <c r="H80" i="21"/>
  <c r="F9" i="22" l="1"/>
  <c r="F8" i="22"/>
  <c r="F36" i="22"/>
  <c r="I83" i="21" s="1"/>
  <c r="F33" i="22"/>
  <c r="I80" i="21" s="1"/>
  <c r="I84" i="21"/>
  <c r="F34" i="22"/>
  <c r="I81" i="21" s="1"/>
  <c r="G91" i="21"/>
  <c r="G97" i="21"/>
  <c r="G92" i="21"/>
  <c r="A9" i="24"/>
  <c r="A10" i="24"/>
  <c r="A5" i="24"/>
  <c r="A6" i="24"/>
  <c r="A11" i="24"/>
  <c r="A8" i="24"/>
  <c r="A7" i="24"/>
  <c r="A14" i="24"/>
  <c r="A15" i="24"/>
  <c r="I86" i="21"/>
  <c r="I85" i="21"/>
  <c r="G93" i="21"/>
  <c r="G94" i="21"/>
  <c r="G90" i="21"/>
  <c r="G96" i="21"/>
  <c r="G88" i="21"/>
  <c r="G89" i="21"/>
  <c r="G95" i="21"/>
  <c r="G87" i="21"/>
  <c r="F29" i="22"/>
  <c r="H59" i="21"/>
  <c r="H58" i="21"/>
  <c r="C28" i="22"/>
  <c r="F28" i="22" s="1"/>
  <c r="C27" i="22"/>
  <c r="H50" i="21"/>
  <c r="H49" i="21"/>
  <c r="H48" i="21"/>
  <c r="H47" i="21"/>
  <c r="H46" i="21"/>
  <c r="K26" i="22"/>
  <c r="K25" i="22"/>
  <c r="K24" i="22"/>
  <c r="C26" i="22"/>
  <c r="F26" i="22" s="1"/>
  <c r="C25" i="22"/>
  <c r="F25" i="22" s="1"/>
  <c r="C24" i="22"/>
  <c r="F24" i="22" s="1"/>
  <c r="C22" i="22"/>
  <c r="F22" i="22" s="1"/>
  <c r="K23" i="22"/>
  <c r="K22" i="22"/>
  <c r="C23" i="22"/>
  <c r="F23" i="22" s="1"/>
  <c r="G8" i="22" l="1"/>
  <c r="J13" i="21"/>
  <c r="G9" i="22"/>
  <c r="J11" i="21"/>
  <c r="E14" i="22"/>
  <c r="J12" i="21"/>
  <c r="J10" i="21"/>
  <c r="F30" i="22"/>
  <c r="I75" i="21" s="1"/>
  <c r="F27" i="22"/>
  <c r="I58" i="21" s="1"/>
  <c r="G71" i="21"/>
  <c r="I77" i="21"/>
  <c r="I76" i="21"/>
  <c r="I50" i="21"/>
  <c r="I49" i="21"/>
  <c r="I48" i="21"/>
  <c r="I47" i="21"/>
  <c r="I46" i="21"/>
  <c r="I59" i="21"/>
  <c r="I74" i="21"/>
  <c r="G86" i="21"/>
  <c r="G85" i="21"/>
  <c r="G84" i="21"/>
  <c r="G45" i="21"/>
  <c r="G78" i="21"/>
  <c r="G59" i="21"/>
  <c r="G83" i="21"/>
  <c r="G77" i="21"/>
  <c r="G70" i="21"/>
  <c r="G64" i="21"/>
  <c r="G58" i="21"/>
  <c r="G52" i="21"/>
  <c r="G53" i="21"/>
  <c r="G81" i="21"/>
  <c r="G76" i="21"/>
  <c r="G69" i="21"/>
  <c r="G63" i="21"/>
  <c r="G57" i="21"/>
  <c r="G51" i="21"/>
  <c r="G80" i="21"/>
  <c r="G75" i="21"/>
  <c r="G68" i="21"/>
  <c r="G62" i="21"/>
  <c r="G56" i="21"/>
  <c r="G50" i="21"/>
  <c r="G74" i="21"/>
  <c r="G67" i="21"/>
  <c r="G61" i="21"/>
  <c r="G55" i="21"/>
  <c r="G49" i="21"/>
  <c r="G48" i="21"/>
  <c r="G65" i="21"/>
  <c r="G79" i="21"/>
  <c r="G72" i="21"/>
  <c r="G66" i="21"/>
  <c r="G60" i="21"/>
  <c r="G54" i="21"/>
  <c r="G25" i="21" l="1"/>
  <c r="G24" i="21"/>
  <c r="G20" i="21"/>
  <c r="J18" i="21"/>
  <c r="J17" i="21"/>
  <c r="J16" i="21"/>
  <c r="J15" i="21"/>
  <c r="E17" i="22" l="1"/>
  <c r="E16" i="22"/>
  <c r="E15" i="22"/>
  <c r="F17" i="22" l="1"/>
  <c r="F16" i="22"/>
  <c r="F15" i="22"/>
  <c r="F14" i="22"/>
  <c r="J14" i="21" l="1"/>
  <c r="J7" i="21"/>
  <c r="J5" i="21"/>
  <c r="J6" i="21"/>
  <c r="J8" i="21"/>
  <c r="J9" i="21" l="1"/>
  <c r="G5" i="21" l="1"/>
  <c r="G13" i="21"/>
  <c r="G37" i="21"/>
  <c r="G29" i="21"/>
  <c r="G26" i="21"/>
  <c r="G23" i="21"/>
  <c r="G22" i="21"/>
  <c r="G47" i="21"/>
  <c r="G21" i="21"/>
  <c r="G19" i="21"/>
  <c r="G18" i="21"/>
  <c r="G17" i="21"/>
  <c r="G43" i="21"/>
  <c r="G16" i="21"/>
  <c r="G15" i="21"/>
  <c r="G38" i="21"/>
  <c r="G14" i="21"/>
  <c r="G41" i="21"/>
  <c r="G36" i="21"/>
  <c r="G12" i="21"/>
  <c r="G44" i="21"/>
  <c r="G11" i="21"/>
  <c r="G28" i="21"/>
  <c r="G34" i="21"/>
  <c r="G10" i="21"/>
  <c r="G39" i="21"/>
  <c r="G9" i="21"/>
  <c r="G46" i="21"/>
  <c r="G32" i="21"/>
  <c r="G8" i="21"/>
  <c r="G40" i="21"/>
  <c r="G31" i="21"/>
  <c r="G7" i="21"/>
  <c r="G42" i="21"/>
  <c r="G35" i="21"/>
  <c r="G30" i="21"/>
  <c r="G6" i="21"/>
  <c r="G27" i="21"/>
  <c r="G33" i="21"/>
  <c r="P56" i="20"/>
  <c r="P17" i="20" s="1"/>
  <c r="P43" i="20"/>
  <c r="P14" i="20" s="1"/>
  <c r="P56" i="19"/>
  <c r="P17" i="19" s="1"/>
  <c r="P43" i="19"/>
  <c r="P14" i="19" s="1"/>
  <c r="P56" i="18"/>
  <c r="P17" i="18" s="1"/>
  <c r="P43" i="18"/>
  <c r="P14" i="18" s="1"/>
  <c r="P20" i="18" s="1"/>
  <c r="P26" i="18" s="1"/>
  <c r="P56" i="14"/>
  <c r="P17" i="14" s="1"/>
  <c r="P43" i="14"/>
  <c r="P14" i="14" s="1"/>
  <c r="P20" i="19" l="1"/>
  <c r="P26" i="19" s="1"/>
  <c r="P20" i="14"/>
  <c r="P26" i="14" s="1"/>
  <c r="P20" i="20"/>
  <c r="P26" i="20" s="1"/>
  <c r="C65" i="13"/>
  <c r="E65" i="13" s="1"/>
  <c r="C90" i="13"/>
  <c r="E90" i="13" s="1"/>
  <c r="C92" i="13"/>
  <c r="E92" i="13" s="1"/>
  <c r="C91" i="13"/>
  <c r="E91" i="13" s="1"/>
  <c r="C61" i="13"/>
  <c r="E61" i="13" s="1"/>
  <c r="C62" i="13"/>
  <c r="E62" i="13" s="1"/>
  <c r="C63" i="13"/>
  <c r="E63" i="13" s="1"/>
  <c r="C64" i="13"/>
  <c r="E64" i="13" s="1"/>
  <c r="C60" i="13"/>
  <c r="E60" i="13" s="1"/>
  <c r="C58" i="13"/>
  <c r="E58" i="13" s="1"/>
  <c r="C59" i="13"/>
  <c r="E59" i="13" s="1"/>
  <c r="C57" i="13"/>
  <c r="E57" i="13" s="1"/>
  <c r="C53" i="13"/>
  <c r="E53" i="13" s="1"/>
  <c r="C54" i="13"/>
  <c r="E54" i="13" s="1"/>
  <c r="C55" i="13"/>
  <c r="E55" i="13" s="1"/>
  <c r="C56" i="13"/>
  <c r="E56" i="13" s="1"/>
  <c r="C52" i="13"/>
  <c r="E52" i="13" s="1"/>
  <c r="C50" i="13"/>
  <c r="E50" i="13" s="1"/>
  <c r="C51" i="13"/>
  <c r="E51" i="13" s="1"/>
  <c r="C49" i="13"/>
  <c r="E49" i="13" s="1"/>
  <c r="C47" i="13" l="1"/>
  <c r="C45" i="13"/>
  <c r="C48" i="13" l="1"/>
  <c r="E48" i="13" s="1"/>
  <c r="E47" i="13"/>
  <c r="C46" i="13"/>
  <c r="E46" i="13" s="1"/>
  <c r="E45" i="13"/>
  <c r="N2" i="16"/>
  <c r="E82" i="13" l="1"/>
  <c r="E81" i="13"/>
  <c r="C80" i="13" l="1"/>
  <c r="E80" i="13" s="1"/>
  <c r="C24" i="13"/>
  <c r="E24" i="13" s="1"/>
  <c r="C25" i="13"/>
  <c r="E25" i="13" s="1"/>
  <c r="C23" i="13"/>
  <c r="E23" i="13" s="1"/>
  <c r="C16" i="13"/>
  <c r="E16" i="13" s="1"/>
  <c r="C21" i="13"/>
  <c r="E21" i="13" s="1"/>
  <c r="C22" i="13"/>
  <c r="E22" i="13" s="1"/>
  <c r="C20" i="13"/>
  <c r="E20" i="13" s="1"/>
  <c r="C12" i="13"/>
  <c r="E12" i="13" s="1"/>
  <c r="C77" i="13"/>
  <c r="E77" i="13" s="1"/>
  <c r="C78" i="13"/>
  <c r="E78" i="13" s="1"/>
  <c r="C79" i="13"/>
  <c r="E79" i="13" s="1"/>
  <c r="C76" i="13"/>
  <c r="E76" i="13" s="1"/>
  <c r="C19" i="13"/>
  <c r="E19" i="13" s="1"/>
  <c r="C18" i="13"/>
  <c r="E18" i="13" s="1"/>
  <c r="C17" i="13"/>
  <c r="E17" i="13" s="1"/>
  <c r="C15" i="13"/>
  <c r="E15" i="13" s="1"/>
  <c r="C14" i="13"/>
  <c r="E14" i="13" s="1"/>
  <c r="C13" i="13"/>
  <c r="E13" i="13" s="1"/>
  <c r="C11" i="13" l="1"/>
  <c r="E11" i="13" s="1"/>
  <c r="C10" i="13"/>
  <c r="E10" i="13" s="1"/>
  <c r="C9" i="13"/>
  <c r="E9" i="13" s="1"/>
  <c r="C8" i="13"/>
  <c r="E8" i="13" s="1"/>
  <c r="C6" i="13"/>
  <c r="C4" i="13"/>
  <c r="C5" i="13" s="1"/>
  <c r="E6" i="13" l="1"/>
  <c r="C75" i="13"/>
  <c r="E4" i="13"/>
  <c r="E5" i="13"/>
  <c r="I2" i="11"/>
  <c r="C7" i="13" l="1"/>
  <c r="C74" i="13"/>
  <c r="E74" i="13" s="1"/>
  <c r="C73" i="13"/>
  <c r="N2" i="9"/>
  <c r="N38" i="9"/>
  <c r="F15" i="24" s="1"/>
  <c r="F38" i="9"/>
  <c r="F14" i="24" s="1"/>
  <c r="N29" i="9"/>
  <c r="E15" i="24" s="1"/>
  <c r="F29" i="9"/>
  <c r="E14" i="24" s="1"/>
  <c r="O3" i="8"/>
  <c r="O6" i="8"/>
  <c r="F6" i="8"/>
  <c r="E73" i="13" l="1"/>
  <c r="E7" i="13"/>
  <c r="N40" i="9"/>
  <c r="G15" i="24" s="1"/>
  <c r="F40" i="9"/>
  <c r="G14" i="24" s="1"/>
  <c r="E75" i="13"/>
  <c r="M2" i="6"/>
  <c r="I2" i="5"/>
  <c r="N2" i="3"/>
  <c r="O3" i="2"/>
  <c r="C93" i="13" l="1"/>
  <c r="N27" i="2"/>
  <c r="L27" i="2"/>
  <c r="L8" i="2"/>
  <c r="N8" i="2"/>
  <c r="E93" i="13" l="1"/>
  <c r="N29" i="2"/>
  <c r="C84" i="13" l="1"/>
  <c r="E84" i="13" s="1"/>
  <c r="I93" i="32"/>
  <c r="I328" i="32"/>
  <c r="I182" i="32"/>
  <c r="I120" i="32"/>
  <c r="I495" i="31"/>
  <c r="I435" i="31"/>
  <c r="I873" i="32"/>
  <c r="I243" i="28"/>
  <c r="I685" i="32"/>
  <c r="I215" i="31"/>
  <c r="I793" i="30"/>
  <c r="I578" i="28"/>
  <c r="I991" i="30"/>
  <c r="I642" i="32"/>
  <c r="I312" i="30"/>
  <c r="I303" i="31"/>
  <c r="I947" i="28"/>
  <c r="I189" i="30"/>
  <c r="I581" i="32"/>
  <c r="I19" i="28"/>
  <c r="I1005" i="31"/>
  <c r="I403" i="28"/>
  <c r="I638" i="31"/>
  <c r="I450" i="30"/>
  <c r="I593" i="32"/>
  <c r="I69" i="30"/>
  <c r="I334" i="28"/>
  <c r="I621" i="31"/>
  <c r="I381" i="28"/>
  <c r="I808" i="31"/>
  <c r="I819" i="28"/>
  <c r="I886" i="32"/>
  <c r="I184" i="30"/>
  <c r="I147" i="30"/>
  <c r="I125" i="32"/>
  <c r="I327" i="30"/>
  <c r="I74" i="31"/>
  <c r="I987" i="30"/>
  <c r="I761" i="30"/>
  <c r="I345" i="32"/>
  <c r="I391" i="28"/>
  <c r="I568" i="31"/>
  <c r="I503" i="31"/>
  <c r="I256" i="32"/>
  <c r="I177" i="28"/>
  <c r="I766" i="31"/>
  <c r="I350" i="28"/>
  <c r="I76" i="30"/>
  <c r="I305" i="28"/>
  <c r="I156" i="30"/>
  <c r="I728" i="28"/>
  <c r="I624" i="28"/>
  <c r="I967" i="28"/>
  <c r="I70" i="32"/>
  <c r="I813" i="30"/>
  <c r="I218" i="32"/>
  <c r="I420" i="28"/>
  <c r="I54" i="28"/>
  <c r="I637" i="30"/>
  <c r="I12" i="31"/>
  <c r="I382" i="32"/>
  <c r="I57" i="31"/>
  <c r="I289" i="31"/>
  <c r="I658" i="30"/>
  <c r="I882" i="32"/>
  <c r="I191" i="28"/>
  <c r="I616" i="30"/>
  <c r="I843" i="31"/>
  <c r="I128" i="31"/>
  <c r="I989" i="32"/>
  <c r="I187" i="31"/>
  <c r="I860" i="32"/>
  <c r="I767" i="32"/>
  <c r="I562" i="30"/>
  <c r="I490" i="30"/>
  <c r="I493" i="28"/>
  <c r="I858" i="28"/>
  <c r="I46" i="32"/>
  <c r="I14" i="31"/>
  <c r="I336" i="30"/>
  <c r="I151" i="31"/>
  <c r="I779" i="32"/>
  <c r="I728" i="32"/>
  <c r="I326" i="30"/>
  <c r="I459" i="28"/>
  <c r="I969" i="30"/>
  <c r="I990" i="31"/>
  <c r="I627" i="32"/>
  <c r="I373" i="32"/>
  <c r="I895" i="28"/>
  <c r="I893" i="28"/>
  <c r="I61" i="28"/>
  <c r="I188" i="32"/>
  <c r="I426" i="30"/>
  <c r="I823" i="31"/>
  <c r="I341" i="30"/>
  <c r="I991" i="32"/>
  <c r="I984" i="32"/>
  <c r="I268" i="30"/>
  <c r="I445" i="28"/>
  <c r="I884" i="30"/>
  <c r="I441" i="31"/>
  <c r="I258" i="28"/>
  <c r="I79" i="30"/>
  <c r="I671" i="31"/>
  <c r="I351" i="28"/>
  <c r="I129" i="32"/>
  <c r="I692" i="32"/>
  <c r="I272" i="31"/>
  <c r="I79" i="28"/>
  <c r="I194" i="31"/>
  <c r="I988" i="28"/>
  <c r="I105" i="31"/>
  <c r="I810" i="32"/>
  <c r="I28" i="32"/>
  <c r="I694" i="31"/>
  <c r="I824" i="28"/>
  <c r="I112" i="31"/>
  <c r="I577" i="28"/>
  <c r="I349" i="30"/>
  <c r="I205" i="28"/>
  <c r="I789" i="31"/>
  <c r="I768" i="31"/>
  <c r="I97" i="32"/>
  <c r="I388" i="32"/>
  <c r="I579" i="31"/>
  <c r="I600" i="31"/>
  <c r="I162" i="32"/>
  <c r="I480" i="30"/>
  <c r="I711" i="30"/>
  <c r="I583" i="30"/>
  <c r="I567" i="30"/>
  <c r="I102" i="32"/>
  <c r="I497" i="32"/>
  <c r="I175" i="28"/>
  <c r="I452" i="30"/>
  <c r="I733" i="28"/>
  <c r="I774" i="28"/>
  <c r="I858" i="32"/>
  <c r="I357" i="31"/>
  <c r="I260" i="32"/>
  <c r="I251" i="32"/>
  <c r="I324" i="31"/>
  <c r="I739" i="31"/>
  <c r="I338" i="31"/>
  <c r="I273" i="32"/>
  <c r="I223" i="28"/>
  <c r="I932" i="28"/>
  <c r="I141" i="28"/>
  <c r="I630" i="30"/>
  <c r="I52" i="28"/>
  <c r="I330" i="28"/>
  <c r="I463" i="30"/>
  <c r="I1008" i="31"/>
  <c r="I560" i="31"/>
  <c r="I333" i="28"/>
  <c r="I123" i="32"/>
  <c r="I535" i="30"/>
  <c r="I117" i="31"/>
  <c r="I531" i="30"/>
  <c r="I90" i="28"/>
  <c r="I716" i="31"/>
  <c r="I41" i="31"/>
  <c r="I23" i="30"/>
  <c r="I951" i="28"/>
  <c r="I672" i="31"/>
  <c r="I628" i="32"/>
  <c r="I492" i="30"/>
  <c r="I111" i="30"/>
  <c r="I391" i="30"/>
  <c r="I454" i="32"/>
  <c r="I105" i="30"/>
  <c r="I532" i="31"/>
  <c r="I906" i="31"/>
  <c r="I780" i="28"/>
  <c r="I917" i="31"/>
  <c r="I550" i="31"/>
  <c r="I555" i="30"/>
  <c r="I838" i="32"/>
  <c r="I60" i="30"/>
  <c r="I623" i="30"/>
  <c r="I110" i="32"/>
  <c r="I968" i="31"/>
  <c r="I494" i="28"/>
  <c r="I284" i="30"/>
  <c r="I190" i="32"/>
  <c r="I815" i="30"/>
  <c r="I653" i="28"/>
  <c r="I723" i="32"/>
  <c r="I811" i="31"/>
  <c r="I737" i="32"/>
  <c r="I323" i="32"/>
  <c r="I192" i="28"/>
  <c r="I675" i="32"/>
  <c r="I590" i="32"/>
  <c r="I348" i="31"/>
  <c r="I560" i="28"/>
  <c r="I402" i="28"/>
  <c r="I884" i="31"/>
  <c r="I504" i="28"/>
  <c r="I429" i="30"/>
  <c r="I557" i="31"/>
  <c r="I914" i="31"/>
  <c r="I454" i="28"/>
  <c r="I364" i="30"/>
  <c r="I436" i="31"/>
  <c r="I693" i="28"/>
  <c r="I232" i="28"/>
  <c r="I891" i="31"/>
  <c r="I167" i="30"/>
  <c r="I294" i="30"/>
  <c r="I719" i="28"/>
  <c r="I426" i="28"/>
  <c r="I762" i="32"/>
  <c r="I247" i="32"/>
  <c r="I589" i="31"/>
  <c r="I337" i="28"/>
  <c r="I867" i="28"/>
  <c r="I284" i="28"/>
  <c r="I77" i="32"/>
  <c r="I661" i="32"/>
  <c r="I53" i="31"/>
  <c r="I17" i="32"/>
  <c r="I397" i="30"/>
  <c r="I413" i="28"/>
  <c r="I384" i="31"/>
  <c r="I824" i="32"/>
  <c r="I541" i="31"/>
  <c r="I314" i="30"/>
  <c r="I837" i="30"/>
  <c r="I642" i="28"/>
  <c r="I707" i="32"/>
  <c r="I117" i="32"/>
  <c r="I871" i="31"/>
  <c r="I764" i="30"/>
  <c r="I695" i="32"/>
  <c r="I107" i="31"/>
  <c r="I280" i="30"/>
  <c r="I942" i="28"/>
  <c r="I176" i="32"/>
  <c r="I116" i="30"/>
  <c r="I877" i="31"/>
  <c r="I387" i="31"/>
  <c r="I817" i="32"/>
  <c r="I1002" i="28"/>
  <c r="I961" i="30"/>
  <c r="I846" i="30"/>
  <c r="I683" i="32"/>
  <c r="I461" i="30"/>
  <c r="I885" i="32"/>
  <c r="I866" i="30"/>
  <c r="I809" i="31"/>
  <c r="I300" i="32"/>
  <c r="I195" i="28"/>
  <c r="I174" i="30"/>
  <c r="I302" i="32"/>
  <c r="I274" i="31"/>
  <c r="I49" i="31"/>
  <c r="I633" i="32"/>
  <c r="I170" i="32"/>
  <c r="I54" i="31"/>
  <c r="I145" i="31"/>
  <c r="I223" i="32"/>
  <c r="I429" i="31"/>
  <c r="I829" i="30"/>
  <c r="I808" i="28"/>
  <c r="I575" i="28"/>
  <c r="I116" i="31"/>
  <c r="I833" i="31"/>
  <c r="I701" i="28"/>
  <c r="I639" i="30"/>
  <c r="I826" i="32"/>
  <c r="I705" i="30"/>
  <c r="I492" i="28"/>
  <c r="I32" i="31"/>
  <c r="I308" i="28"/>
  <c r="I257" i="30"/>
  <c r="I310" i="32"/>
  <c r="I236" i="32"/>
  <c r="I412" i="31"/>
  <c r="I591" i="28"/>
  <c r="I217" i="32"/>
  <c r="I816" i="28"/>
  <c r="I632" i="32"/>
  <c r="I536" i="31"/>
  <c r="I948" i="30"/>
  <c r="I171" i="32"/>
  <c r="I450" i="28"/>
  <c r="I1008" i="32"/>
  <c r="I664" i="31"/>
  <c r="I859" i="32"/>
  <c r="I605" i="32"/>
  <c r="I822" i="30"/>
  <c r="I435" i="30"/>
  <c r="I452" i="32"/>
  <c r="I706" i="31"/>
  <c r="I858" i="31"/>
  <c r="I530" i="31"/>
  <c r="I997" i="28"/>
  <c r="I43" i="28"/>
  <c r="I369" i="31"/>
  <c r="I911" i="30"/>
  <c r="I994" i="32"/>
  <c r="I981" i="28"/>
  <c r="I321" i="30"/>
  <c r="I204" i="31"/>
  <c r="I845" i="32"/>
  <c r="I387" i="32"/>
  <c r="I19" i="31"/>
  <c r="I89" i="30"/>
  <c r="I526" i="31"/>
  <c r="I417" i="31"/>
  <c r="I303" i="30"/>
  <c r="I709" i="30"/>
  <c r="I397" i="28"/>
  <c r="I975" i="31"/>
  <c r="I42" i="31"/>
  <c r="I356" i="30"/>
  <c r="I840" i="30"/>
  <c r="I902" i="30"/>
  <c r="I758" i="32"/>
  <c r="I470" i="28"/>
  <c r="I693" i="31"/>
  <c r="I106" i="31"/>
  <c r="I358" i="32"/>
  <c r="I595" i="32"/>
  <c r="I27" i="28"/>
  <c r="I796" i="31"/>
  <c r="I522" i="28"/>
  <c r="I444" i="31"/>
  <c r="I956" i="31"/>
  <c r="I679" i="28"/>
  <c r="I81" i="32"/>
  <c r="I562" i="31"/>
  <c r="I792" i="30"/>
  <c r="I646" i="30"/>
  <c r="I459" i="31"/>
  <c r="I946" i="30"/>
  <c r="I502" i="32"/>
  <c r="I846" i="31"/>
  <c r="I302" i="28"/>
  <c r="I10" i="31"/>
  <c r="I274" i="28"/>
  <c r="I914" i="30"/>
  <c r="I194" i="32"/>
  <c r="I537" i="32"/>
  <c r="I962" i="30"/>
  <c r="I336" i="32"/>
  <c r="I975" i="28"/>
  <c r="I861" i="28"/>
  <c r="I248" i="31"/>
  <c r="I335" i="31"/>
  <c r="I554" i="30"/>
  <c r="I576" i="28"/>
  <c r="I808" i="32"/>
  <c r="I271" i="28"/>
  <c r="I603" i="28"/>
  <c r="I428" i="30"/>
  <c r="I839" i="28"/>
  <c r="I554" i="28"/>
  <c r="I604" i="30"/>
  <c r="I342" i="28"/>
  <c r="I408" i="31"/>
  <c r="I516" i="28"/>
  <c r="I268" i="31"/>
  <c r="I860" i="28"/>
  <c r="I940" i="28"/>
  <c r="I48" i="30"/>
  <c r="I903" i="30"/>
  <c r="I271" i="32"/>
  <c r="I663" i="30"/>
  <c r="I551" i="31"/>
  <c r="I823" i="28"/>
  <c r="I90" i="31"/>
  <c r="I462" i="31"/>
  <c r="I348" i="32"/>
  <c r="I564" i="28"/>
  <c r="I564" i="31"/>
  <c r="I21" i="32"/>
  <c r="I109" i="28"/>
  <c r="I123" i="28"/>
  <c r="I570" i="30"/>
  <c r="I295" i="31"/>
  <c r="I379" i="30"/>
  <c r="I469" i="28"/>
  <c r="I358" i="28"/>
  <c r="I96" i="32"/>
  <c r="I991" i="31"/>
  <c r="I121" i="28"/>
  <c r="I478" i="28"/>
  <c r="I217" i="30"/>
  <c r="I786" i="32"/>
  <c r="I327" i="32"/>
  <c r="I394" i="31"/>
  <c r="I512" i="30"/>
  <c r="I718" i="28"/>
  <c r="I471" i="30"/>
  <c r="I69" i="28"/>
  <c r="I376" i="30"/>
  <c r="I743" i="28"/>
  <c r="I326" i="28"/>
  <c r="I209" i="32"/>
  <c r="I400" i="32"/>
  <c r="I741" i="31"/>
  <c r="I828" i="30"/>
  <c r="I146" i="31"/>
  <c r="I383" i="30"/>
  <c r="I265" i="31"/>
  <c r="I584" i="28"/>
  <c r="I799" i="32"/>
  <c r="I430" i="30"/>
  <c r="I939" i="30"/>
  <c r="I526" i="30"/>
  <c r="I177" i="32"/>
  <c r="I59" i="32"/>
  <c r="I286" i="28"/>
  <c r="I943" i="32"/>
  <c r="I19" i="32"/>
  <c r="I738" i="32"/>
  <c r="I88" i="30"/>
  <c r="I597" i="30"/>
  <c r="I760" i="28"/>
  <c r="I260" i="31"/>
  <c r="I812" i="30"/>
  <c r="I210" i="30"/>
  <c r="I571" i="28"/>
  <c r="I560" i="30"/>
  <c r="I150" i="28"/>
  <c r="I499" i="31"/>
  <c r="I91" i="30"/>
  <c r="I247" i="28"/>
  <c r="I898" i="32"/>
  <c r="I758" i="30"/>
  <c r="I94" i="28"/>
  <c r="I714" i="32"/>
  <c r="I270" i="32"/>
  <c r="I950" i="31"/>
  <c r="I735" i="28"/>
  <c r="I30" i="32"/>
  <c r="I795" i="31"/>
  <c r="I513" i="31"/>
  <c r="I410" i="32"/>
  <c r="I38" i="32"/>
  <c r="I126" i="31"/>
  <c r="I266" i="30"/>
  <c r="I951" i="31"/>
  <c r="I400" i="30"/>
  <c r="I965" i="31"/>
  <c r="I47" i="28"/>
  <c r="I749" i="32"/>
  <c r="I803" i="32"/>
  <c r="I903" i="28"/>
  <c r="I48" i="31"/>
  <c r="I306" i="28"/>
  <c r="I68" i="28"/>
  <c r="I109" i="32"/>
  <c r="I654" i="31"/>
  <c r="I682" i="31"/>
  <c r="I57" i="28"/>
  <c r="I88" i="32"/>
  <c r="I594" i="30"/>
  <c r="I717" i="32"/>
  <c r="I629" i="30"/>
  <c r="I441" i="32"/>
  <c r="I731" i="31"/>
  <c r="I599" i="31"/>
  <c r="I894" i="28"/>
  <c r="I421" i="28"/>
  <c r="I855" i="28"/>
  <c r="I604" i="32"/>
  <c r="I222" i="30"/>
  <c r="I472" i="31"/>
  <c r="I234" i="31"/>
  <c r="I364" i="32"/>
  <c r="I208" i="30"/>
  <c r="I615" i="31"/>
  <c r="I747" i="32"/>
  <c r="I973" i="28"/>
  <c r="I660" i="28"/>
  <c r="I819" i="31"/>
  <c r="I705" i="28"/>
  <c r="I403" i="31"/>
  <c r="I785" i="28"/>
  <c r="I469" i="32"/>
  <c r="I179" i="30"/>
  <c r="I338" i="28"/>
  <c r="I854" i="30"/>
  <c r="I582" i="30"/>
  <c r="I282" i="32"/>
  <c r="I690" i="31"/>
  <c r="I170" i="28"/>
  <c r="I430" i="28"/>
  <c r="I709" i="32"/>
  <c r="I13" i="30"/>
  <c r="I873" i="28"/>
  <c r="I626" i="32"/>
  <c r="I419" i="32"/>
  <c r="I566" i="28"/>
  <c r="I918" i="28"/>
  <c r="I725" i="30"/>
  <c r="I544" i="30"/>
  <c r="I992" i="31"/>
  <c r="I983" i="28"/>
  <c r="I479" i="31"/>
  <c r="I413" i="30"/>
  <c r="I367" i="28"/>
  <c r="I278" i="28"/>
  <c r="I743" i="32"/>
  <c r="I484" i="31"/>
  <c r="I778" i="28"/>
  <c r="I769" i="32"/>
  <c r="I462" i="30"/>
  <c r="I298" i="32"/>
  <c r="I405" i="30"/>
  <c r="I987" i="31"/>
  <c r="I529" i="32"/>
  <c r="I910" i="28"/>
  <c r="I755" i="28"/>
  <c r="I527" i="28"/>
  <c r="I672" i="32"/>
  <c r="I72" i="31"/>
  <c r="I438" i="28"/>
  <c r="I309" i="31"/>
  <c r="I270" i="31"/>
  <c r="I890" i="28"/>
  <c r="I41" i="30"/>
  <c r="I965" i="28"/>
  <c r="I275" i="31"/>
  <c r="I928" i="32"/>
  <c r="I639" i="31"/>
  <c r="I377" i="31"/>
  <c r="I569" i="32"/>
  <c r="I90" i="32"/>
  <c r="I587" i="32"/>
  <c r="I502" i="30"/>
  <c r="I336" i="31"/>
  <c r="I170" i="30"/>
  <c r="I196" i="30"/>
  <c r="I95" i="28"/>
  <c r="I420" i="31"/>
  <c r="I689" i="28"/>
  <c r="I235" i="32"/>
  <c r="I285" i="28"/>
  <c r="I929" i="31"/>
  <c r="I864" i="31"/>
  <c r="I873" i="30"/>
  <c r="I752" i="28"/>
  <c r="I259" i="31"/>
  <c r="I933" i="28"/>
  <c r="I676" i="32"/>
  <c r="I663" i="32"/>
  <c r="I128" i="28"/>
  <c r="I237" i="28"/>
  <c r="I875" i="30"/>
  <c r="I526" i="32"/>
  <c r="I56" i="32"/>
  <c r="I809" i="30"/>
  <c r="I435" i="28"/>
  <c r="I185" i="31"/>
  <c r="I322" i="30"/>
  <c r="I596" i="32"/>
  <c r="I72" i="30"/>
  <c r="I258" i="30"/>
  <c r="I236" i="30"/>
  <c r="I401" i="30"/>
  <c r="I719" i="31"/>
  <c r="I848" i="31"/>
  <c r="I115" i="32"/>
  <c r="I940" i="32"/>
  <c r="I406" i="30"/>
  <c r="I854" i="31"/>
  <c r="I873" i="31"/>
  <c r="I597" i="31"/>
  <c r="I880" i="32"/>
  <c r="I298" i="30"/>
  <c r="I590" i="31"/>
  <c r="I631" i="32"/>
  <c r="I710" i="32"/>
  <c r="I265" i="30"/>
  <c r="I751" i="30"/>
  <c r="I281" i="32"/>
  <c r="I560" i="32"/>
  <c r="I352" i="30"/>
  <c r="I827" i="31"/>
  <c r="I401" i="31"/>
  <c r="I214" i="30"/>
  <c r="I191" i="30"/>
  <c r="I874" i="30"/>
  <c r="I103" i="31"/>
  <c r="I308" i="31"/>
  <c r="I247" i="30"/>
  <c r="I45" i="31"/>
  <c r="I120" i="30"/>
  <c r="I437" i="28"/>
  <c r="I813" i="31"/>
  <c r="I556" i="32"/>
  <c r="I174" i="31"/>
  <c r="I598" i="32"/>
  <c r="I685" i="28"/>
  <c r="I754" i="31"/>
  <c r="I952" i="30"/>
  <c r="I359" i="31"/>
  <c r="I964" i="32"/>
  <c r="I149" i="28"/>
  <c r="I402" i="31"/>
  <c r="I450" i="31"/>
  <c r="I915" i="32"/>
  <c r="I442" i="32"/>
  <c r="I266" i="32"/>
  <c r="I676" i="30"/>
  <c r="I183" i="28"/>
  <c r="I79" i="31"/>
  <c r="I528" i="30"/>
  <c r="I160" i="31"/>
  <c r="I909" i="32"/>
  <c r="I983" i="30"/>
  <c r="I924" i="32"/>
  <c r="I572" i="30"/>
  <c r="I109" i="30"/>
  <c r="I752" i="31"/>
  <c r="I333" i="31"/>
  <c r="I130" i="30"/>
  <c r="I184" i="32"/>
  <c r="I748" i="31"/>
  <c r="I856" i="30"/>
  <c r="I78" i="28"/>
  <c r="I483" i="30"/>
  <c r="I503" i="32"/>
  <c r="I781" i="31"/>
  <c r="I293" i="32"/>
  <c r="I561" i="32"/>
  <c r="I267" i="28"/>
  <c r="I485" i="32"/>
  <c r="I589" i="32"/>
  <c r="I68" i="31"/>
  <c r="I135" i="30"/>
  <c r="I766" i="30"/>
  <c r="I715" i="28"/>
  <c r="I614" i="31"/>
  <c r="I129" i="28"/>
  <c r="I604" i="28"/>
  <c r="I689" i="32"/>
  <c r="I447" i="28"/>
  <c r="I676" i="31"/>
  <c r="I729" i="31"/>
  <c r="I501" i="31"/>
  <c r="I655" i="30"/>
  <c r="I514" i="32"/>
  <c r="I294" i="32"/>
  <c r="I367" i="31"/>
  <c r="I114" i="31"/>
  <c r="I140" i="28"/>
  <c r="I166" i="31"/>
  <c r="I533" i="28"/>
  <c r="I295" i="28"/>
  <c r="I503" i="28"/>
  <c r="I264" i="30"/>
  <c r="I882" i="28"/>
  <c r="I740" i="28"/>
  <c r="I842" i="28"/>
  <c r="I406" i="32"/>
  <c r="I167" i="31"/>
  <c r="I111" i="28"/>
  <c r="I489" i="32"/>
  <c r="I529" i="28"/>
  <c r="I361" i="32"/>
  <c r="I898" i="28"/>
  <c r="I613" i="28"/>
  <c r="I370" i="28"/>
  <c r="I598" i="28"/>
  <c r="I716" i="32"/>
  <c r="I292" i="28"/>
  <c r="I956" i="28"/>
  <c r="I644" i="32"/>
  <c r="I353" i="32"/>
  <c r="I23" i="32"/>
  <c r="I372" i="30"/>
  <c r="I444" i="28"/>
  <c r="I465" i="30"/>
  <c r="I388" i="31"/>
  <c r="I666" i="32"/>
  <c r="I831" i="31"/>
  <c r="I864" i="28"/>
  <c r="I564" i="32"/>
  <c r="I877" i="28"/>
  <c r="I926" i="32"/>
  <c r="I984" i="31"/>
  <c r="I63" i="31"/>
  <c r="I484" i="30"/>
  <c r="I776" i="31"/>
  <c r="I285" i="31"/>
  <c r="I837" i="28"/>
  <c r="I655" i="31"/>
  <c r="I220" i="30"/>
  <c r="I957" i="28"/>
  <c r="I343" i="30"/>
  <c r="I870" i="31"/>
  <c r="I777" i="32"/>
  <c r="I485" i="31"/>
  <c r="I85" i="32"/>
  <c r="I464" i="31"/>
  <c r="I820" i="28"/>
  <c r="I377" i="32"/>
  <c r="I290" i="28"/>
  <c r="I761" i="28"/>
  <c r="I131" i="31"/>
  <c r="I895" i="30"/>
  <c r="I16" i="31"/>
  <c r="I880" i="28"/>
  <c r="I995" i="32"/>
  <c r="I253" i="32"/>
  <c r="I379" i="32"/>
  <c r="I75" i="31"/>
  <c r="I643" i="30"/>
  <c r="I559" i="28"/>
  <c r="I930" i="32"/>
  <c r="I806" i="30"/>
  <c r="I695" i="28"/>
  <c r="I241" i="31"/>
  <c r="I354" i="28"/>
  <c r="I155" i="30"/>
  <c r="I916" i="31"/>
  <c r="I695" i="30"/>
  <c r="I104" i="30"/>
  <c r="I514" i="30"/>
  <c r="I732" i="31"/>
  <c r="I318" i="28"/>
  <c r="I458" i="30"/>
  <c r="I100" i="32"/>
  <c r="I1009" i="31"/>
  <c r="I856" i="28"/>
  <c r="I933" i="31"/>
  <c r="I798" i="31"/>
  <c r="I763" i="31"/>
  <c r="I825" i="30"/>
  <c r="I772" i="32"/>
  <c r="I477" i="28"/>
  <c r="I482" i="32"/>
  <c r="I922" i="32"/>
  <c r="I633" i="30"/>
  <c r="I724" i="31"/>
  <c r="I576" i="30"/>
  <c r="I414" i="32"/>
  <c r="I488" i="32"/>
  <c r="I632" i="28"/>
  <c r="I32" i="28"/>
  <c r="I44" i="31"/>
  <c r="I874" i="31"/>
  <c r="I378" i="32"/>
  <c r="I65" i="28"/>
  <c r="I658" i="28"/>
  <c r="I499" i="32"/>
  <c r="I235" i="30"/>
  <c r="I722" i="30"/>
  <c r="I518" i="32"/>
  <c r="I248" i="32"/>
  <c r="I721" i="31"/>
  <c r="I889" i="30"/>
  <c r="I161" i="30"/>
  <c r="I505" i="30"/>
  <c r="I809" i="28"/>
  <c r="I731" i="30"/>
  <c r="I992" i="32"/>
  <c r="I304" i="32"/>
  <c r="I830" i="32"/>
  <c r="I425" i="32"/>
  <c r="I591" i="32"/>
  <c r="I232" i="31"/>
  <c r="I806" i="32"/>
  <c r="I233" i="30"/>
  <c r="I71" i="28"/>
  <c r="I804" i="32"/>
  <c r="I869" i="28"/>
  <c r="I151" i="30"/>
  <c r="I883" i="31"/>
  <c r="I491" i="31"/>
  <c r="I188" i="31"/>
  <c r="I492" i="31"/>
  <c r="I401" i="32"/>
  <c r="I183" i="32"/>
  <c r="I724" i="28"/>
  <c r="I245" i="30"/>
  <c r="I892" i="31"/>
  <c r="I922" i="30"/>
  <c r="I341" i="31"/>
  <c r="I891" i="32"/>
  <c r="I83" i="31"/>
  <c r="I331" i="32"/>
  <c r="I962" i="31"/>
  <c r="I934" i="30"/>
  <c r="I119" i="30"/>
  <c r="I103" i="30"/>
  <c r="I742" i="28"/>
  <c r="I401" i="28"/>
  <c r="I871" i="32"/>
  <c r="I864" i="30"/>
  <c r="I835" i="30"/>
  <c r="I896" i="32"/>
  <c r="I504" i="30"/>
  <c r="I241" i="32"/>
  <c r="I411" i="32"/>
  <c r="I110" i="30"/>
  <c r="I871" i="28"/>
  <c r="I80" i="32"/>
  <c r="I953" i="32"/>
  <c r="I151" i="28"/>
  <c r="I808" i="30"/>
  <c r="I324" i="30"/>
  <c r="I582" i="28"/>
  <c r="I973" i="32"/>
  <c r="I36" i="28"/>
  <c r="I643" i="32"/>
  <c r="I444" i="32"/>
  <c r="I511" i="28"/>
  <c r="I834" i="31"/>
  <c r="I113" i="32"/>
  <c r="I222" i="28"/>
  <c r="I448" i="31"/>
  <c r="I553" i="30"/>
  <c r="I360" i="28"/>
  <c r="I486" i="31"/>
  <c r="I50" i="28"/>
  <c r="I955" i="32"/>
  <c r="I332" i="28"/>
  <c r="I411" i="30"/>
  <c r="I835" i="28"/>
  <c r="I76" i="31"/>
  <c r="I365" i="31"/>
  <c r="I1005" i="30"/>
  <c r="I135" i="28"/>
  <c r="I605" i="30"/>
  <c r="I571" i="31"/>
  <c r="I997" i="32"/>
  <c r="I58" i="31"/>
  <c r="I855" i="31"/>
  <c r="I272" i="28"/>
  <c r="I708" i="30"/>
  <c r="I385" i="28"/>
  <c r="I230" i="30"/>
  <c r="I192" i="31"/>
  <c r="I419" i="31"/>
  <c r="I899" i="32"/>
  <c r="I381" i="31"/>
  <c r="I557" i="32"/>
  <c r="I542" i="32"/>
  <c r="I277" i="31"/>
  <c r="I119" i="31"/>
  <c r="I904" i="30"/>
  <c r="I25" i="32"/>
  <c r="I511" i="31"/>
  <c r="I567" i="28"/>
  <c r="I33" i="31"/>
  <c r="I739" i="30"/>
  <c r="I612" i="30"/>
  <c r="I888" i="30"/>
  <c r="I83" i="30"/>
  <c r="I196" i="31"/>
  <c r="I850" i="32"/>
  <c r="I460" i="30"/>
  <c r="I764" i="31"/>
  <c r="I220" i="28"/>
  <c r="I950" i="28"/>
  <c r="I51" i="31"/>
  <c r="I862" i="32"/>
  <c r="I944" i="31"/>
  <c r="I921" i="32"/>
  <c r="I321" i="32"/>
  <c r="I985" i="30"/>
  <c r="I668" i="31"/>
  <c r="I62" i="32"/>
  <c r="I910" i="32"/>
  <c r="I411" i="31"/>
  <c r="I968" i="30"/>
  <c r="I139" i="31"/>
  <c r="I339" i="32"/>
  <c r="I531" i="32"/>
  <c r="I612" i="31"/>
  <c r="I771" i="28"/>
  <c r="I255" i="31"/>
  <c r="I72" i="32"/>
  <c r="I956" i="30"/>
  <c r="I749" i="28"/>
  <c r="I998" i="31"/>
  <c r="I10" i="28"/>
  <c r="I306" i="31"/>
  <c r="I259" i="28"/>
  <c r="I543" i="31"/>
  <c r="I556" i="30"/>
  <c r="I34" i="32"/>
  <c r="I821" i="32"/>
  <c r="I625" i="30"/>
  <c r="I74" i="32"/>
  <c r="I179" i="31"/>
  <c r="I626" i="30"/>
  <c r="I704" i="28"/>
  <c r="I106" i="30"/>
  <c r="I208" i="32"/>
  <c r="I859" i="31"/>
  <c r="I448" i="30"/>
  <c r="I692" i="31"/>
  <c r="I853" i="30"/>
  <c r="I770" i="30"/>
  <c r="I425" i="31"/>
  <c r="I927" i="30"/>
  <c r="I201" i="32"/>
  <c r="I757" i="30"/>
  <c r="I484" i="28"/>
  <c r="I430" i="31"/>
  <c r="I99" i="30"/>
  <c r="I286" i="32"/>
  <c r="I754" i="28"/>
  <c r="I863" i="32"/>
  <c r="I482" i="28"/>
  <c r="I713" i="32"/>
  <c r="I278" i="32"/>
  <c r="I620" i="30"/>
  <c r="I911" i="32"/>
  <c r="I833" i="32"/>
  <c r="I417" i="32"/>
  <c r="I558" i="31"/>
  <c r="I470" i="31"/>
  <c r="I658" i="32"/>
  <c r="I966" i="30"/>
  <c r="I959" i="28"/>
  <c r="I983" i="32"/>
  <c r="I199" i="31"/>
  <c r="I341" i="32"/>
  <c r="I50" i="32"/>
  <c r="I703" i="28"/>
  <c r="I823" i="32"/>
  <c r="I512" i="28"/>
  <c r="I36" i="30"/>
  <c r="I322" i="32"/>
  <c r="I225" i="31"/>
  <c r="I137" i="28"/>
  <c r="I252" i="32"/>
  <c r="I607" i="28"/>
  <c r="I729" i="30"/>
  <c r="I732" i="30"/>
  <c r="I835" i="31"/>
  <c r="I464" i="28"/>
  <c r="I999" i="28"/>
  <c r="I535" i="32"/>
  <c r="I593" i="31"/>
  <c r="I82" i="32"/>
  <c r="I71" i="32"/>
  <c r="I537" i="31"/>
  <c r="I243" i="31"/>
  <c r="I798" i="30"/>
  <c r="I932" i="31"/>
  <c r="I817" i="30"/>
  <c r="I478" i="31"/>
  <c r="I763" i="28"/>
  <c r="I404" i="32"/>
  <c r="I192" i="30"/>
  <c r="I688" i="32"/>
  <c r="I425" i="30"/>
  <c r="I422" i="30"/>
  <c r="I98" i="31"/>
  <c r="I344" i="32"/>
  <c r="I399" i="30"/>
  <c r="I623" i="31"/>
  <c r="I296" i="32"/>
  <c r="I208" i="28"/>
  <c r="I466" i="28"/>
  <c r="I256" i="31"/>
  <c r="I594" i="28"/>
  <c r="I816" i="32"/>
  <c r="I547" i="32"/>
  <c r="I320" i="30"/>
  <c r="I817" i="31"/>
  <c r="I440" i="28"/>
  <c r="I160" i="30"/>
  <c r="I528" i="28"/>
  <c r="I863" i="31"/>
  <c r="I138" i="32"/>
  <c r="I225" i="30"/>
  <c r="I810" i="30"/>
  <c r="I513" i="28"/>
  <c r="I900" i="30"/>
  <c r="I755" i="30"/>
  <c r="I597" i="28"/>
  <c r="I132" i="32"/>
  <c r="I854" i="32"/>
  <c r="I953" i="31"/>
  <c r="I129" i="31"/>
  <c r="I316" i="30"/>
  <c r="I727" i="30"/>
  <c r="I363" i="31"/>
  <c r="I538" i="30"/>
  <c r="I161" i="32"/>
  <c r="I159" i="32"/>
  <c r="I63" i="28"/>
  <c r="I669" i="32"/>
  <c r="I271" i="31"/>
  <c r="I923" i="30"/>
  <c r="I613" i="31"/>
  <c r="I648" i="31"/>
  <c r="I84" i="31"/>
  <c r="I94" i="32"/>
  <c r="I750" i="32"/>
  <c r="I725" i="31"/>
  <c r="I364" i="31"/>
  <c r="I841" i="32"/>
  <c r="I845" i="30"/>
  <c r="I218" i="31"/>
  <c r="I583" i="28"/>
  <c r="I990" i="32"/>
  <c r="I753" i="31"/>
  <c r="I759" i="31"/>
  <c r="I300" i="28"/>
  <c r="I794" i="30"/>
  <c r="I757" i="28"/>
  <c r="I773" i="31"/>
  <c r="I611" i="30"/>
  <c r="I331" i="31"/>
  <c r="I648" i="28"/>
  <c r="I1008" i="30"/>
  <c r="I758" i="28"/>
  <c r="I945" i="32"/>
  <c r="I818" i="31"/>
  <c r="I528" i="32"/>
  <c r="I901" i="30"/>
  <c r="I939" i="31"/>
  <c r="I255" i="32"/>
  <c r="I304" i="28"/>
  <c r="I587" i="31"/>
  <c r="I267" i="32"/>
  <c r="I972" i="32"/>
  <c r="I637" i="32"/>
  <c r="I783" i="30"/>
  <c r="I584" i="32"/>
  <c r="I617" i="31"/>
  <c r="I291" i="31"/>
  <c r="I473" i="30"/>
  <c r="I178" i="28"/>
  <c r="I944" i="28"/>
  <c r="I460" i="31"/>
  <c r="I745" i="30"/>
  <c r="I311" i="28"/>
  <c r="I932" i="32"/>
  <c r="I213" i="32"/>
  <c r="I833" i="30"/>
  <c r="I276" i="28"/>
  <c r="I233" i="31"/>
  <c r="I112" i="28"/>
  <c r="I507" i="31"/>
  <c r="I788" i="32"/>
  <c r="I772" i="28"/>
  <c r="I778" i="32"/>
  <c r="I880" i="30"/>
  <c r="I368" i="30"/>
  <c r="I847" i="32"/>
  <c r="I277" i="30"/>
  <c r="I903" i="32"/>
  <c r="I498" i="32"/>
  <c r="I966" i="31"/>
  <c r="I573" i="31"/>
  <c r="I947" i="32"/>
  <c r="I316" i="31"/>
  <c r="I1007" i="30"/>
  <c r="I930" i="30"/>
  <c r="I698" i="28"/>
  <c r="I702" i="28"/>
  <c r="I718" i="30"/>
  <c r="I111" i="32"/>
  <c r="I30" i="31"/>
  <c r="I408" i="32"/>
  <c r="I434" i="31"/>
  <c r="I525" i="31"/>
  <c r="I291" i="32"/>
  <c r="I989" i="28"/>
  <c r="I718" i="31"/>
  <c r="I849" i="32"/>
  <c r="I910" i="31"/>
  <c r="I206" i="32"/>
  <c r="I162" i="31"/>
  <c r="I162" i="30"/>
  <c r="I312" i="31"/>
  <c r="I885" i="31"/>
  <c r="I945" i="31"/>
  <c r="I756" i="31"/>
  <c r="I370" i="32"/>
  <c r="I414" i="30"/>
  <c r="I980" i="28"/>
  <c r="I386" i="30"/>
  <c r="I168" i="32"/>
  <c r="I714" i="28"/>
  <c r="I98" i="30"/>
  <c r="I38" i="30"/>
  <c r="I75" i="30"/>
  <c r="I763" i="30"/>
  <c r="I153" i="30"/>
  <c r="I894" i="32"/>
  <c r="I249" i="28"/>
  <c r="I644" i="31"/>
  <c r="I884" i="32"/>
  <c r="I230" i="32"/>
  <c r="I671" i="28"/>
  <c r="I859" i="30"/>
  <c r="I622" i="31"/>
  <c r="I51" i="30"/>
  <c r="I235" i="28"/>
  <c r="I396" i="30"/>
  <c r="I523" i="32"/>
  <c r="I415" i="28"/>
  <c r="I915" i="30"/>
  <c r="I641" i="32"/>
  <c r="I840" i="32"/>
  <c r="I650" i="31"/>
  <c r="I467" i="32"/>
  <c r="I889" i="31"/>
  <c r="I913" i="28"/>
  <c r="I471" i="31"/>
  <c r="I237" i="31"/>
  <c r="I550" i="28"/>
  <c r="I470" i="30"/>
  <c r="I563" i="28"/>
  <c r="I646" i="31"/>
  <c r="I165" i="28"/>
  <c r="I759" i="28"/>
  <c r="I332" i="31"/>
  <c r="I188" i="30"/>
  <c r="I991" i="28"/>
  <c r="I205" i="30"/>
  <c r="I812" i="32"/>
  <c r="I936" i="30"/>
  <c r="I954" i="28"/>
  <c r="I680" i="28"/>
  <c r="I958" i="28"/>
  <c r="I525" i="32"/>
  <c r="I489" i="28"/>
  <c r="I805" i="31"/>
  <c r="I770" i="31"/>
  <c r="I247" i="31"/>
  <c r="I376" i="32"/>
  <c r="I446" i="30"/>
  <c r="I765" i="32"/>
  <c r="I530" i="30"/>
  <c r="I184" i="28"/>
  <c r="I301" i="32"/>
  <c r="I601" i="32"/>
  <c r="I822" i="31"/>
  <c r="I675" i="30"/>
  <c r="I272" i="32"/>
  <c r="I919" i="32"/>
  <c r="I500" i="30"/>
  <c r="I707" i="28"/>
  <c r="I61" i="31"/>
  <c r="I455" i="31"/>
  <c r="I204" i="32"/>
  <c r="I699" i="30"/>
  <c r="I91" i="32"/>
  <c r="I351" i="32"/>
  <c r="I1001" i="31"/>
  <c r="I951" i="30"/>
  <c r="I824" i="31"/>
  <c r="I897" i="32"/>
  <c r="I900" i="31"/>
  <c r="I915" i="31"/>
  <c r="I493" i="32"/>
  <c r="I907" i="30"/>
  <c r="I800" i="32"/>
  <c r="I981" i="30"/>
  <c r="I798" i="32"/>
  <c r="I989" i="30"/>
  <c r="I161" i="28"/>
  <c r="I621" i="32"/>
  <c r="I792" i="28"/>
  <c r="I664" i="28"/>
  <c r="I423" i="30"/>
  <c r="I290" i="32"/>
  <c r="I265" i="32"/>
  <c r="I714" i="30"/>
  <c r="I417" i="28"/>
  <c r="I211" i="30"/>
  <c r="I825" i="32"/>
  <c r="I124" i="30"/>
  <c r="I518" i="28"/>
  <c r="I254" i="30"/>
  <c r="I970" i="30"/>
  <c r="I640" i="32"/>
  <c r="I1003" i="31"/>
  <c r="I376" i="28"/>
  <c r="I501" i="28"/>
  <c r="I291" i="30"/>
  <c r="I725" i="28"/>
  <c r="I284" i="32"/>
  <c r="I94" i="31"/>
  <c r="I211" i="32"/>
  <c r="I280" i="32"/>
  <c r="I728" i="30"/>
  <c r="I431" i="31"/>
  <c r="I20" i="32"/>
  <c r="I979" i="30"/>
  <c r="I308" i="32"/>
  <c r="I460" i="28"/>
  <c r="I609" i="31"/>
  <c r="I440" i="32"/>
  <c r="I313" i="28"/>
  <c r="I343" i="31"/>
  <c r="I185" i="28"/>
  <c r="I261" i="32"/>
  <c r="I574" i="31"/>
  <c r="I299" i="32"/>
  <c r="I872" i="30"/>
  <c r="I301" i="31"/>
  <c r="I32" i="32"/>
  <c r="I568" i="32"/>
  <c r="I348" i="28"/>
  <c r="I299" i="30"/>
  <c r="I327" i="28"/>
  <c r="I163" i="28"/>
  <c r="I82" i="28"/>
  <c r="I375" i="28"/>
  <c r="I733" i="31"/>
  <c r="I622" i="32"/>
  <c r="I887" i="30"/>
  <c r="I172" i="32"/>
  <c r="I657" i="32"/>
  <c r="I914" i="28"/>
  <c r="I167" i="28"/>
  <c r="I26" i="32"/>
  <c r="I13" i="31"/>
  <c r="I101" i="28"/>
  <c r="I325" i="31"/>
  <c r="I65" i="31"/>
  <c r="I29" i="28"/>
  <c r="I703" i="31"/>
  <c r="I977" i="31"/>
  <c r="I518" i="30"/>
  <c r="I543" i="28"/>
  <c r="I182" i="28"/>
  <c r="I489" i="30"/>
  <c r="I318" i="30"/>
  <c r="I777" i="30"/>
  <c r="I935" i="30"/>
  <c r="I16" i="28"/>
  <c r="I257" i="32"/>
  <c r="I945" i="28"/>
  <c r="I865" i="32"/>
  <c r="I776" i="28"/>
  <c r="I791" i="32"/>
  <c r="I855" i="32"/>
  <c r="I928" i="28"/>
  <c r="I375" i="32"/>
  <c r="I409" i="32"/>
  <c r="I878" i="28"/>
  <c r="I384" i="28"/>
  <c r="I684" i="31"/>
  <c r="I797" i="31"/>
  <c r="I134" i="31"/>
  <c r="I1009" i="28"/>
  <c r="I212" i="28"/>
  <c r="I716" i="28"/>
  <c r="I347" i="32"/>
  <c r="I754" i="32"/>
  <c r="I957" i="32"/>
  <c r="I242" i="31"/>
  <c r="I22" i="28"/>
  <c r="I769" i="28"/>
  <c r="I244" i="30"/>
  <c r="I532" i="28"/>
  <c r="I543" i="30"/>
  <c r="I517" i="32"/>
  <c r="I446" i="32"/>
  <c r="I711" i="31"/>
  <c r="I748" i="30"/>
  <c r="I328" i="28"/>
  <c r="I186" i="30"/>
  <c r="I996" i="31"/>
  <c r="I582" i="32"/>
  <c r="I774" i="31"/>
  <c r="I517" i="28"/>
  <c r="I60" i="28"/>
  <c r="I902" i="32"/>
  <c r="I588" i="32"/>
  <c r="I681" i="28"/>
  <c r="I708" i="32"/>
  <c r="I506" i="30"/>
  <c r="I544" i="28"/>
  <c r="I712" i="30"/>
  <c r="I344" i="31"/>
  <c r="I26" i="28"/>
  <c r="I464" i="32"/>
  <c r="I899" i="31"/>
  <c r="I190" i="28"/>
  <c r="I173" i="31"/>
  <c r="I532" i="32"/>
  <c r="I606" i="28"/>
  <c r="I196" i="28"/>
  <c r="I259" i="30"/>
  <c r="I433" i="31"/>
  <c r="I253" i="30"/>
  <c r="I507" i="28"/>
  <c r="I270" i="28"/>
  <c r="I492" i="32"/>
  <c r="I646" i="28"/>
  <c r="I878" i="31"/>
  <c r="I765" i="31"/>
  <c r="I801" i="31"/>
  <c r="I593" i="30"/>
  <c r="I510" i="30"/>
  <c r="I552" i="28"/>
  <c r="I549" i="28"/>
  <c r="I933" i="30"/>
  <c r="I325" i="32"/>
  <c r="I855" i="30"/>
  <c r="I540" i="31"/>
  <c r="I88" i="31"/>
  <c r="I285" i="30"/>
  <c r="I365" i="30"/>
  <c r="I663" i="31"/>
  <c r="I993" i="31"/>
  <c r="I203" i="31"/>
  <c r="I495" i="32"/>
  <c r="I684" i="28"/>
  <c r="I540" i="30"/>
  <c r="I653" i="32"/>
  <c r="I781" i="30"/>
  <c r="I997" i="30"/>
  <c r="I47" i="32"/>
  <c r="I557" i="28"/>
  <c r="I911" i="31"/>
  <c r="I155" i="28"/>
  <c r="I906" i="28"/>
  <c r="I438" i="30"/>
  <c r="I431" i="28"/>
  <c r="I830" i="30"/>
  <c r="I62" i="30"/>
  <c r="I548" i="31"/>
  <c r="I992" i="30"/>
  <c r="I138" i="28"/>
  <c r="I688" i="30"/>
  <c r="I886" i="28"/>
  <c r="I219" i="30"/>
  <c r="I64" i="28"/>
  <c r="I519" i="32"/>
  <c r="I699" i="31"/>
  <c r="I20" i="31"/>
  <c r="I629" i="28"/>
  <c r="I268" i="28"/>
  <c r="I359" i="32"/>
  <c r="I185" i="30"/>
  <c r="I970" i="32"/>
  <c r="I948" i="32"/>
  <c r="I113" i="30"/>
  <c r="I890" i="32"/>
  <c r="I234" i="28"/>
  <c r="I118" i="32"/>
  <c r="I857" i="28"/>
  <c r="I795" i="28"/>
  <c r="I536" i="28"/>
  <c r="I883" i="28"/>
  <c r="I835" i="32"/>
  <c r="I569" i="31"/>
  <c r="I165" i="32"/>
  <c r="I687" i="31"/>
  <c r="I479" i="28"/>
  <c r="I314" i="31"/>
  <c r="I964" i="28"/>
  <c r="I119" i="32"/>
  <c r="I389" i="28"/>
  <c r="I960" i="32"/>
  <c r="I645" i="30"/>
  <c r="I189" i="32"/>
  <c r="I919" i="31"/>
  <c r="I809" i="32"/>
  <c r="I656" i="32"/>
  <c r="I818" i="28"/>
  <c r="I907" i="31"/>
  <c r="I791" i="30"/>
  <c r="I197" i="28"/>
  <c r="I334" i="32"/>
  <c r="I460" i="32"/>
  <c r="I463" i="32"/>
  <c r="I739" i="28"/>
  <c r="I645" i="28"/>
  <c r="I555" i="32"/>
  <c r="I703" i="30"/>
  <c r="I650" i="32"/>
  <c r="I218" i="30"/>
  <c r="I159" i="31"/>
  <c r="I281" i="31"/>
  <c r="I989" i="31"/>
  <c r="I62" i="31"/>
  <c r="I628" i="28"/>
  <c r="I862" i="30"/>
  <c r="I499" i="30"/>
  <c r="I462" i="32"/>
  <c r="I195" i="31"/>
  <c r="I164" i="32"/>
  <c r="I480" i="31"/>
  <c r="I636" i="30"/>
  <c r="I132" i="30"/>
  <c r="I232" i="30"/>
  <c r="I201" i="31"/>
  <c r="I438" i="32"/>
  <c r="I541" i="28"/>
  <c r="I618" i="31"/>
  <c r="I195" i="32"/>
  <c r="I940" i="30"/>
  <c r="I369" i="32"/>
  <c r="I740" i="31"/>
  <c r="I922" i="28"/>
  <c r="I313" i="31"/>
  <c r="I13" i="32"/>
  <c r="I677" i="31"/>
  <c r="I261" i="31"/>
  <c r="I11" i="32"/>
  <c r="I95" i="32"/>
  <c r="I207" i="31"/>
  <c r="I456" i="30"/>
  <c r="I832" i="32"/>
  <c r="I47" i="31"/>
  <c r="I80" i="31"/>
  <c r="I386" i="31"/>
  <c r="I720" i="30"/>
  <c r="I730" i="30"/>
  <c r="I906" i="30"/>
  <c r="I748" i="28"/>
  <c r="I785" i="31"/>
  <c r="I746" i="28"/>
  <c r="I458" i="28"/>
  <c r="I123" i="31"/>
  <c r="I278" i="30"/>
  <c r="I691" i="28"/>
  <c r="I607" i="30"/>
  <c r="I77" i="30"/>
  <c r="I832" i="28"/>
  <c r="I591" i="30"/>
  <c r="I119" i="28"/>
  <c r="I127" i="28"/>
  <c r="I656" i="28"/>
  <c r="I792" i="32"/>
  <c r="I64" i="31"/>
  <c r="I976" i="32"/>
  <c r="I408" i="30"/>
  <c r="I124" i="32"/>
  <c r="I842" i="32"/>
  <c r="I290" i="31"/>
  <c r="I979" i="28"/>
  <c r="I632" i="30"/>
  <c r="I427" i="30"/>
  <c r="I838" i="28"/>
  <c r="I329" i="31"/>
  <c r="I762" i="30"/>
  <c r="I444" i="30"/>
  <c r="I807" i="32"/>
  <c r="I455" i="32"/>
  <c r="I271" i="30"/>
  <c r="I47" i="30"/>
  <c r="I700" i="30"/>
  <c r="I609" i="28"/>
  <c r="I664" i="32"/>
  <c r="I476" i="32"/>
  <c r="I457" i="31"/>
  <c r="I650" i="30"/>
  <c r="I781" i="28"/>
  <c r="I582" i="31"/>
  <c r="I762" i="31"/>
  <c r="I133" i="32"/>
  <c r="I163" i="30"/>
  <c r="I415" i="32"/>
  <c r="I456" i="28"/>
  <c r="I690" i="32"/>
  <c r="I963" i="31"/>
  <c r="I187" i="30"/>
  <c r="I92" i="31"/>
  <c r="I289" i="28"/>
  <c r="I605" i="31"/>
  <c r="I599" i="32"/>
  <c r="I548" i="30"/>
  <c r="I361" i="31"/>
  <c r="I570" i="28"/>
  <c r="I689" i="31"/>
  <c r="I864" i="32"/>
  <c r="I244" i="32"/>
  <c r="I1002" i="32"/>
  <c r="I673" i="28"/>
  <c r="I734" i="30"/>
  <c r="I788" i="30"/>
  <c r="I1000" i="32"/>
  <c r="I455" i="30"/>
  <c r="I395" i="32"/>
  <c r="I320" i="28"/>
  <c r="I267" i="31"/>
  <c r="I191" i="31"/>
  <c r="I820" i="30"/>
  <c r="I772" i="30"/>
  <c r="I618" i="30"/>
  <c r="I912" i="32"/>
  <c r="I846" i="32"/>
  <c r="I37" i="30"/>
  <c r="I257" i="31"/>
  <c r="I930" i="28"/>
  <c r="I821" i="30"/>
  <c r="I726" i="32"/>
  <c r="I958" i="30"/>
  <c r="I64" i="30"/>
  <c r="I413" i="31"/>
  <c r="I883" i="30"/>
  <c r="I926" i="30"/>
  <c r="I784" i="32"/>
  <c r="I986" i="31"/>
  <c r="I379" i="28"/>
  <c r="I84" i="28"/>
  <c r="I974" i="28"/>
  <c r="I836" i="28"/>
  <c r="I545" i="32"/>
  <c r="I473" i="32"/>
  <c r="I173" i="28"/>
  <c r="I397" i="32"/>
  <c r="I916" i="28"/>
  <c r="I337" i="31"/>
  <c r="I610" i="31"/>
  <c r="I188" i="28"/>
  <c r="I113" i="31"/>
  <c r="I297" i="28"/>
  <c r="I539" i="31"/>
  <c r="I392" i="28"/>
  <c r="I261" i="28"/>
  <c r="I597" i="32"/>
  <c r="I602" i="32"/>
  <c r="I477" i="30"/>
  <c r="I366" i="28"/>
  <c r="I724" i="30"/>
  <c r="I461" i="32"/>
  <c r="I977" i="28"/>
  <c r="I979" i="32"/>
  <c r="I662" i="31"/>
  <c r="I1007" i="31"/>
  <c r="I453" i="32"/>
  <c r="I527" i="31"/>
  <c r="I801" i="28"/>
  <c r="I679" i="32"/>
  <c r="I734" i="31"/>
  <c r="I946" i="32"/>
  <c r="I385" i="32"/>
  <c r="I879" i="32"/>
  <c r="I879" i="31"/>
  <c r="I197" i="30"/>
  <c r="I551" i="30"/>
  <c r="I529" i="30"/>
  <c r="I624" i="30"/>
  <c r="I213" i="28"/>
  <c r="I158" i="28"/>
  <c r="I146" i="30"/>
  <c r="I216" i="28"/>
  <c r="I357" i="28"/>
  <c r="I437" i="30"/>
  <c r="I27" i="31"/>
  <c r="I264" i="31"/>
  <c r="I510" i="32"/>
  <c r="I418" i="28"/>
  <c r="I496" i="30"/>
  <c r="I826" i="31"/>
  <c r="I149" i="30"/>
  <c r="I87" i="28"/>
  <c r="I721" i="30"/>
  <c r="I35" i="32"/>
  <c r="I934" i="31"/>
  <c r="I325" i="30"/>
  <c r="I331" i="30"/>
  <c r="I476" i="31"/>
  <c r="I277" i="28"/>
  <c r="I865" i="31"/>
  <c r="I677" i="30"/>
  <c r="I224" i="30"/>
  <c r="I677" i="32"/>
  <c r="I468" i="32"/>
  <c r="I50" i="30"/>
  <c r="I26" i="31"/>
  <c r="I632" i="31"/>
  <c r="I520" i="32"/>
  <c r="I409" i="28"/>
  <c r="I635" i="28"/>
  <c r="I167" i="32"/>
  <c r="I229" i="28"/>
  <c r="I701" i="31"/>
  <c r="I484" i="32"/>
  <c r="I332" i="32"/>
  <c r="I386" i="32"/>
  <c r="I811" i="32"/>
  <c r="I707" i="30"/>
  <c r="I844" i="32"/>
  <c r="I456" i="32"/>
  <c r="I439" i="32"/>
  <c r="I320" i="32"/>
  <c r="I497" i="28"/>
  <c r="I295" i="30"/>
  <c r="I531" i="28"/>
  <c r="I635" i="31"/>
  <c r="I812" i="31"/>
  <c r="I387" i="30"/>
  <c r="I573" i="32"/>
  <c r="I369" i="28"/>
  <c r="I60" i="31"/>
  <c r="I494" i="30"/>
  <c r="I457" i="28"/>
  <c r="I127" i="31"/>
  <c r="I472" i="32"/>
  <c r="I950" i="32"/>
  <c r="I861" i="31"/>
  <c r="I687" i="28"/>
  <c r="I611" i="31"/>
  <c r="I861" i="30"/>
  <c r="I562" i="32"/>
  <c r="I815" i="32"/>
  <c r="I638" i="30"/>
  <c r="I839" i="32"/>
  <c r="I584" i="30"/>
  <c r="I363" i="28"/>
  <c r="I33" i="32"/>
  <c r="I507" i="32"/>
  <c r="I56" i="28"/>
  <c r="I925" i="31"/>
  <c r="I118" i="31"/>
  <c r="I712" i="31"/>
  <c r="I472" i="28"/>
  <c r="I884" i="28"/>
  <c r="I848" i="30"/>
  <c r="I395" i="30"/>
  <c r="I250" i="28"/>
  <c r="I634" i="28"/>
  <c r="I503" i="30"/>
  <c r="I816" i="31"/>
  <c r="I524" i="31"/>
  <c r="I722" i="32"/>
  <c r="I726" i="28"/>
  <c r="I490" i="32"/>
  <c r="I73" i="28"/>
  <c r="I17" i="31"/>
  <c r="I773" i="32"/>
  <c r="I606" i="31"/>
  <c r="I171" i="31"/>
  <c r="I798" i="28"/>
  <c r="I599" i="30"/>
  <c r="I635" i="32"/>
  <c r="I356" i="28"/>
  <c r="I474" i="32"/>
  <c r="I934" i="32"/>
  <c r="I567" i="32"/>
  <c r="I1000" i="30"/>
  <c r="I685" i="31"/>
  <c r="I40" i="28"/>
  <c r="I909" i="31"/>
  <c r="I779" i="31"/>
  <c r="I391" i="31"/>
  <c r="I448" i="32"/>
  <c r="I847" i="31"/>
  <c r="I828" i="28"/>
  <c r="I879" i="30"/>
  <c r="I763" i="32"/>
  <c r="I907" i="28"/>
  <c r="I124" i="31"/>
  <c r="I595" i="31"/>
  <c r="I967" i="30"/>
  <c r="I206" i="30"/>
  <c r="I674" i="32"/>
  <c r="I442" i="28"/>
  <c r="I751" i="32"/>
  <c r="I440" i="31"/>
  <c r="I447" i="32"/>
  <c r="I786" i="30"/>
  <c r="I133" i="28"/>
  <c r="I37" i="31"/>
  <c r="I902" i="31"/>
  <c r="I784" i="28"/>
  <c r="I169" i="28"/>
  <c r="I258" i="31"/>
  <c r="I363" i="32"/>
  <c r="I424" i="28"/>
  <c r="I652" i="31"/>
  <c r="I233" i="28"/>
  <c r="I244" i="31"/>
  <c r="I776" i="30"/>
  <c r="I988" i="32"/>
  <c r="I108" i="31"/>
  <c r="I655" i="28"/>
  <c r="I165" i="30"/>
  <c r="I103" i="32"/>
  <c r="I942" i="31"/>
  <c r="I91" i="28"/>
  <c r="I142" i="28"/>
  <c r="I95" i="30"/>
  <c r="I309" i="30"/>
  <c r="I156" i="32"/>
  <c r="I237" i="32"/>
  <c r="I815" i="28"/>
  <c r="I652" i="32"/>
  <c r="I81" i="28"/>
  <c r="I136" i="28"/>
  <c r="I467" i="30"/>
  <c r="I61" i="30"/>
  <c r="I307" i="30"/>
  <c r="I156" i="31"/>
  <c r="I539" i="30"/>
  <c r="I679" i="31"/>
  <c r="I502" i="31"/>
  <c r="I398" i="32"/>
  <c r="I196" i="32"/>
  <c r="I622" i="30"/>
  <c r="I250" i="32"/>
  <c r="I957" i="30"/>
  <c r="I219" i="28"/>
  <c r="I481" i="28"/>
  <c r="I615" i="30"/>
  <c r="I547" i="28"/>
  <c r="I744" i="30"/>
  <c r="I80" i="28"/>
  <c r="I802" i="30"/>
  <c r="I891" i="28"/>
  <c r="I657" i="30"/>
  <c r="I354" i="30"/>
  <c r="I446" i="31"/>
  <c r="I179" i="28"/>
  <c r="I152" i="28"/>
  <c r="I253" i="28"/>
  <c r="I823" i="30"/>
  <c r="I104" i="32"/>
  <c r="I814" i="31"/>
  <c r="I293" i="28"/>
  <c r="I530" i="28"/>
  <c r="I132" i="28"/>
  <c r="I241" i="30"/>
  <c r="I953" i="28"/>
  <c r="I130" i="31"/>
  <c r="I995" i="31"/>
  <c r="I432" i="31"/>
  <c r="I307" i="28"/>
  <c r="I933" i="32"/>
  <c r="I943" i="31"/>
  <c r="I515" i="31"/>
  <c r="I393" i="30"/>
  <c r="I722" i="31"/>
  <c r="I152" i="31"/>
  <c r="I684" i="30"/>
  <c r="I826" i="30"/>
  <c r="I229" i="32"/>
  <c r="I488" i="31"/>
  <c r="I537" i="30"/>
  <c r="I93" i="28"/>
  <c r="I18" i="31"/>
  <c r="I938" i="30"/>
  <c r="I108" i="32"/>
  <c r="I815" i="31"/>
  <c r="I463" i="31"/>
  <c r="I238" i="31"/>
  <c r="I643" i="28"/>
  <c r="I23" i="28"/>
  <c r="I726" i="31"/>
  <c r="I378" i="28"/>
  <c r="I590" i="28"/>
  <c r="I899" i="30"/>
  <c r="I757" i="32"/>
  <c r="I70" i="30"/>
  <c r="I86" i="31"/>
  <c r="I147" i="28"/>
  <c r="I589" i="28"/>
  <c r="I32" i="30"/>
  <c r="I390" i="32"/>
  <c r="I942" i="30"/>
  <c r="I509" i="30"/>
  <c r="I788" i="31"/>
  <c r="I362" i="28"/>
  <c r="I39" i="32"/>
  <c r="I952" i="31"/>
  <c r="I131" i="28"/>
  <c r="I168" i="31"/>
  <c r="I273" i="31"/>
  <c r="I311" i="32"/>
  <c r="I172" i="28"/>
  <c r="I636" i="28"/>
  <c r="I576" i="32"/>
  <c r="I644" i="30"/>
  <c r="I230" i="28"/>
  <c r="I814" i="30"/>
  <c r="I144" i="32"/>
  <c r="I534" i="31"/>
  <c r="I376" i="31"/>
  <c r="I288" i="31"/>
  <c r="I675" i="31"/>
  <c r="I523" i="28"/>
  <c r="I351" i="31"/>
  <c r="I84" i="32"/>
  <c r="I686" i="31"/>
  <c r="I67" i="30"/>
  <c r="I106" i="32"/>
  <c r="I996" i="30"/>
  <c r="I697" i="31"/>
  <c r="I202" i="28"/>
  <c r="I382" i="31"/>
  <c r="I818" i="32"/>
  <c r="I1007" i="28"/>
  <c r="I486" i="30"/>
  <c r="I48" i="28"/>
  <c r="I659" i="32"/>
  <c r="I963" i="30"/>
  <c r="I849" i="28"/>
  <c r="I516" i="31"/>
  <c r="I662" i="28"/>
  <c r="I606" i="30"/>
  <c r="I340" i="30"/>
  <c r="I634" i="30"/>
  <c r="I362" i="32"/>
  <c r="I487" i="30"/>
  <c r="I317" i="32"/>
  <c r="I876" i="31"/>
  <c r="I494" i="32"/>
  <c r="I34" i="31"/>
  <c r="I338" i="30"/>
  <c r="I41" i="28"/>
  <c r="I547" i="31"/>
  <c r="I186" i="31"/>
  <c r="I920" i="28"/>
  <c r="I578" i="32"/>
  <c r="I46" i="30"/>
  <c r="I427" i="31"/>
  <c r="I839" i="31"/>
  <c r="I908" i="28"/>
  <c r="I368" i="31"/>
  <c r="I31" i="28"/>
  <c r="I539" i="32"/>
  <c r="I246" i="28"/>
  <c r="I141" i="30"/>
  <c r="I601" i="30"/>
  <c r="I353" i="28"/>
  <c r="I961" i="28"/>
  <c r="I483" i="28"/>
  <c r="I283" i="31"/>
  <c r="I946" i="28"/>
  <c r="I626" i="31"/>
  <c r="I133" i="30"/>
  <c r="I895" i="31"/>
  <c r="I615" i="28"/>
  <c r="I205" i="32"/>
  <c r="I920" i="30"/>
  <c r="I810" i="28"/>
  <c r="I52" i="32"/>
  <c r="I955" i="30"/>
  <c r="I288" i="28"/>
  <c r="I734" i="32"/>
  <c r="I669" i="28"/>
  <c r="I671" i="32"/>
  <c r="I374" i="30"/>
  <c r="I702" i="31"/>
  <c r="I68" i="30"/>
  <c r="I153" i="32"/>
  <c r="I684" i="32"/>
  <c r="I74" i="28"/>
  <c r="I432" i="30"/>
  <c r="I302" i="31"/>
  <c r="I920" i="31"/>
  <c r="I181" i="31"/>
  <c r="I623" i="32"/>
  <c r="I894" i="30"/>
  <c r="I125" i="31"/>
  <c r="I177" i="31"/>
  <c r="I574" i="32"/>
  <c r="I58" i="32"/>
  <c r="I110" i="28"/>
  <c r="I250" i="31"/>
  <c r="I692" i="30"/>
  <c r="I46" i="31"/>
  <c r="I432" i="32"/>
  <c r="I588" i="30"/>
  <c r="I319" i="30"/>
  <c r="I99" i="31"/>
  <c r="I878" i="32"/>
  <c r="I153" i="31"/>
  <c r="I231" i="31"/>
  <c r="I405" i="32"/>
  <c r="I20" i="30"/>
  <c r="I200" i="30"/>
  <c r="I37" i="32"/>
  <c r="I375" i="30"/>
  <c r="I842" i="31"/>
  <c r="I207" i="28"/>
  <c r="I787" i="32"/>
  <c r="I66" i="30"/>
  <c r="I746" i="32"/>
  <c r="I676" i="28"/>
  <c r="I680" i="31"/>
  <c r="I21" i="31"/>
  <c r="I704" i="30"/>
  <c r="I204" i="30"/>
  <c r="I967" i="32"/>
  <c r="I16" i="30"/>
  <c r="I353" i="30"/>
  <c r="I11" i="28"/>
  <c r="I818" i="30"/>
  <c r="I665" i="28"/>
  <c r="I65" i="32"/>
  <c r="I921" i="30"/>
  <c r="I249" i="32"/>
  <c r="I181" i="32"/>
  <c r="I578" i="31"/>
  <c r="I533" i="30"/>
  <c r="I148" i="32"/>
  <c r="I319" i="31"/>
  <c r="I380" i="31"/>
  <c r="I860" i="31"/>
  <c r="I359" i="30"/>
  <c r="I227" i="28"/>
  <c r="I521" i="32"/>
  <c r="I717" i="31"/>
  <c r="I365" i="28"/>
  <c r="I398" i="31"/>
  <c r="I453" i="30"/>
  <c r="I33" i="30"/>
  <c r="I932" i="30"/>
  <c r="I665" i="30"/>
  <c r="I22" i="30"/>
  <c r="I417" i="30"/>
  <c r="I59" i="31"/>
  <c r="I78" i="31"/>
  <c r="I398" i="28"/>
  <c r="I773" i="30"/>
  <c r="I891" i="30"/>
  <c r="I39" i="30"/>
  <c r="I911" i="28"/>
  <c r="I585" i="31"/>
  <c r="I750" i="28"/>
  <c r="I394" i="30"/>
  <c r="I635" i="30"/>
  <c r="I461" i="31"/>
  <c r="I709" i="31"/>
  <c r="I412" i="32"/>
  <c r="I865" i="28"/>
  <c r="I107" i="28"/>
  <c r="I928" i="30"/>
  <c r="I424" i="32"/>
  <c r="I228" i="31"/>
  <c r="I581" i="28"/>
  <c r="I487" i="31"/>
  <c r="I448" i="28"/>
  <c r="I902" i="28"/>
  <c r="I747" i="31"/>
  <c r="I232" i="32"/>
  <c r="I892" i="28"/>
  <c r="I141" i="31"/>
  <c r="I747" i="28"/>
  <c r="I555" i="28"/>
  <c r="I208" i="31"/>
  <c r="I852" i="28"/>
  <c r="I756" i="32"/>
  <c r="I443" i="28"/>
  <c r="I980" i="31"/>
  <c r="I212" i="30"/>
  <c r="I251" i="31"/>
  <c r="I987" i="28"/>
  <c r="I995" i="28"/>
  <c r="I799" i="30"/>
  <c r="I509" i="28"/>
  <c r="I803" i="31"/>
  <c r="I947" i="31"/>
  <c r="I153" i="28"/>
  <c r="I698" i="30"/>
  <c r="I453" i="28"/>
  <c r="I16" i="32"/>
  <c r="I898" i="30"/>
  <c r="I1009" i="32"/>
  <c r="I978" i="31"/>
  <c r="I867" i="30"/>
  <c r="I392" i="30"/>
  <c r="I896" i="30"/>
  <c r="I312" i="28"/>
  <c r="I790" i="32"/>
  <c r="I717" i="28"/>
  <c r="I248" i="28"/>
  <c r="I830" i="31"/>
  <c r="I388" i="28"/>
  <c r="I793" i="28"/>
  <c r="I786" i="31"/>
  <c r="I194" i="28"/>
  <c r="I993" i="32"/>
  <c r="I834" i="30"/>
  <c r="I220" i="32"/>
  <c r="I145" i="30"/>
  <c r="I986" i="28"/>
  <c r="I38" i="28"/>
  <c r="I603" i="30"/>
  <c r="I856" i="32"/>
  <c r="I669" i="31"/>
  <c r="I395" i="31"/>
  <c r="I908" i="32"/>
  <c r="I54" i="30"/>
  <c r="I613" i="32"/>
  <c r="I214" i="31"/>
  <c r="I262" i="30"/>
  <c r="I350" i="32"/>
  <c r="I784" i="31"/>
  <c r="I504" i="31"/>
  <c r="I411" i="28"/>
  <c r="I245" i="31"/>
  <c r="I544" i="31"/>
  <c r="I362" i="31"/>
  <c r="I639" i="32"/>
  <c r="I972" i="30"/>
  <c r="I795" i="30"/>
  <c r="I51" i="28"/>
  <c r="I810" i="31"/>
  <c r="I660" i="32"/>
  <c r="I340" i="32"/>
  <c r="I600" i="32"/>
  <c r="I742" i="31"/>
  <c r="I71" i="31"/>
  <c r="I90" i="30"/>
  <c r="I219" i="31"/>
  <c r="I314" i="28"/>
  <c r="I715" i="32"/>
  <c r="I137" i="32"/>
  <c r="I227" i="32"/>
  <c r="I506" i="28"/>
  <c r="I577" i="32"/>
  <c r="I614" i="32"/>
  <c r="I38" i="31"/>
  <c r="I600" i="30"/>
  <c r="I521" i="31"/>
  <c r="I624" i="32"/>
  <c r="I793" i="31"/>
  <c r="I25" i="30"/>
  <c r="I92" i="28"/>
  <c r="I86" i="32"/>
  <c r="I478" i="32"/>
  <c r="I59" i="30"/>
  <c r="I456" i="31"/>
  <c r="I994" i="30"/>
  <c r="I354" i="32"/>
  <c r="I462" i="28"/>
  <c r="I172" i="31"/>
  <c r="I49" i="28"/>
  <c r="I244" i="28"/>
  <c r="I476" i="30"/>
  <c r="I587" i="30"/>
  <c r="I431" i="32"/>
  <c r="I389" i="30"/>
  <c r="I520" i="28"/>
  <c r="I306" i="32"/>
  <c r="I577" i="30"/>
  <c r="I982" i="31"/>
  <c r="I399" i="32"/>
  <c r="I512" i="31"/>
  <c r="I96" i="30"/>
  <c r="I300" i="31"/>
  <c r="I345" i="31"/>
  <c r="I371" i="31"/>
  <c r="I168" i="30"/>
  <c r="I164" i="31"/>
  <c r="I1004" i="31"/>
  <c r="I955" i="28"/>
  <c r="I50" i="31"/>
  <c r="I422" i="32"/>
  <c r="I636" i="31"/>
  <c r="I837" i="31"/>
  <c r="I904" i="32"/>
  <c r="I983" i="31"/>
  <c r="I184" i="31"/>
  <c r="I665" i="32"/>
  <c r="I845" i="31"/>
  <c r="I443" i="30"/>
  <c r="I287" i="32"/>
  <c r="I269" i="30"/>
  <c r="I140" i="32"/>
  <c r="I410" i="31"/>
  <c r="I93" i="31"/>
  <c r="I694" i="28"/>
  <c r="I396" i="28"/>
  <c r="I666" i="28"/>
  <c r="I715" i="31"/>
  <c r="I279" i="28"/>
  <c r="I804" i="31"/>
  <c r="I619" i="28"/>
  <c r="I126" i="28"/>
  <c r="I735" i="30"/>
  <c r="I718" i="32"/>
  <c r="I356" i="31"/>
  <c r="I592" i="32"/>
  <c r="I69" i="32"/>
  <c r="I395" i="28"/>
  <c r="I11" i="31"/>
  <c r="I144" i="28"/>
  <c r="I751" i="28"/>
  <c r="I318" i="32"/>
  <c r="I466" i="32"/>
  <c r="I224" i="31"/>
  <c r="I980" i="32"/>
  <c r="I487" i="32"/>
  <c r="I751" i="31"/>
  <c r="I738" i="31"/>
  <c r="I55" i="30"/>
  <c r="I929" i="30"/>
  <c r="I827" i="28"/>
  <c r="I339" i="30"/>
  <c r="I200" i="32"/>
  <c r="I176" i="28"/>
  <c r="I197" i="31"/>
  <c r="I530" i="32"/>
  <c r="I256" i="30"/>
  <c r="I998" i="32"/>
  <c r="I795" i="32"/>
  <c r="I505" i="28"/>
  <c r="I858" i="30"/>
  <c r="I969" i="32"/>
  <c r="I680" i="30"/>
  <c r="I556" i="28"/>
  <c r="I212" i="32"/>
  <c r="I720" i="32"/>
  <c r="I699" i="28"/>
  <c r="I958" i="32"/>
  <c r="I771" i="32"/>
  <c r="I468" i="31"/>
  <c r="I697" i="28"/>
  <c r="I158" i="30"/>
  <c r="I776" i="32"/>
  <c r="I1003" i="32"/>
  <c r="I765" i="28"/>
  <c r="I877" i="32"/>
  <c r="I407" i="31"/>
  <c r="I785" i="30"/>
  <c r="I905" i="32"/>
  <c r="I486" i="28"/>
  <c r="I796" i="28"/>
  <c r="I876" i="32"/>
  <c r="I323" i="30"/>
  <c r="I592" i="30"/>
  <c r="I678" i="28"/>
  <c r="I87" i="31"/>
  <c r="I306" i="30"/>
  <c r="I146" i="28"/>
  <c r="I713" i="31"/>
  <c r="I816" i="30"/>
  <c r="I452" i="31"/>
  <c r="I581" i="30"/>
  <c r="I21" i="28"/>
  <c r="I761" i="32"/>
  <c r="I321" i="31"/>
  <c r="I968" i="28"/>
  <c r="I813" i="28"/>
  <c r="I963" i="28"/>
  <c r="I752" i="30"/>
  <c r="I252" i="31"/>
  <c r="I436" i="32"/>
  <c r="I480" i="28"/>
  <c r="I315" i="32"/>
  <c r="I913" i="30"/>
  <c r="I669" i="30"/>
  <c r="I854" i="28"/>
  <c r="I229" i="31"/>
  <c r="I445" i="30"/>
  <c r="I424" i="31"/>
  <c r="I221" i="32"/>
  <c r="I381" i="30"/>
  <c r="I779" i="28"/>
  <c r="I830" i="28"/>
  <c r="I257" i="28"/>
  <c r="I98" i="32"/>
  <c r="I489" i="31"/>
  <c r="I393" i="31"/>
  <c r="I721" i="32"/>
  <c r="I811" i="30"/>
  <c r="I774" i="30"/>
  <c r="I480" i="32"/>
  <c r="I736" i="31"/>
  <c r="I39" i="31"/>
  <c r="I852" i="32"/>
  <c r="I696" i="32"/>
  <c r="I407" i="30"/>
  <c r="I595" i="30"/>
  <c r="I668" i="32"/>
  <c r="I89" i="32"/>
  <c r="I618" i="32"/>
  <c r="I24" i="32"/>
  <c r="I693" i="32"/>
  <c r="I403" i="32"/>
  <c r="I659" i="30"/>
  <c r="I439" i="31"/>
  <c r="I643" i="31"/>
  <c r="I360" i="30"/>
  <c r="I875" i="32"/>
  <c r="I519" i="28"/>
  <c r="I359" i="28"/>
  <c r="I608" i="28"/>
  <c r="I770" i="32"/>
  <c r="I780" i="30"/>
  <c r="I743" i="30"/>
  <c r="I107" i="32"/>
  <c r="I955" i="31"/>
  <c r="I97" i="31"/>
  <c r="I429" i="28"/>
  <c r="I538" i="31"/>
  <c r="I700" i="28"/>
  <c r="I805" i="30"/>
  <c r="I834" i="28"/>
  <c r="I694" i="30"/>
  <c r="I892" i="30"/>
  <c r="I70" i="28"/>
  <c r="I775" i="28"/>
  <c r="I240" i="30"/>
  <c r="I872" i="31"/>
  <c r="I702" i="32"/>
  <c r="I769" i="30"/>
  <c r="I954" i="32"/>
  <c r="I360" i="31"/>
  <c r="I122" i="31"/>
  <c r="I872" i="32"/>
  <c r="I601" i="28"/>
  <c r="I563" i="30"/>
  <c r="I987" i="32"/>
  <c r="I924" i="31"/>
  <c r="I501" i="30"/>
  <c r="I986" i="30"/>
  <c r="I691" i="32"/>
  <c r="I961" i="31"/>
  <c r="I26" i="30"/>
  <c r="I410" i="28"/>
  <c r="I59" i="28"/>
  <c r="I400" i="28"/>
  <c r="I852" i="31"/>
  <c r="I634" i="31"/>
  <c r="I138" i="30"/>
  <c r="I783" i="28"/>
  <c r="I474" i="30"/>
  <c r="I48" i="32"/>
  <c r="I620" i="31"/>
  <c r="I545" i="30"/>
  <c r="I704" i="32"/>
  <c r="I458" i="32"/>
  <c r="I925" i="32"/>
  <c r="I575" i="32"/>
  <c r="I620" i="32"/>
  <c r="I352" i="28"/>
  <c r="I506" i="31"/>
  <c r="I469" i="30"/>
  <c r="I29" i="32"/>
  <c r="I945" i="30"/>
  <c r="I705" i="31"/>
  <c r="I869" i="32"/>
  <c r="I652" i="28"/>
  <c r="I807" i="28"/>
  <c r="I552" i="32"/>
  <c r="I666" i="31"/>
  <c r="I423" i="32"/>
  <c r="I154" i="28"/>
  <c r="I1000" i="31"/>
  <c r="I963" i="32"/>
  <c r="I275" i="28"/>
  <c r="I323" i="28"/>
  <c r="I121" i="32"/>
  <c r="I382" i="30"/>
  <c r="I887" i="31"/>
  <c r="I1004" i="28"/>
  <c r="I277" i="32"/>
  <c r="I139" i="30"/>
  <c r="I371" i="32"/>
  <c r="I596" i="30"/>
  <c r="I282" i="28"/>
  <c r="I126" i="30"/>
  <c r="I242" i="30"/>
  <c r="I95" i="31"/>
  <c r="I937" i="28"/>
  <c r="I180" i="28"/>
  <c r="I487" i="28"/>
  <c r="I221" i="31"/>
  <c r="I879" i="28"/>
  <c r="I463" i="28"/>
  <c r="I118" i="28"/>
  <c r="I909" i="30"/>
  <c r="I299" i="31"/>
  <c r="I129" i="30"/>
  <c r="I1006" i="30"/>
  <c r="I150" i="31"/>
  <c r="I567" i="31"/>
  <c r="I348" i="30"/>
  <c r="I221" i="28"/>
  <c r="I234" i="32"/>
  <c r="I929" i="28"/>
  <c r="I341" i="28"/>
  <c r="I927" i="32"/>
  <c r="I360" i="32"/>
  <c r="I488" i="30"/>
  <c r="I155" i="31"/>
  <c r="I449" i="28"/>
  <c r="I352" i="31"/>
  <c r="I724" i="32"/>
  <c r="I765" i="30"/>
  <c r="I807" i="30"/>
  <c r="I298" i="28"/>
  <c r="I685" i="30"/>
  <c r="I309" i="28"/>
  <c r="I722" i="28"/>
  <c r="I100" i="30"/>
  <c r="I713" i="28"/>
  <c r="I73" i="32"/>
  <c r="I978" i="32"/>
  <c r="I601" i="31"/>
  <c r="I990" i="28"/>
  <c r="I426" i="31"/>
  <c r="I974" i="32"/>
  <c r="I672" i="30"/>
  <c r="I92" i="32"/>
  <c r="I422" i="31"/>
  <c r="I89" i="31"/>
  <c r="I332" i="30"/>
  <c r="I543" i="32"/>
  <c r="I404" i="28"/>
  <c r="I211" i="31"/>
  <c r="I236" i="31"/>
  <c r="I520" i="30"/>
  <c r="I140" i="30"/>
  <c r="I326" i="31"/>
  <c r="I478" i="30"/>
  <c r="I831" i="32"/>
  <c r="I917" i="30"/>
  <c r="I295" i="32"/>
  <c r="I479" i="32"/>
  <c r="I426" i="32"/>
  <c r="I641" i="28"/>
  <c r="I998" i="28"/>
  <c r="I610" i="30"/>
  <c r="I887" i="28"/>
  <c r="I680" i="32"/>
  <c r="I135" i="32"/>
  <c r="I941" i="32"/>
  <c r="I799" i="31"/>
  <c r="I654" i="28"/>
  <c r="I170" i="31"/>
  <c r="I17" i="28"/>
  <c r="I731" i="32"/>
  <c r="I83" i="32"/>
  <c r="I465" i="32"/>
  <c r="I415" i="31"/>
  <c r="I213" i="30"/>
  <c r="I465" i="31"/>
  <c r="I681" i="32"/>
  <c r="I534" i="30"/>
  <c r="I841" i="30"/>
  <c r="I433" i="30"/>
  <c r="I470" i="32"/>
  <c r="I745" i="28"/>
  <c r="I187" i="28"/>
  <c r="I305" i="30"/>
  <c r="I674" i="28"/>
  <c r="I366" i="30"/>
  <c r="I764" i="28"/>
  <c r="I500" i="32"/>
  <c r="I441" i="30"/>
  <c r="I828" i="31"/>
  <c r="I399" i="28"/>
  <c r="I459" i="32"/>
  <c r="I975" i="32"/>
  <c r="I515" i="30"/>
  <c r="I36" i="31"/>
  <c r="I866" i="31"/>
  <c r="I267" i="30"/>
  <c r="I202" i="32"/>
  <c r="I21" i="30"/>
  <c r="I712" i="32"/>
  <c r="I681" i="31"/>
  <c r="I813" i="32"/>
  <c r="I981" i="32"/>
  <c r="I789" i="32"/>
  <c r="I500" i="31"/>
  <c r="I357" i="30"/>
  <c r="I961" i="32"/>
  <c r="I881" i="32"/>
  <c r="I18" i="30"/>
  <c r="I172" i="30"/>
  <c r="I253" i="31"/>
  <c r="I263" i="30"/>
  <c r="I292" i="32"/>
  <c r="I819" i="32"/>
  <c r="I266" i="31"/>
  <c r="I602" i="30"/>
  <c r="I739" i="32"/>
  <c r="I85" i="28"/>
  <c r="I977" i="30"/>
  <c r="I511" i="32"/>
  <c r="I377" i="28"/>
  <c r="I949" i="28"/>
  <c r="I546" i="31"/>
  <c r="I217" i="28"/>
  <c r="I43" i="30"/>
  <c r="I793" i="32"/>
  <c r="I525" i="30"/>
  <c r="I651" i="32"/>
  <c r="I994" i="31"/>
  <c r="I452" i="28"/>
  <c r="I451" i="28"/>
  <c r="I310" i="28"/>
  <c r="I631" i="31"/>
  <c r="I900" i="32"/>
  <c r="I265" i="28"/>
  <c r="I744" i="31"/>
  <c r="I918" i="32"/>
  <c r="I164" i="30"/>
  <c r="I262" i="32"/>
  <c r="I389" i="32"/>
  <c r="I412" i="30"/>
  <c r="I349" i="32"/>
  <c r="I757" i="31"/>
  <c r="I197" i="32"/>
  <c r="I346" i="32"/>
  <c r="I389" i="31"/>
  <c r="I284" i="31"/>
  <c r="I35" i="31"/>
  <c r="I558" i="32"/>
  <c r="I673" i="31"/>
  <c r="I199" i="28"/>
  <c r="I114" i="32"/>
  <c r="I554" i="32"/>
  <c r="I613" i="30"/>
  <c r="I999" i="31"/>
  <c r="I646" i="32"/>
  <c r="I959" i="31"/>
  <c r="I634" i="32"/>
  <c r="I385" i="30"/>
  <c r="I881" i="28"/>
  <c r="I969" i="28"/>
  <c r="I31" i="31"/>
  <c r="I640" i="30"/>
  <c r="I565" i="30"/>
  <c r="I935" i="32"/>
  <c r="I904" i="31"/>
  <c r="I905" i="28"/>
  <c r="I626" i="28"/>
  <c r="I504" i="32"/>
  <c r="I574" i="30"/>
  <c r="I814" i="28"/>
  <c r="I61" i="32"/>
  <c r="I49" i="30"/>
  <c r="I491" i="30"/>
  <c r="I785" i="32"/>
  <c r="I870" i="28"/>
  <c r="I227" i="30"/>
  <c r="I781" i="32"/>
  <c r="I496" i="32"/>
  <c r="I191" i="32"/>
  <c r="I636" i="32"/>
  <c r="I203" i="30"/>
  <c r="I297" i="32"/>
  <c r="I493" i="31"/>
  <c r="I946" i="31"/>
  <c r="I1001" i="28"/>
  <c r="I508" i="28"/>
  <c r="I821" i="28"/>
  <c r="I358" i="30"/>
  <c r="I525" i="28"/>
  <c r="I735" i="31"/>
  <c r="I974" i="31"/>
  <c r="I15" i="32"/>
  <c r="I621" i="28"/>
  <c r="I160" i="32"/>
  <c r="I101" i="31"/>
  <c r="I15" i="30"/>
  <c r="I820" i="32"/>
  <c r="I907" i="32"/>
  <c r="I466" i="30"/>
  <c r="I461" i="28"/>
  <c r="I803" i="30"/>
  <c r="I901" i="32"/>
  <c r="I20" i="28"/>
  <c r="I960" i="31"/>
  <c r="I599" i="28"/>
  <c r="I474" i="28"/>
  <c r="I742" i="30"/>
  <c r="I149" i="32"/>
  <c r="I190" i="30"/>
  <c r="I535" i="31"/>
  <c r="I161" i="31"/>
  <c r="I325" i="28"/>
  <c r="I335" i="32"/>
  <c r="I166" i="28"/>
  <c r="I889" i="28"/>
  <c r="I33" i="28"/>
  <c r="I523" i="31"/>
  <c r="I719" i="30"/>
  <c r="I654" i="30"/>
  <c r="I305" i="31"/>
  <c r="I586" i="28"/>
  <c r="I25" i="28"/>
  <c r="I73" i="31"/>
  <c r="I230" i="31"/>
  <c r="I696" i="28"/>
  <c r="I352" i="32"/>
  <c r="I228" i="32"/>
  <c r="I361" i="28"/>
  <c r="I263" i="31"/>
  <c r="I255" i="30"/>
  <c r="I405" i="31"/>
  <c r="I691" i="30"/>
  <c r="I536" i="30"/>
  <c r="I73" i="30"/>
  <c r="I455" i="28"/>
  <c r="I428" i="31"/>
  <c r="I828" i="32"/>
  <c r="I558" i="28"/>
  <c r="I427" i="28"/>
  <c r="I154" i="31"/>
  <c r="I607" i="31"/>
  <c r="I51" i="32"/>
  <c r="I741" i="28"/>
  <c r="I920" i="32"/>
  <c r="I366" i="32"/>
  <c r="I374" i="31"/>
  <c r="I380" i="30"/>
  <c r="I915" i="28"/>
  <c r="I469" i="31"/>
  <c r="I42" i="32"/>
  <c r="I851" i="30"/>
  <c r="I717" i="30"/>
  <c r="I214" i="28"/>
  <c r="I831" i="28"/>
  <c r="I583" i="32"/>
  <c r="I402" i="32"/>
  <c r="I315" i="30"/>
  <c r="I107" i="30"/>
  <c r="I180" i="30"/>
  <c r="I678" i="31"/>
  <c r="I559" i="32"/>
  <c r="I993" i="30"/>
  <c r="I561" i="30"/>
  <c r="I342" i="31"/>
  <c r="I656" i="30"/>
  <c r="I619" i="30"/>
  <c r="I175" i="31"/>
  <c r="I565" i="31"/>
  <c r="I770" i="28"/>
  <c r="I802" i="28"/>
  <c r="I412" i="28"/>
  <c r="I280" i="31"/>
  <c r="I845" i="28"/>
  <c r="I382" i="28"/>
  <c r="I566" i="31"/>
  <c r="I653" i="30"/>
  <c r="I440" i="30"/>
  <c r="I215" i="28"/>
  <c r="I797" i="28"/>
  <c r="I371" i="30"/>
  <c r="I240" i="32"/>
  <c r="I220" i="31"/>
  <c r="I853" i="32"/>
  <c r="I886" i="31"/>
  <c r="I77" i="31"/>
  <c r="I242" i="32"/>
  <c r="I872" i="28"/>
  <c r="I182" i="31"/>
  <c r="I207" i="32"/>
  <c r="I276" i="30"/>
  <c r="I736" i="30"/>
  <c r="I269" i="28"/>
  <c r="I546" i="28"/>
  <c r="I44" i="32"/>
  <c r="I953" i="30"/>
  <c r="I804" i="30"/>
  <c r="I618" i="28"/>
  <c r="I92" i="30"/>
  <c r="I880" i="31"/>
  <c r="I254" i="32"/>
  <c r="I522" i="30"/>
  <c r="I84" i="30"/>
  <c r="I471" i="28"/>
  <c r="I846" i="28"/>
  <c r="I970" i="31"/>
  <c r="I752" i="32"/>
  <c r="I978" i="30"/>
  <c r="I281" i="30"/>
  <c r="I111" i="31"/>
  <c r="I251" i="30"/>
  <c r="I859" i="28"/>
  <c r="I980" i="30"/>
  <c r="I146" i="32"/>
  <c r="I687" i="30"/>
  <c r="I272" i="30"/>
  <c r="I614" i="30"/>
  <c r="I608" i="30"/>
  <c r="I800" i="30"/>
  <c r="I263" i="28"/>
  <c r="I696" i="31"/>
  <c r="I223" i="31"/>
  <c r="I553" i="32"/>
  <c r="I572" i="31"/>
  <c r="I972" i="31"/>
  <c r="I335" i="28"/>
  <c r="I279" i="31"/>
  <c r="I732" i="32"/>
  <c r="I594" i="32"/>
  <c r="I53" i="28"/>
  <c r="I660" i="31"/>
  <c r="I553" i="31"/>
  <c r="I767" i="28"/>
  <c r="I270" i="30"/>
  <c r="I639" i="28"/>
  <c r="I908" i="30"/>
  <c r="I94" i="30"/>
  <c r="I555" i="31"/>
  <c r="I435" i="32"/>
  <c r="I269" i="31"/>
  <c r="I590" i="30"/>
  <c r="I96" i="28"/>
  <c r="I617" i="30"/>
  <c r="I477" i="31"/>
  <c r="I917" i="28"/>
  <c r="I973" i="31"/>
  <c r="I922" i="31"/>
  <c r="I206" i="31"/>
  <c r="I322" i="28"/>
  <c r="I593" i="28"/>
  <c r="I483" i="31"/>
  <c r="I198" i="28"/>
  <c r="I150" i="30"/>
  <c r="I342" i="30"/>
  <c r="I96" i="31"/>
  <c r="I385" i="31"/>
  <c r="I87" i="32"/>
  <c r="I490" i="31"/>
  <c r="I602" i="31"/>
  <c r="I404" i="31"/>
  <c r="I77" i="28"/>
  <c r="I116" i="32"/>
  <c r="I708" i="28"/>
  <c r="I134" i="28"/>
  <c r="I535" i="28"/>
  <c r="I53" i="32"/>
  <c r="I840" i="28"/>
  <c r="I416" i="31"/>
  <c r="I616" i="28"/>
  <c r="I367" i="30"/>
  <c r="I293" i="30"/>
  <c r="I638" i="28"/>
  <c r="I796" i="32"/>
  <c r="I753" i="32"/>
  <c r="I340" i="28"/>
  <c r="I542" i="31"/>
  <c r="I694" i="32"/>
  <c r="I87" i="30"/>
  <c r="I768" i="28"/>
  <c r="I849" i="31"/>
  <c r="I178" i="31"/>
  <c r="I843" i="28"/>
  <c r="I683" i="31"/>
  <c r="I700" i="31"/>
  <c r="I521" i="28"/>
  <c r="I117" i="28"/>
  <c r="I690" i="28"/>
  <c r="I934" i="28"/>
  <c r="I85" i="31"/>
  <c r="I212" i="31"/>
  <c r="I747" i="30"/>
  <c r="I131" i="30"/>
  <c r="I100" i="31"/>
  <c r="I420" i="32"/>
  <c r="I625" i="28"/>
  <c r="I1000" i="28"/>
  <c r="I944" i="30"/>
  <c r="I792" i="31"/>
  <c r="I986" i="32"/>
  <c r="I473" i="28"/>
  <c r="I74" i="30"/>
  <c r="I559" i="31"/>
  <c r="I34" i="28"/>
  <c r="I159" i="30"/>
  <c r="I384" i="30"/>
  <c r="I370" i="31"/>
  <c r="I114" i="30"/>
  <c r="I201" i="30"/>
  <c r="I268" i="32"/>
  <c r="I538" i="32"/>
  <c r="I832" i="30"/>
  <c r="I949" i="31"/>
  <c r="I725" i="32"/>
  <c r="I242" i="28"/>
  <c r="I176" i="30"/>
  <c r="I580" i="28"/>
  <c r="I308" i="30"/>
  <c r="I723" i="30"/>
  <c r="I767" i="30"/>
  <c r="I871" i="30"/>
  <c r="I498" i="30"/>
  <c r="I189" i="31"/>
  <c r="I173" i="32"/>
  <c r="I756" i="28"/>
  <c r="I273" i="28"/>
  <c r="I62" i="28"/>
  <c r="I690" i="30"/>
  <c r="I561" i="28"/>
  <c r="I888" i="28"/>
  <c r="I497" i="30"/>
  <c r="I633" i="28"/>
  <c r="I239" i="30"/>
  <c r="I346" i="30"/>
  <c r="I252" i="30"/>
  <c r="I245" i="32"/>
  <c r="I508" i="31"/>
  <c r="I768" i="30"/>
  <c r="I403" i="30"/>
  <c r="I546" i="30"/>
  <c r="I775" i="32"/>
  <c r="I958" i="31"/>
  <c r="I924" i="28"/>
  <c r="I875" i="31"/>
  <c r="I60" i="32"/>
  <c r="I564" i="30"/>
  <c r="I81" i="30"/>
  <c r="I405" i="28"/>
  <c r="I329" i="32"/>
  <c r="I641" i="31"/>
  <c r="I863" i="28"/>
  <c r="I893" i="31"/>
  <c r="I565" i="32"/>
  <c r="I79" i="32"/>
  <c r="I523" i="30"/>
  <c r="I537" i="28"/>
  <c r="I276" i="31"/>
  <c r="I850" i="31"/>
  <c r="I755" i="32"/>
  <c r="I600" i="28"/>
  <c r="I246" i="31"/>
  <c r="I93" i="30"/>
  <c r="I252" i="28"/>
  <c r="I173" i="30"/>
  <c r="I603" i="31"/>
  <c r="I538" i="28"/>
  <c r="I622" i="28"/>
  <c r="I662" i="32"/>
  <c r="I550" i="32"/>
  <c r="I839" i="30"/>
  <c r="I69" i="31"/>
  <c r="I670" i="30"/>
  <c r="I422" i="28"/>
  <c r="I850" i="30"/>
  <c r="I29" i="30"/>
  <c r="I23" i="31"/>
  <c r="I15" i="31"/>
  <c r="I206" i="28"/>
  <c r="I683" i="28"/>
  <c r="I346" i="31"/>
  <c r="I343" i="32"/>
  <c r="I211" i="28"/>
  <c r="I812" i="28"/>
  <c r="I667" i="31"/>
  <c r="I40" i="30"/>
  <c r="I648" i="32"/>
  <c r="I262" i="31"/>
  <c r="I406" i="28"/>
  <c r="I877" i="30"/>
  <c r="I193" i="31"/>
  <c r="I780" i="31"/>
  <c r="I964" i="30"/>
  <c r="I562" i="28"/>
  <c r="I157" i="31"/>
  <c r="I160" i="28"/>
  <c r="I586" i="32"/>
  <c r="I213" i="31"/>
  <c r="I29" i="31"/>
  <c r="I627" i="31"/>
  <c r="I586" i="31"/>
  <c r="I575" i="31"/>
  <c r="I362" i="30"/>
  <c r="I769" i="31"/>
  <c r="I507" i="30"/>
  <c r="I844" i="31"/>
  <c r="I909" i="28"/>
  <c r="I201" i="28"/>
  <c r="I328" i="31"/>
  <c r="I200" i="28"/>
  <c r="I229" i="30"/>
  <c r="I811" i="28"/>
  <c r="I836" i="30"/>
  <c r="I730" i="28"/>
  <c r="I163" i="31"/>
  <c r="I118" i="30"/>
  <c r="I181" i="28"/>
  <c r="I914" i="32"/>
  <c r="I701" i="30"/>
  <c r="I606" i="32"/>
  <c r="I57" i="32"/>
  <c r="I1006" i="32"/>
  <c r="I66" i="32"/>
  <c r="I383" i="28"/>
  <c r="I350" i="31"/>
  <c r="I730" i="31"/>
  <c r="I404" i="30"/>
  <c r="I745" i="31"/>
  <c r="I603" i="32"/>
  <c r="I592" i="28"/>
  <c r="I138" i="31"/>
  <c r="I728" i="31"/>
  <c r="I611" i="28"/>
  <c r="I218" i="28"/>
  <c r="I767" i="31"/>
  <c r="I177" i="30"/>
  <c r="I481" i="32"/>
  <c r="I358" i="31"/>
  <c r="I203" i="32"/>
  <c r="I576" i="31"/>
  <c r="I773" i="28"/>
  <c r="I894" i="31"/>
  <c r="I468" i="30"/>
  <c r="I152" i="30"/>
  <c r="I556" i="31"/>
  <c r="I962" i="28"/>
  <c r="I750" i="30"/>
  <c r="I670" i="31"/>
  <c r="I28" i="30"/>
  <c r="I65" i="30"/>
  <c r="I198" i="32"/>
  <c r="I147" i="32"/>
  <c r="I842" i="30"/>
  <c r="I857" i="32"/>
  <c r="I674" i="30"/>
  <c r="I736" i="28"/>
  <c r="I454" i="31"/>
  <c r="I303" i="28"/>
  <c r="I853" i="28"/>
  <c r="I841" i="28"/>
  <c r="I750" i="31"/>
  <c r="I617" i="28"/>
  <c r="I918" i="31"/>
  <c r="I931" i="28"/>
  <c r="I526" i="28"/>
  <c r="I699" i="32"/>
  <c r="I66" i="28"/>
  <c r="I900" i="28"/>
  <c r="I801" i="30"/>
  <c r="I164" i="28"/>
  <c r="I485" i="30"/>
  <c r="I852" i="30"/>
  <c r="I1004" i="30"/>
  <c r="I903" i="31"/>
  <c r="I663" i="28"/>
  <c r="I121" i="31"/>
  <c r="I585" i="32"/>
  <c r="I355" i="28"/>
  <c r="I766" i="28"/>
  <c r="I829" i="28"/>
  <c r="I238" i="32"/>
  <c r="I505" i="31"/>
  <c r="I901" i="31"/>
  <c r="I52" i="31"/>
  <c r="I851" i="32"/>
  <c r="I88" i="28"/>
  <c r="I387" i="28"/>
  <c r="I511" i="30"/>
  <c r="I570" i="31"/>
  <c r="I514" i="31"/>
  <c r="I182" i="30"/>
  <c r="I609" i="30"/>
  <c r="I55" i="31"/>
  <c r="I657" i="31"/>
  <c r="I481" i="30"/>
  <c r="I355" i="30"/>
  <c r="I40" i="31"/>
  <c r="I647" i="28"/>
  <c r="I369" i="30"/>
  <c r="I327" i="31"/>
  <c r="I730" i="32"/>
  <c r="I569" i="28"/>
  <c r="I959" i="32"/>
  <c r="I459" i="30"/>
  <c r="I329" i="30"/>
  <c r="I127" i="32"/>
  <c r="I931" i="32"/>
  <c r="I851" i="28"/>
  <c r="I923" i="32"/>
  <c r="I704" i="31"/>
  <c r="I801" i="32"/>
  <c r="I278" i="31"/>
  <c r="I686" i="32"/>
  <c r="I878" i="30"/>
  <c r="I965" i="32"/>
  <c r="I145" i="32"/>
  <c r="I366" i="31"/>
  <c r="I829" i="31"/>
  <c r="I169" i="32"/>
  <c r="I610" i="28"/>
  <c r="I762" i="28"/>
  <c r="I169" i="31"/>
  <c r="I222" i="32"/>
  <c r="I625" i="32"/>
  <c r="I226" i="28"/>
  <c r="I633" i="31"/>
  <c r="I421" i="31"/>
  <c r="I394" i="32"/>
  <c r="I709" i="28"/>
  <c r="I486" i="32"/>
  <c r="I887" i="32"/>
  <c r="I642" i="31"/>
  <c r="I625" i="31"/>
  <c r="I439" i="28"/>
  <c r="I786" i="28"/>
  <c r="I140" i="31"/>
  <c r="I383" i="31"/>
  <c r="I916" i="32"/>
  <c r="I848" i="32"/>
  <c r="I449" i="30"/>
  <c r="I55" i="32"/>
  <c r="I651" i="31"/>
  <c r="I867" i="32"/>
  <c r="I658" i="31"/>
  <c r="I661" i="31"/>
  <c r="I209" i="30"/>
  <c r="I732" i="28"/>
  <c r="I231" i="32"/>
  <c r="I587" i="28"/>
  <c r="I791" i="31"/>
  <c r="I787" i="28"/>
  <c r="I905" i="30"/>
  <c r="I215" i="32"/>
  <c r="I956" i="32"/>
  <c r="I106" i="28"/>
  <c r="I163" i="32"/>
  <c r="I936" i="28"/>
  <c r="I895" i="32"/>
  <c r="I650" i="28"/>
  <c r="I957" i="31"/>
  <c r="I682" i="28"/>
  <c r="I279" i="30"/>
  <c r="I962" i="32"/>
  <c r="I565" i="28"/>
  <c r="I968" i="32"/>
  <c r="I1006" i="31"/>
  <c r="I148" i="31"/>
  <c r="I250" i="30"/>
  <c r="I943" i="28"/>
  <c r="I339" i="28"/>
  <c r="I789" i="28"/>
  <c r="I315" i="28"/>
  <c r="I617" i="32"/>
  <c r="I82" i="30"/>
  <c r="I373" i="28"/>
  <c r="I641" i="30"/>
  <c r="I274" i="32"/>
  <c r="I734" i="28"/>
  <c r="I628" i="31"/>
  <c r="I716" i="30"/>
  <c r="I585" i="28"/>
  <c r="I34" i="30"/>
  <c r="I925" i="28"/>
  <c r="I498" i="31"/>
  <c r="I149" i="31"/>
  <c r="I150" i="32"/>
  <c r="I285" i="32"/>
  <c r="I921" i="28"/>
  <c r="I258" i="32"/>
  <c r="I531" i="31"/>
  <c r="I131" i="32"/>
  <c r="I347" i="31"/>
  <c r="I936" i="32"/>
  <c r="I566" i="30"/>
  <c r="I105" i="32"/>
  <c r="I960" i="28"/>
  <c r="I888" i="31"/>
  <c r="I802" i="31"/>
  <c r="I35" i="28"/>
  <c r="I524" i="32"/>
  <c r="I847" i="28"/>
  <c r="I588" i="31"/>
  <c r="I696" i="30"/>
  <c r="I416" i="32"/>
  <c r="I710" i="31"/>
  <c r="I727" i="28"/>
  <c r="I12" i="28"/>
  <c r="I553" i="28"/>
  <c r="I115" i="28"/>
  <c r="I347" i="30"/>
  <c r="I465" i="28"/>
  <c r="I45" i="30"/>
  <c r="I407" i="32"/>
  <c r="I225" i="28"/>
  <c r="I78" i="32"/>
  <c r="I331" i="28"/>
  <c r="I721" i="28"/>
  <c r="I328" i="30"/>
  <c r="I343" i="28"/>
  <c r="I445" i="32"/>
  <c r="I706" i="30"/>
  <c r="I609" i="32"/>
  <c r="I568" i="30"/>
  <c r="I799" i="28"/>
  <c r="I689" i="30"/>
  <c r="I418" i="30"/>
  <c r="I303" i="32"/>
  <c r="I703" i="32"/>
  <c r="I910" i="30"/>
  <c r="I355" i="31"/>
  <c r="I491" i="32"/>
  <c r="I510" i="28"/>
  <c r="I896" i="31"/>
  <c r="I45" i="32"/>
  <c r="I741" i="32"/>
  <c r="I451" i="32"/>
  <c r="I400" i="31"/>
  <c r="I868" i="31"/>
  <c r="I240" i="31"/>
  <c r="I288" i="30"/>
  <c r="I824" i="30"/>
  <c r="I134" i="32"/>
  <c r="I814" i="32"/>
  <c r="I654" i="32"/>
  <c r="I971" i="31"/>
  <c r="I729" i="32"/>
  <c r="I840" i="31"/>
  <c r="I269" i="32"/>
  <c r="I467" i="31"/>
  <c r="I1003" i="30"/>
  <c r="I868" i="32"/>
  <c r="I1006" i="28"/>
  <c r="I234" i="30"/>
  <c r="I158" i="31"/>
  <c r="I592" i="31"/>
  <c r="I63" i="32"/>
  <c r="I112" i="32"/>
  <c r="I185" i="32"/>
  <c r="I473" i="31"/>
  <c r="I187" i="32"/>
  <c r="I75" i="28"/>
  <c r="I407" i="28"/>
  <c r="I896" i="28"/>
  <c r="I141" i="32"/>
  <c r="I384" i="32"/>
  <c r="I745" i="32"/>
  <c r="I304" i="31"/>
  <c r="I477" i="32"/>
  <c r="I764" i="32"/>
  <c r="I627" i="28"/>
  <c r="I442" i="31"/>
  <c r="I741" i="30"/>
  <c r="I398" i="30"/>
  <c r="I166" i="32"/>
  <c r="I419" i="28"/>
  <c r="I490" i="28"/>
  <c r="I923" i="31"/>
  <c r="I797" i="32"/>
  <c r="I697" i="30"/>
  <c r="I549" i="32"/>
  <c r="I296" i="30"/>
  <c r="I778" i="30"/>
  <c r="I876" i="28"/>
  <c r="I559" i="30"/>
  <c r="I156" i="28"/>
  <c r="I11" i="30"/>
  <c r="I942" i="32"/>
  <c r="I1005" i="32"/>
  <c r="I309" i="32"/>
  <c r="I514" i="28"/>
  <c r="I742" i="32"/>
  <c r="I434" i="30"/>
  <c r="I578" i="30"/>
  <c r="I53" i="30"/>
  <c r="I736" i="32"/>
  <c r="I334" i="31"/>
  <c r="I749" i="31"/>
  <c r="I495" i="30"/>
  <c r="I427" i="32"/>
  <c r="I924" i="30"/>
  <c r="I513" i="30"/>
  <c r="I817" i="28"/>
  <c r="I927" i="31"/>
  <c r="I1001" i="32"/>
  <c r="I501" i="32"/>
  <c r="I148" i="30"/>
  <c r="I649" i="32"/>
  <c r="I584" i="31"/>
  <c r="I243" i="30"/>
  <c r="I740" i="32"/>
  <c r="I320" i="31"/>
  <c r="I883" i="32"/>
  <c r="I18" i="32"/>
  <c r="I927" i="28"/>
  <c r="I314" i="32"/>
  <c r="I393" i="28"/>
  <c r="I114" i="28"/>
  <c r="I133" i="31"/>
  <c r="I381" i="32"/>
  <c r="I516" i="32"/>
  <c r="I984" i="28"/>
  <c r="I228" i="28"/>
  <c r="I908" i="31"/>
  <c r="I326" i="32"/>
  <c r="I534" i="28"/>
  <c r="I995" i="30"/>
  <c r="I280" i="28"/>
  <c r="I221" i="30"/>
  <c r="I935" i="31"/>
  <c r="I610" i="32"/>
  <c r="I820" i="31"/>
  <c r="I330" i="31"/>
  <c r="I67" i="28"/>
  <c r="I283" i="32"/>
  <c r="I965" i="30"/>
  <c r="I36" i="32"/>
  <c r="I596" i="28"/>
  <c r="I157" i="28"/>
  <c r="I42" i="28"/>
  <c r="I838" i="30"/>
  <c r="I737" i="30"/>
  <c r="I541" i="30"/>
  <c r="I286" i="31"/>
  <c r="I236" i="28"/>
  <c r="I876" i="30"/>
  <c r="I783" i="32"/>
  <c r="I711" i="32"/>
  <c r="I780" i="32"/>
  <c r="I931" i="30"/>
  <c r="I81" i="31"/>
  <c r="I283" i="30"/>
  <c r="I706" i="32"/>
  <c r="I418" i="31"/>
  <c r="I186" i="32"/>
  <c r="I1004" i="32"/>
  <c r="I194" i="30"/>
  <c r="I35" i="30"/>
  <c r="I856" i="31"/>
  <c r="I318" i="31"/>
  <c r="I410" i="30"/>
  <c r="I981" i="31"/>
  <c r="I210" i="28"/>
  <c r="I70" i="31"/>
  <c r="I834" i="32"/>
  <c r="I86" i="28"/>
  <c r="I58" i="28"/>
  <c r="I649" i="30"/>
  <c r="I436" i="30"/>
  <c r="I533" i="32"/>
  <c r="I850" i="28"/>
  <c r="I805" i="32"/>
  <c r="I63" i="30"/>
  <c r="I753" i="30"/>
  <c r="I110" i="31"/>
  <c r="I897" i="31"/>
  <c r="I171" i="30"/>
  <c r="I120" i="31"/>
  <c r="I482" i="30"/>
  <c r="I807" i="31"/>
  <c r="I56" i="30"/>
  <c r="I954" i="31"/>
  <c r="I912" i="30"/>
  <c r="I825" i="28"/>
  <c r="I428" i="32"/>
  <c r="I27" i="32"/>
  <c r="I702" i="30"/>
  <c r="I893" i="30"/>
  <c r="I396" i="31"/>
  <c r="I630" i="32"/>
  <c r="I375" i="31"/>
  <c r="I235" i="31"/>
  <c r="I566" i="32"/>
  <c r="I904" i="28"/>
  <c r="I56" i="31"/>
  <c r="I661" i="28"/>
  <c r="I475" i="31"/>
  <c r="I364" i="28"/>
  <c r="I611" i="32"/>
  <c r="I637" i="31"/>
  <c r="I115" i="30"/>
  <c r="I143" i="30"/>
  <c r="I249" i="31"/>
  <c r="I992" i="28"/>
  <c r="I14" i="28"/>
  <c r="I640" i="31"/>
  <c r="I890" i="30"/>
  <c r="I316" i="28"/>
  <c r="I18" i="28"/>
  <c r="I124" i="28"/>
  <c r="I971" i="30"/>
  <c r="I881" i="30"/>
  <c r="I941" i="31"/>
  <c r="I474" i="31"/>
  <c r="I542" i="28"/>
  <c r="I938" i="32"/>
  <c r="I719" i="32"/>
  <c r="I311" i="30"/>
  <c r="I338" i="32"/>
  <c r="I179" i="32"/>
  <c r="I533" i="31"/>
  <c r="I120" i="28"/>
  <c r="I662" i="30"/>
  <c r="I144" i="31"/>
  <c r="I552" i="30"/>
  <c r="I377" i="30"/>
  <c r="I466" i="31"/>
  <c r="I399" i="31"/>
  <c r="I127" i="30"/>
  <c r="I171" i="28"/>
  <c r="I24" i="28"/>
  <c r="I794" i="32"/>
  <c r="K10" i="32"/>
  <c r="I926" i="31"/>
  <c r="I860" i="30"/>
  <c r="I12" i="30"/>
  <c r="I913" i="31"/>
  <c r="I660" i="30"/>
  <c r="I373" i="31"/>
  <c r="I224" i="28"/>
  <c r="I972" i="28"/>
  <c r="I248" i="30"/>
  <c r="I200" i="31"/>
  <c r="I822" i="32"/>
  <c r="I175" i="30"/>
  <c r="I216" i="31"/>
  <c r="I275" i="32"/>
  <c r="I529" i="31"/>
  <c r="I354" i="31"/>
  <c r="I668" i="28"/>
  <c r="I297" i="31"/>
  <c r="I80" i="30"/>
  <c r="I874" i="32"/>
  <c r="I889" i="32"/>
  <c r="I829" i="32"/>
  <c r="I157" i="30"/>
  <c r="I534" i="32"/>
  <c r="I310" i="30"/>
  <c r="I996" i="28"/>
  <c r="I990" i="30"/>
  <c r="I867" i="31"/>
  <c r="I423" i="28"/>
  <c r="I311" i="31"/>
  <c r="I68" i="32"/>
  <c r="I758" i="31"/>
  <c r="I336" i="28"/>
  <c r="I397" i="31"/>
  <c r="I899" i="28"/>
  <c r="I491" i="28"/>
  <c r="I205" i="31"/>
  <c r="I760" i="32"/>
  <c r="I372" i="28"/>
  <c r="I31" i="32"/>
  <c r="I204" i="28"/>
  <c r="I929" i="32"/>
  <c r="I334" i="30"/>
  <c r="I202" i="31"/>
  <c r="I42" i="30"/>
  <c r="I759" i="32"/>
  <c r="I174" i="32"/>
  <c r="I630" i="28"/>
  <c r="I275" i="30"/>
  <c r="I737" i="28"/>
  <c r="I551" i="32"/>
  <c r="I317" i="30"/>
  <c r="I552" i="31"/>
  <c r="I52" i="30"/>
  <c r="I882" i="30"/>
  <c r="I827" i="30"/>
  <c r="I388" i="30"/>
  <c r="I301" i="28"/>
  <c r="I790" i="31"/>
  <c r="I575" i="30"/>
  <c r="I361" i="30"/>
  <c r="I598" i="30"/>
  <c r="I800" i="31"/>
  <c r="I580" i="31"/>
  <c r="I83" i="28"/>
  <c r="I782" i="31"/>
  <c r="I508" i="32"/>
  <c r="I286" i="30"/>
  <c r="I139" i="28"/>
  <c r="I189" i="28"/>
  <c r="I862" i="31"/>
  <c r="I940" i="31"/>
  <c r="I105" i="28"/>
  <c r="I45" i="28"/>
  <c r="I827" i="32"/>
  <c r="I282" i="30"/>
  <c r="I227" i="31"/>
  <c r="I349" i="31"/>
  <c r="I238" i="28"/>
  <c r="I58" i="30"/>
  <c r="I695" i="31"/>
  <c r="I868" i="30"/>
  <c r="I142" i="32"/>
  <c r="I180" i="32"/>
  <c r="I580" i="30"/>
  <c r="I803" i="28"/>
  <c r="I390" i="30"/>
  <c r="I731" i="28"/>
  <c r="I390" i="28"/>
  <c r="I409" i="31"/>
  <c r="I941" i="28"/>
  <c r="I779" i="30"/>
  <c r="I631" i="28"/>
  <c r="I199" i="32"/>
  <c r="I193" i="30"/>
  <c r="I870" i="32"/>
  <c r="I572" i="28"/>
  <c r="I743" i="31"/>
  <c r="I519" i="30"/>
  <c r="I710" i="30"/>
  <c r="I264" i="32"/>
  <c r="I505" i="32"/>
  <c r="I294" i="31"/>
  <c r="I970" i="28"/>
  <c r="I430" i="32"/>
  <c r="I509" i="32"/>
  <c r="I368" i="28"/>
  <c r="I209" i="31"/>
  <c r="I921" i="31"/>
  <c r="I670" i="32"/>
  <c r="I686" i="30"/>
  <c r="I233" i="32"/>
  <c r="I926" i="28"/>
  <c r="I101" i="30"/>
  <c r="I433" i="32"/>
  <c r="I653" i="31"/>
  <c r="I768" i="32"/>
  <c r="I775" i="31"/>
  <c r="I123" i="30"/>
  <c r="I409" i="30"/>
  <c r="I199" i="30"/>
  <c r="I109" i="31"/>
  <c r="I668" i="30"/>
  <c r="I783" i="31"/>
  <c r="I415" i="30"/>
  <c r="I246" i="32"/>
  <c r="I14" i="32"/>
  <c r="I804" i="28"/>
  <c r="I333" i="30"/>
  <c r="I71" i="30"/>
  <c r="I802" i="32"/>
  <c r="I130" i="28"/>
  <c r="I418" i="32"/>
  <c r="I475" i="32"/>
  <c r="I549" i="31"/>
  <c r="I714" i="31"/>
  <c r="I393" i="32"/>
  <c r="I342" i="32"/>
  <c r="I905" i="31"/>
  <c r="I203" i="28"/>
  <c r="I516" i="30"/>
  <c r="I97" i="30"/>
  <c r="I520" i="31"/>
  <c r="I54" i="32"/>
  <c r="I976" i="31"/>
  <c r="I216" i="30"/>
  <c r="I629" i="32"/>
  <c r="I137" i="30"/>
  <c r="I888" i="32"/>
  <c r="I353" i="31"/>
  <c r="I892" i="32"/>
  <c r="I108" i="28"/>
  <c r="I340" i="31"/>
  <c r="I918" i="30"/>
  <c r="I44" i="28"/>
  <c r="I319" i="28"/>
  <c r="I468" i="28"/>
  <c r="I240" i="28"/>
  <c r="I675" i="28"/>
  <c r="I344" i="28"/>
  <c r="I99" i="28"/>
  <c r="I700" i="32"/>
  <c r="I291" i="28"/>
  <c r="I15" i="28"/>
  <c r="I518" i="31"/>
  <c r="I425" i="28"/>
  <c r="I420" i="30"/>
  <c r="I347" i="28"/>
  <c r="I522" i="31"/>
  <c r="I649" i="31"/>
  <c r="I355" i="32"/>
  <c r="I723" i="28"/>
  <c r="I279" i="32"/>
  <c r="I287" i="30"/>
  <c r="I519" i="31"/>
  <c r="I324" i="32"/>
  <c r="I645" i="31"/>
  <c r="I790" i="28"/>
  <c r="I402" i="30"/>
  <c r="I421" i="30"/>
  <c r="I224" i="32"/>
  <c r="I822" i="28"/>
  <c r="I260" i="30"/>
  <c r="I925" i="30"/>
  <c r="I539" i="28"/>
  <c r="I154" i="32"/>
  <c r="I885" i="28"/>
  <c r="I330" i="32"/>
  <c r="I869" i="30"/>
  <c r="I667" i="28"/>
  <c r="I782" i="28"/>
  <c r="I571" i="32"/>
  <c r="I948" i="31"/>
  <c r="I631" i="30"/>
  <c r="I67" i="32"/>
  <c r="I449" i="32"/>
  <c r="I588" i="28"/>
  <c r="I572" i="32"/>
  <c r="I754" i="30"/>
  <c r="I351" i="30"/>
  <c r="I243" i="32"/>
  <c r="I885" i="30"/>
  <c r="I806" i="31"/>
  <c r="I897" i="30"/>
  <c r="I826" i="28"/>
  <c r="I585" i="30"/>
  <c r="I226" i="32"/>
  <c r="I546" i="32"/>
  <c r="I800" i="28"/>
  <c r="I637" i="28"/>
  <c r="I837" i="32"/>
  <c r="I481" i="31"/>
  <c r="I1007" i="32"/>
  <c r="I964" i="31"/>
  <c r="I515" i="28"/>
  <c r="I408" i="28"/>
  <c r="I299" i="28"/>
  <c r="I532" i="30"/>
  <c r="I217" i="31"/>
  <c r="I113" i="28"/>
  <c r="I475" i="28"/>
  <c r="I446" i="28"/>
  <c r="I14" i="30"/>
  <c r="I712" i="28"/>
  <c r="I672" i="28"/>
  <c r="I630" i="31"/>
  <c r="I307" i="31"/>
  <c r="I901" i="28"/>
  <c r="I443" i="32"/>
  <c r="I183" i="31"/>
  <c r="I598" i="31"/>
  <c r="I370" i="30"/>
  <c r="I228" i="30"/>
  <c r="I912" i="31"/>
  <c r="I619" i="31"/>
  <c r="I657" i="28"/>
  <c r="I673" i="30"/>
  <c r="I157" i="32"/>
  <c r="I287" i="28"/>
  <c r="I844" i="28"/>
  <c r="I345" i="30"/>
  <c r="I168" i="28"/>
  <c r="I645" i="32"/>
  <c r="I424" i="30"/>
  <c r="I554" i="31"/>
  <c r="I759" i="30"/>
  <c r="I607" i="32"/>
  <c r="I682" i="30"/>
  <c r="I841" i="31"/>
  <c r="I1002" i="30"/>
  <c r="I648" i="30"/>
  <c r="I771" i="31"/>
  <c r="I222" i="31"/>
  <c r="I442" i="30"/>
  <c r="I936" i="31"/>
  <c r="I960" i="30"/>
  <c r="I37" i="28"/>
  <c r="I437" i="32"/>
  <c r="I298" i="31"/>
  <c r="I30" i="30"/>
  <c r="I450" i="32"/>
  <c r="I429" i="32"/>
  <c r="I664" i="30"/>
  <c r="I500" i="28"/>
  <c r="I75" i="32"/>
  <c r="I293" i="31"/>
  <c r="I615" i="32"/>
  <c r="I760" i="31"/>
  <c r="I797" i="30"/>
  <c r="I231" i="30"/>
  <c r="I949" i="32"/>
  <c r="I136" i="30"/>
  <c r="I937" i="30"/>
  <c r="I706" i="28"/>
  <c r="I557" i="30"/>
  <c r="I561" i="31"/>
  <c r="I181" i="30"/>
  <c r="I432" i="28"/>
  <c r="I1002" i="31"/>
  <c r="I162" i="28"/>
  <c r="I317" i="31"/>
  <c r="I142" i="30"/>
  <c r="I239" i="31"/>
  <c r="I671" i="30"/>
  <c r="I135" i="31"/>
  <c r="I620" i="28"/>
  <c r="I984" i="30"/>
  <c r="I670" i="28"/>
  <c r="I596" i="31"/>
  <c r="I102" i="28"/>
  <c r="I775" i="30"/>
  <c r="I893" i="32"/>
  <c r="I849" i="30"/>
  <c r="I761" i="31"/>
  <c r="I46" i="28"/>
  <c r="I22" i="32"/>
  <c r="I458" i="31"/>
  <c r="I993" i="28"/>
  <c r="I210" i="32"/>
  <c r="I522" i="32"/>
  <c r="I723" i="31"/>
  <c r="I175" i="32"/>
  <c r="I238" i="30"/>
  <c r="I261" i="30"/>
  <c r="I693" i="30"/>
  <c r="I317" i="28"/>
  <c r="I428" i="28"/>
  <c r="I122" i="30"/>
  <c r="I976" i="28"/>
  <c r="I778" i="31"/>
  <c r="I100" i="28"/>
  <c r="I988" i="31"/>
  <c r="I794" i="28"/>
  <c r="I916" i="30"/>
  <c r="I66" i="31"/>
  <c r="I304" i="30"/>
  <c r="I82" i="31"/>
  <c r="I605" i="28"/>
  <c r="I647" i="32"/>
  <c r="I1005" i="28"/>
  <c r="I862" i="28"/>
  <c r="I727" i="32"/>
  <c r="I541" i="32"/>
  <c r="I10" i="30"/>
  <c r="I679" i="30"/>
  <c r="I667" i="32"/>
  <c r="I982" i="28"/>
  <c r="I941" i="30"/>
  <c r="I540" i="28"/>
  <c r="I870" i="30"/>
  <c r="I794" i="31"/>
  <c r="I744" i="28"/>
  <c r="I865" i="30"/>
  <c r="I948" i="28"/>
  <c r="I527" i="32"/>
  <c r="I190" i="31"/>
  <c r="I386" i="28"/>
  <c r="I698" i="31"/>
  <c r="I476" i="28"/>
  <c r="I683" i="30"/>
  <c r="I78" i="30"/>
  <c r="I372" i="32"/>
  <c r="I43" i="32"/>
  <c r="I595" i="28"/>
  <c r="I777" i="31"/>
  <c r="I753" i="28"/>
  <c r="I681" i="30"/>
  <c r="I134" i="30"/>
  <c r="I771" i="30"/>
  <c r="I698" i="32"/>
  <c r="I806" i="28"/>
  <c r="I838" i="31"/>
  <c r="I447" i="31"/>
  <c r="I851" i="31"/>
  <c r="I952" i="32"/>
  <c r="I22" i="31"/>
  <c r="I345" i="28"/>
  <c r="I705" i="32"/>
  <c r="I589" i="30"/>
  <c r="I264" i="28"/>
  <c r="I647" i="31"/>
  <c r="I740" i="30"/>
  <c r="I313" i="30"/>
  <c r="I844" i="30"/>
  <c r="I471" i="32"/>
  <c r="I947" i="30"/>
  <c r="I1003" i="28"/>
  <c r="I374" i="28"/>
  <c r="I744" i="32"/>
  <c r="I939" i="28"/>
  <c r="I209" i="28"/>
  <c r="I368" i="32"/>
  <c r="I549" i="30"/>
  <c r="I148" i="28"/>
  <c r="I517" i="31"/>
  <c r="I379" i="31"/>
  <c r="I451" i="30"/>
  <c r="I836" i="32"/>
  <c r="I652" i="30"/>
  <c r="I952" i="28"/>
  <c r="I997" i="31"/>
  <c r="I266" i="28"/>
  <c r="I413" i="32"/>
  <c r="I24" i="30"/>
  <c r="I350" i="30"/>
  <c r="I288" i="32"/>
  <c r="I1009" i="30"/>
  <c r="I951" i="32"/>
  <c r="I365" i="32"/>
  <c r="I125" i="28"/>
  <c r="I863" i="30"/>
  <c r="I608" i="31"/>
  <c r="I726" i="30"/>
  <c r="I225" i="32"/>
  <c r="I729" i="28"/>
  <c r="I746" i="30"/>
  <c r="I40" i="32"/>
  <c r="I508" i="30"/>
  <c r="I517" i="30"/>
  <c r="I661" i="30"/>
  <c r="I239" i="32"/>
  <c r="I315" i="31"/>
  <c r="I493" i="30"/>
  <c r="I483" i="32"/>
  <c r="I195" i="30"/>
  <c r="I985" i="31"/>
  <c r="I787" i="31"/>
  <c r="I623" i="28"/>
  <c r="I659" i="31"/>
  <c r="I445" i="31"/>
  <c r="I569" i="30"/>
  <c r="I464" i="30"/>
  <c r="I579" i="28"/>
  <c r="I137" i="31"/>
  <c r="I755" i="31"/>
  <c r="I260" i="28"/>
  <c r="I580" i="32"/>
  <c r="I112" i="30"/>
  <c r="I344" i="30"/>
  <c r="I108" i="30"/>
  <c r="I245" i="28"/>
  <c r="I97" i="28"/>
  <c r="I583" i="31"/>
  <c r="I323" i="31"/>
  <c r="I394" i="28"/>
  <c r="I527" i="30"/>
  <c r="I651" i="30"/>
  <c r="I302" i="30"/>
  <c r="I214" i="32"/>
  <c r="I305" i="32"/>
  <c r="I380" i="28"/>
  <c r="I881" i="31"/>
  <c r="I638" i="32"/>
  <c r="I512" i="32"/>
  <c r="I502" i="28"/>
  <c r="I454" i="30"/>
  <c r="I13" i="28"/>
  <c r="I316" i="32"/>
  <c r="I239" i="28"/>
  <c r="I337" i="32"/>
  <c r="I392" i="32"/>
  <c r="I237" i="30"/>
  <c r="I373" i="30"/>
  <c r="I551" i="28"/>
  <c r="I414" i="28"/>
  <c r="I102" i="30"/>
  <c r="I994" i="28"/>
  <c r="I263" i="32"/>
  <c r="I570" i="32"/>
  <c r="I457" i="30"/>
  <c r="I329" i="28"/>
  <c r="I101" i="32"/>
  <c r="I17" i="30"/>
  <c r="I324" i="28"/>
  <c r="I333" i="32"/>
  <c r="I132" i="31"/>
  <c r="I136" i="32"/>
  <c r="I176" i="31"/>
  <c r="I287" i="31"/>
  <c r="I414" i="31"/>
  <c r="I371" i="28"/>
  <c r="I647" i="30"/>
  <c r="I928" i="31"/>
  <c r="I692" i="28"/>
  <c r="I701" i="32"/>
  <c r="I251" i="28"/>
  <c r="I472" i="30"/>
  <c r="I738" i="30"/>
  <c r="I256" i="28"/>
  <c r="I979" i="31"/>
  <c r="I346" i="28"/>
  <c r="I147" i="31"/>
  <c r="I193" i="32"/>
  <c r="I447" i="30"/>
  <c r="I76" i="32"/>
  <c r="I906" i="32"/>
  <c r="I688" i="31"/>
  <c r="I117" i="30"/>
  <c r="I319" i="32"/>
  <c r="I774" i="32"/>
  <c r="I912" i="28"/>
  <c r="I573" i="30"/>
  <c r="I897" i="28"/>
  <c r="I558" i="30"/>
  <c r="I283" i="28"/>
  <c r="I966" i="32"/>
  <c r="I30" i="28"/>
  <c r="I677" i="28"/>
  <c r="I720" i="28"/>
  <c r="I735" i="32"/>
  <c r="I457" i="32"/>
  <c r="I935" i="28"/>
  <c r="I290" i="30"/>
  <c r="I831" i="30"/>
  <c r="I640" i="28"/>
  <c r="I249" i="30"/>
  <c r="I485" i="28"/>
  <c r="I746" i="31"/>
  <c r="I836" i="31"/>
  <c r="I982" i="30"/>
  <c r="I282" i="31"/>
  <c r="I536" i="32"/>
  <c r="I128" i="32"/>
  <c r="I125" i="30"/>
  <c r="I524" i="28"/>
  <c r="I581" i="31"/>
  <c r="I591" i="31"/>
  <c r="I41" i="32"/>
  <c r="I294" i="28"/>
  <c r="I978" i="28"/>
  <c r="I738" i="28"/>
  <c r="I174" i="28"/>
  <c r="I710" i="28"/>
  <c r="I312" i="32"/>
  <c r="I998" i="30"/>
  <c r="I982" i="32"/>
  <c r="I949" i="30"/>
  <c r="I853" i="31"/>
  <c r="I707" i="31"/>
  <c r="I974" i="30"/>
  <c r="I563" i="31"/>
  <c r="I843" i="32"/>
  <c r="I292" i="31"/>
  <c r="I967" i="31"/>
  <c r="I391" i="32"/>
  <c r="I198" i="31"/>
  <c r="I760" i="30"/>
  <c r="I151" i="32"/>
  <c r="I122" i="28"/>
  <c r="I439" i="30"/>
  <c r="I727" i="31"/>
  <c r="I313" i="32"/>
  <c r="I674" i="31"/>
  <c r="I656" i="31"/>
  <c r="I12" i="32"/>
  <c r="I973" i="30"/>
  <c r="I154" i="30"/>
  <c r="I433" i="28"/>
  <c r="I528" i="31"/>
  <c r="I57" i="30"/>
  <c r="I938" i="28"/>
  <c r="I292" i="30"/>
  <c r="I999" i="32"/>
  <c r="I868" i="28"/>
  <c r="I688" i="28"/>
  <c r="I651" i="28"/>
  <c r="I383" i="32"/>
  <c r="I789" i="30"/>
  <c r="I506" i="32"/>
  <c r="I246" i="30"/>
  <c r="I207" i="30"/>
  <c r="I31" i="30"/>
  <c r="I192" i="32"/>
  <c r="I378" i="30"/>
  <c r="I975" i="30"/>
  <c r="I215" i="30"/>
  <c r="I720" i="31"/>
  <c r="I438" i="31"/>
  <c r="I568" i="28"/>
  <c r="I449" i="31"/>
  <c r="I644" i="28"/>
  <c r="I784" i="30"/>
  <c r="I349" i="28"/>
  <c r="I28" i="31"/>
  <c r="I819" i="30"/>
  <c r="I180" i="31"/>
  <c r="I847" i="30"/>
  <c r="I495" i="28"/>
  <c r="I339" i="31"/>
  <c r="I665" i="31"/>
  <c r="I498" i="28"/>
  <c r="I655" i="32"/>
  <c r="I825" i="31"/>
  <c r="I782" i="30"/>
  <c r="I985" i="32"/>
  <c r="I396" i="32"/>
  <c r="I219" i="32"/>
  <c r="I186" i="28"/>
  <c r="I307" i="32"/>
  <c r="I649" i="28"/>
  <c r="I39" i="28"/>
  <c r="I390" i="31"/>
  <c r="I55" i="28"/>
  <c r="I604" i="31"/>
  <c r="I301" i="30"/>
  <c r="I544" i="32"/>
  <c r="I165" i="31"/>
  <c r="I954" i="30"/>
  <c r="I857" i="31"/>
  <c r="I178" i="30"/>
  <c r="I832" i="31"/>
  <c r="I193" i="28"/>
  <c r="I782" i="32"/>
  <c r="I144" i="30"/>
  <c r="I509" i="31"/>
  <c r="I790" i="30"/>
  <c r="I104" i="28"/>
  <c r="I619" i="32"/>
  <c r="I497" i="31"/>
  <c r="I772" i="31"/>
  <c r="I624" i="31"/>
  <c r="I861" i="32"/>
  <c r="I673" i="32"/>
  <c r="I748" i="32"/>
  <c r="I788" i="28"/>
  <c r="I357" i="32"/>
  <c r="I169" i="30"/>
  <c r="I542" i="30"/>
  <c r="I577" i="31"/>
  <c r="I571" i="30"/>
  <c r="I216" i="32"/>
  <c r="I223" i="30"/>
  <c r="I614" i="28"/>
  <c r="I547" i="30"/>
  <c r="I843" i="30"/>
  <c r="I99" i="32"/>
  <c r="I966" i="28"/>
  <c r="I406" i="31"/>
  <c r="I255" i="28"/>
  <c r="I374" i="32"/>
  <c r="I766" i="32"/>
  <c r="I43" i="31"/>
  <c r="I628" i="30"/>
  <c r="I482" i="31"/>
  <c r="I691" i="31"/>
  <c r="I866" i="32"/>
  <c r="I510" i="31"/>
  <c r="I931" i="31"/>
  <c r="I579" i="32"/>
  <c r="I666" i="30"/>
  <c r="I86" i="30"/>
  <c r="I667" i="30"/>
  <c r="I337" i="30"/>
  <c r="I678" i="32"/>
  <c r="I545" i="31"/>
  <c r="I715" i="30"/>
  <c r="I913" i="32"/>
  <c r="I787" i="30"/>
  <c r="I833" i="28"/>
  <c r="I128" i="30"/>
  <c r="I152" i="32"/>
  <c r="I919" i="28"/>
  <c r="I937" i="31"/>
  <c r="I443" i="31"/>
  <c r="I296" i="31"/>
  <c r="I866" i="28"/>
  <c r="I488" i="28"/>
  <c r="I540" i="32"/>
  <c r="I550" i="30"/>
  <c r="I91" i="31"/>
  <c r="I281" i="28"/>
  <c r="I27" i="30"/>
  <c r="I494" i="31"/>
  <c r="I988" i="30"/>
  <c r="I971" i="32"/>
  <c r="I202" i="30"/>
  <c r="I143" i="31"/>
  <c r="I479" i="30"/>
  <c r="I496" i="31"/>
  <c r="I875" i="28"/>
  <c r="I254" i="28"/>
  <c r="I231" i="28"/>
  <c r="I678" i="30"/>
  <c r="I686" i="28"/>
  <c r="I356" i="32"/>
  <c r="I608" i="32"/>
  <c r="I143" i="32"/>
  <c r="I24" i="31"/>
  <c r="I143" i="28"/>
  <c r="I515" i="32"/>
  <c r="I98" i="28"/>
  <c r="I436" i="28"/>
  <c r="I944" i="32"/>
  <c r="I627" i="30"/>
  <c r="I682" i="32"/>
  <c r="I629" i="31"/>
  <c r="I959" i="30"/>
  <c r="I1008" i="28"/>
  <c r="I241" i="28"/>
  <c r="I136" i="31"/>
  <c r="I857" i="30"/>
  <c r="I882" i="31"/>
  <c r="I545" i="28"/>
  <c r="I805" i="28"/>
  <c r="I898" i="31"/>
  <c r="I713" i="30"/>
  <c r="I930" i="31"/>
  <c r="I642" i="30"/>
  <c r="I25" i="31"/>
  <c r="I89" i="28"/>
  <c r="I616" i="31"/>
  <c r="I330" i="30"/>
  <c r="I116" i="28"/>
  <c r="I276" i="32"/>
  <c r="I198" i="30"/>
  <c r="I594" i="31"/>
  <c r="I612" i="28"/>
  <c r="I259" i="32"/>
  <c r="I115" i="31"/>
  <c r="I210" i="31"/>
  <c r="I72" i="28"/>
  <c r="I890" i="31"/>
  <c r="I378" i="31"/>
  <c r="I451" i="31"/>
  <c r="I441" i="28"/>
  <c r="I226" i="31"/>
  <c r="I697" i="32"/>
  <c r="I122" i="32"/>
  <c r="I687" i="32"/>
  <c r="I999" i="30"/>
  <c r="I971" i="28"/>
  <c r="I574" i="28"/>
  <c r="I310" i="31"/>
  <c r="I178" i="32"/>
  <c r="I273" i="30"/>
  <c r="I102" i="31"/>
  <c r="I423" i="31"/>
  <c r="I274" i="30"/>
  <c r="I996" i="32"/>
  <c r="I513" i="32"/>
  <c r="I67" i="31"/>
  <c r="I791" i="28"/>
  <c r="I496" i="28"/>
  <c r="I434" i="28"/>
  <c r="I749" i="30"/>
  <c r="I49" i="32"/>
  <c r="I296" i="28"/>
  <c r="I421" i="32"/>
  <c r="I616" i="32"/>
  <c r="I226" i="30"/>
  <c r="I621" i="30"/>
  <c r="I380" i="32"/>
  <c r="I733" i="30"/>
  <c r="I977" i="32"/>
  <c r="I708" i="31"/>
  <c r="I777" i="28"/>
  <c r="I321" i="28"/>
  <c r="I335" i="30"/>
  <c r="I453" i="31"/>
  <c r="I467" i="28"/>
  <c r="I659" i="28"/>
  <c r="I166" i="30"/>
  <c r="I130" i="32"/>
  <c r="I64" i="32"/>
  <c r="I254" i="31"/>
  <c r="I756" i="30"/>
  <c r="I886" i="30"/>
  <c r="I416" i="28"/>
  <c r="I475" i="30"/>
  <c r="I121" i="30"/>
  <c r="I300" i="30"/>
  <c r="I602" i="28"/>
  <c r="I711" i="28"/>
  <c r="I985" i="28"/>
  <c r="I183" i="30"/>
  <c r="I937" i="32"/>
  <c r="I869" i="31"/>
  <c r="I142" i="31"/>
  <c r="I821" i="31"/>
  <c r="I289" i="32"/>
  <c r="I126" i="32"/>
  <c r="I104" i="31"/>
  <c r="I416" i="30"/>
  <c r="I158" i="32"/>
  <c r="I19" i="30"/>
  <c r="I969" i="31"/>
  <c r="I612" i="32"/>
  <c r="I372" i="31"/>
  <c r="I499" i="28"/>
  <c r="I392" i="31"/>
  <c r="I874" i="28"/>
  <c r="I1001" i="30"/>
  <c r="I437" i="31"/>
  <c r="I419" i="30"/>
  <c r="I737" i="31"/>
  <c r="I524" i="30"/>
  <c r="I579" i="30"/>
  <c r="I139" i="32"/>
  <c r="I848" i="28"/>
  <c r="I159" i="28"/>
  <c r="I950" i="30"/>
  <c r="I76" i="28"/>
  <c r="I796" i="30"/>
  <c r="I103" i="28"/>
  <c r="I586" i="30"/>
  <c r="I917" i="32"/>
  <c r="I938" i="31"/>
  <c r="I919" i="30"/>
  <c r="I367" i="32"/>
  <c r="I28" i="28"/>
  <c r="I976" i="30"/>
  <c r="I363" i="30"/>
  <c r="I943" i="30"/>
  <c r="I563" i="32"/>
  <c r="I434" i="32"/>
  <c r="I939" i="32"/>
  <c r="I145" i="28"/>
  <c r="I44" i="30"/>
  <c r="I733" i="32"/>
  <c r="I548" i="32"/>
  <c r="I155" i="32"/>
  <c r="I923" i="28"/>
  <c r="I297" i="30"/>
  <c r="I573" i="28"/>
  <c r="I521" i="30"/>
  <c r="I85" i="30"/>
  <c r="I431" i="30"/>
  <c r="I322" i="31"/>
  <c r="I548" i="28"/>
  <c r="I289" i="30"/>
  <c r="I262" i="28"/>
  <c r="K262" i="28"/>
  <c r="K434" i="32"/>
  <c r="K848" i="28"/>
  <c r="K416" i="30"/>
  <c r="K886" i="30"/>
  <c r="K621" i="30"/>
  <c r="K273" i="30"/>
  <c r="K115" i="31"/>
  <c r="K545" i="28"/>
  <c r="K143" i="32"/>
  <c r="K281" i="28"/>
  <c r="K545" i="31"/>
  <c r="K255" i="28"/>
  <c r="K673" i="32"/>
  <c r="K165" i="31"/>
  <c r="K498" i="28"/>
  <c r="K975" i="30"/>
  <c r="K528" i="31"/>
  <c r="K292" i="31"/>
  <c r="K591" i="31"/>
  <c r="K457" i="32"/>
  <c r="K76" i="32"/>
  <c r="K287" i="31"/>
  <c r="K373" i="30"/>
  <c r="K651" i="30"/>
  <c r="K569" i="30"/>
  <c r="K729" i="28"/>
  <c r="K652" i="30"/>
  <c r="K313" i="30"/>
  <c r="K681" i="30"/>
  <c r="K794" i="31"/>
  <c r="K66" i="31"/>
  <c r="K210" i="32"/>
  <c r="K239" i="31"/>
  <c r="K615" i="32"/>
  <c r="K648" i="30"/>
  <c r="K619" i="31"/>
  <c r="K217" i="31"/>
  <c r="K806" i="31"/>
  <c r="K885" i="28"/>
  <c r="K355" i="32"/>
  <c r="K44" i="28"/>
  <c r="K905" i="31"/>
  <c r="K668" i="30"/>
  <c r="K368" i="28"/>
  <c r="K941" i="28"/>
  <c r="K827" i="32"/>
  <c r="K790" i="31"/>
  <c r="K334" i="30"/>
  <c r="K990" i="30"/>
  <c r="K822" i="32"/>
  <c r="K466" i="31"/>
  <c r="K971" i="30"/>
  <c r="K56" i="31"/>
  <c r="K482" i="30"/>
  <c r="K210" i="28"/>
  <c r="K783" i="32"/>
  <c r="K610" i="32"/>
  <c r="K927" i="28"/>
  <c r="K495" i="30"/>
  <c r="K778" i="30"/>
  <c r="K745" i="32"/>
  <c r="K1003" i="30"/>
  <c r="K45" i="32"/>
  <c r="K328" i="30"/>
  <c r="K588" i="31"/>
  <c r="K150" i="32"/>
  <c r="K339" i="28"/>
  <c r="K956" i="32"/>
  <c r="K916" i="32"/>
  <c r="K169" i="31"/>
  <c r="K127" i="32"/>
  <c r="K514" i="31"/>
  <c r="K903" i="31"/>
  <c r="K303" i="28"/>
  <c r="K894" i="31"/>
  <c r="K730" i="31"/>
  <c r="K200" i="28"/>
  <c r="K562" i="28"/>
  <c r="K15" i="31"/>
  <c r="K246" i="31"/>
  <c r="K60" i="32"/>
  <c r="K561" i="28"/>
  <c r="K949" i="31"/>
  <c r="K1000" i="28"/>
  <c r="K849" i="31"/>
  <c r="K134" i="28"/>
  <c r="K206" i="31"/>
  <c r="K553" i="31"/>
  <c r="K272" i="30"/>
  <c r="K880" i="31"/>
  <c r="K853" i="32"/>
  <c r="K175" i="31"/>
  <c r="K851" i="30"/>
  <c r="K455" i="28"/>
  <c r="K654" i="30"/>
  <c r="K20" i="28"/>
  <c r="K821" i="28"/>
  <c r="K61" i="32"/>
  <c r="K646" i="32"/>
  <c r="K389" i="32"/>
  <c r="K217" i="28"/>
  <c r="K881" i="32"/>
  <c r="K459" i="32"/>
  <c r="K465" i="31"/>
  <c r="K641" i="28"/>
  <c r="K422" i="31"/>
  <c r="K765" i="30"/>
  <c r="K129" i="30"/>
  <c r="K139" i="30"/>
  <c r="K869" i="32"/>
  <c r="K783" i="28"/>
  <c r="K872" i="32"/>
  <c r="K429" i="28"/>
  <c r="K693" i="32"/>
  <c r="K489" i="31"/>
  <c r="K252" i="31"/>
  <c r="K592" i="30"/>
  <c r="K958" i="32"/>
  <c r="K339" i="30"/>
  <c r="K592" i="32"/>
  <c r="K287" i="32"/>
  <c r="K345" i="31"/>
  <c r="K462" i="28"/>
  <c r="K506" i="28"/>
  <c r="K639" i="32"/>
  <c r="K603" i="30"/>
  <c r="K289" i="30"/>
  <c r="K563" i="32"/>
  <c r="K139" i="32"/>
  <c r="K104" i="31"/>
  <c r="K756" i="30"/>
  <c r="K226" i="30"/>
  <c r="K178" i="32"/>
  <c r="K259" i="32"/>
  <c r="K882" i="31"/>
  <c r="K608" i="32"/>
  <c r="K91" i="31"/>
  <c r="K678" i="32"/>
  <c r="K406" i="31"/>
  <c r="K861" i="32"/>
  <c r="K544" i="32"/>
  <c r="K665" i="31"/>
  <c r="K378" i="30"/>
  <c r="K433" i="28"/>
  <c r="K843" i="32"/>
  <c r="K581" i="31"/>
  <c r="K735" i="32"/>
  <c r="K447" i="30"/>
  <c r="K176" i="31"/>
  <c r="K237" i="30"/>
  <c r="K527" i="30"/>
  <c r="K445" i="31"/>
  <c r="K225" i="32"/>
  <c r="K836" i="32"/>
  <c r="K740" i="30"/>
  <c r="K753" i="28"/>
  <c r="K870" i="30"/>
  <c r="K916" i="30"/>
  <c r="K993" i="28"/>
  <c r="K142" i="30"/>
  <c r="K293" i="31"/>
  <c r="K1002" i="30"/>
  <c r="K912" i="31"/>
  <c r="K532" i="30"/>
  <c r="K885" i="30"/>
  <c r="K154" i="32"/>
  <c r="K649" i="31"/>
  <c r="K918" i="30"/>
  <c r="K342" i="32"/>
  <c r="K109" i="31"/>
  <c r="K509" i="32"/>
  <c r="K409" i="31"/>
  <c r="K45" i="28"/>
  <c r="K301" i="28"/>
  <c r="K929" i="32"/>
  <c r="K996" i="28"/>
  <c r="K200" i="31"/>
  <c r="K377" i="30"/>
  <c r="K124" i="28"/>
  <c r="K904" i="28"/>
  <c r="K120" i="31"/>
  <c r="K981" i="31"/>
  <c r="K876" i="30"/>
  <c r="K935" i="31"/>
  <c r="K18" i="32"/>
  <c r="K749" i="31"/>
  <c r="K296" i="30"/>
  <c r="K384" i="32"/>
  <c r="K467" i="31"/>
  <c r="K896" i="31"/>
  <c r="K721" i="28"/>
  <c r="K847" i="28"/>
  <c r="K149" i="31"/>
  <c r="K943" i="28"/>
  <c r="K215" i="32"/>
  <c r="K383" i="31"/>
  <c r="K762" i="28"/>
  <c r="K329" i="30"/>
  <c r="K570" i="31"/>
  <c r="K1004" i="30"/>
  <c r="K454" i="31"/>
  <c r="K773" i="28"/>
  <c r="K350" i="31"/>
  <c r="K328" i="31"/>
  <c r="K964" i="30"/>
  <c r="K23" i="31"/>
  <c r="K600" i="28"/>
  <c r="K875" i="31"/>
  <c r="K690" i="30"/>
  <c r="K832" i="30"/>
  <c r="K625" i="28"/>
  <c r="K768" i="28"/>
  <c r="K708" i="28"/>
  <c r="K922" i="31"/>
  <c r="K660" i="31"/>
  <c r="K687" i="30"/>
  <c r="K548" i="28"/>
  <c r="K943" i="30"/>
  <c r="K579" i="30"/>
  <c r="K126" i="32"/>
  <c r="K254" i="31"/>
  <c r="K616" i="32"/>
  <c r="K310" i="31"/>
  <c r="K612" i="28"/>
  <c r="K857" i="30"/>
  <c r="K356" i="32"/>
  <c r="K550" i="30"/>
  <c r="K337" i="30"/>
  <c r="K966" i="28"/>
  <c r="K624" i="31"/>
  <c r="K301" i="30"/>
  <c r="K339" i="31"/>
  <c r="K192" i="32"/>
  <c r="K154" i="30"/>
  <c r="K563" i="31"/>
  <c r="K524" i="28"/>
  <c r="K720" i="28"/>
  <c r="K193" i="32"/>
  <c r="K136" i="32"/>
  <c r="K392" i="32"/>
  <c r="K394" i="28"/>
  <c r="K659" i="31"/>
  <c r="K726" i="30"/>
  <c r="K451" i="30"/>
  <c r="K647" i="31"/>
  <c r="K777" i="31"/>
  <c r="K540" i="28"/>
  <c r="K794" i="28"/>
  <c r="K458" i="31"/>
  <c r="K317" i="31"/>
  <c r="K75" i="32"/>
  <c r="K841" i="31"/>
  <c r="K228" i="30"/>
  <c r="K299" i="28"/>
  <c r="K243" i="32"/>
  <c r="K539" i="28"/>
  <c r="K522" i="31"/>
  <c r="K340" i="31"/>
  <c r="K393" i="32"/>
  <c r="K199" i="30"/>
  <c r="K322" i="31"/>
  <c r="K363" i="30"/>
  <c r="K524" i="30"/>
  <c r="K289" i="32"/>
  <c r="K64" i="32"/>
  <c r="K421" i="32"/>
  <c r="K574" i="28"/>
  <c r="K594" i="31"/>
  <c r="K136" i="31"/>
  <c r="K686" i="28"/>
  <c r="K540" i="32"/>
  <c r="K667" i="30"/>
  <c r="K99" i="32"/>
  <c r="K772" i="31"/>
  <c r="K604" i="31"/>
  <c r="K495" i="28"/>
  <c r="K31" i="30"/>
  <c r="K973" i="30"/>
  <c r="K974" i="30"/>
  <c r="K125" i="30"/>
  <c r="K677" i="28"/>
  <c r="K147" i="31"/>
  <c r="K132" i="31"/>
  <c r="K337" i="32"/>
  <c r="K323" i="31"/>
  <c r="K623" i="28"/>
  <c r="K608" i="31"/>
  <c r="K379" i="31"/>
  <c r="K264" i="28"/>
  <c r="K595" i="28"/>
  <c r="K941" i="30"/>
  <c r="K988" i="31"/>
  <c r="K22" i="32"/>
  <c r="K162" i="28"/>
  <c r="K500" i="28"/>
  <c r="K682" i="30"/>
  <c r="K370" i="30"/>
  <c r="K408" i="28"/>
  <c r="K351" i="30"/>
  <c r="K925" i="30"/>
  <c r="K347" i="28"/>
  <c r="K108" i="28"/>
  <c r="K714" i="31"/>
  <c r="K409" i="30"/>
  <c r="K970" i="28"/>
  <c r="K731" i="28"/>
  <c r="K940" i="31"/>
  <c r="K827" i="30"/>
  <c r="K31" i="32"/>
  <c r="K534" i="32"/>
  <c r="K972" i="28"/>
  <c r="K144" i="31"/>
  <c r="K316" i="28"/>
  <c r="K235" i="31"/>
  <c r="K897" i="31"/>
  <c r="K318" i="31"/>
  <c r="K286" i="31"/>
  <c r="K280" i="28"/>
  <c r="K320" i="31"/>
  <c r="K736" i="32"/>
  <c r="K697" i="30"/>
  <c r="K896" i="28"/>
  <c r="K840" i="31"/>
  <c r="K491" i="32"/>
  <c r="K78" i="32"/>
  <c r="K35" i="28"/>
  <c r="K925" i="28"/>
  <c r="K148" i="31"/>
  <c r="K787" i="28"/>
  <c r="K786" i="28"/>
  <c r="K169" i="32"/>
  <c r="K959" i="32"/>
  <c r="K387" i="28"/>
  <c r="K485" i="30"/>
  <c r="K674" i="30"/>
  <c r="K203" i="32"/>
  <c r="K66" i="32"/>
  <c r="K909" i="28"/>
  <c r="K193" i="31"/>
  <c r="K850" i="30"/>
  <c r="K850" i="31"/>
  <c r="K958" i="31"/>
  <c r="K273" i="28"/>
  <c r="K268" i="32"/>
  <c r="K100" i="31"/>
  <c r="K694" i="32"/>
  <c r="K77" i="28"/>
  <c r="K917" i="28"/>
  <c r="K594" i="32"/>
  <c r="K980" i="30"/>
  <c r="K804" i="30"/>
  <c r="K371" i="30"/>
  <c r="K342" i="31"/>
  <c r="K915" i="28"/>
  <c r="K691" i="30"/>
  <c r="K33" i="28"/>
  <c r="K461" i="28"/>
  <c r="K946" i="31"/>
  <c r="K504" i="32"/>
  <c r="K554" i="32"/>
  <c r="K918" i="32"/>
  <c r="K377" i="28"/>
  <c r="K500" i="31"/>
  <c r="K441" i="30"/>
  <c r="K465" i="32"/>
  <c r="K295" i="32"/>
  <c r="K974" i="32"/>
  <c r="K449" i="28"/>
  <c r="K118" i="28"/>
  <c r="K887" i="31"/>
  <c r="K29" i="32"/>
  <c r="K431" i="30"/>
  <c r="K976" i="30"/>
  <c r="K737" i="31"/>
  <c r="K821" i="31"/>
  <c r="K130" i="32"/>
  <c r="K296" i="28"/>
  <c r="K971" i="28"/>
  <c r="K198" i="30"/>
  <c r="K241" i="28"/>
  <c r="K678" i="30"/>
  <c r="K488" i="28"/>
  <c r="K86" i="30"/>
  <c r="K843" i="30"/>
  <c r="K497" i="31"/>
  <c r="K55" i="28"/>
  <c r="K847" i="30"/>
  <c r="K207" i="30"/>
  <c r="K12" i="32"/>
  <c r="K707" i="31"/>
  <c r="K128" i="32"/>
  <c r="K30" i="28"/>
  <c r="K346" i="28"/>
  <c r="K333" i="32"/>
  <c r="K239" i="28"/>
  <c r="K583" i="31"/>
  <c r="K787" i="31"/>
  <c r="K863" i="30"/>
  <c r="K517" i="31"/>
  <c r="K589" i="30"/>
  <c r="K43" i="32"/>
  <c r="K982" i="28"/>
  <c r="K100" i="28"/>
  <c r="K46" i="28"/>
  <c r="K1002" i="31"/>
  <c r="K664" i="30"/>
  <c r="K607" i="32"/>
  <c r="K598" i="31"/>
  <c r="K515" i="28"/>
  <c r="K754" i="30"/>
  <c r="K260" i="30"/>
  <c r="K420" i="30"/>
  <c r="K892" i="32"/>
  <c r="K549" i="31"/>
  <c r="K123" i="30"/>
  <c r="K294" i="31"/>
  <c r="K390" i="30"/>
  <c r="K862" i="31"/>
  <c r="K882" i="30"/>
  <c r="K372" i="28"/>
  <c r="K157" i="30"/>
  <c r="K224" i="28"/>
  <c r="K662" i="30"/>
  <c r="K890" i="30"/>
  <c r="K375" i="31"/>
  <c r="K110" i="31"/>
  <c r="K856" i="31"/>
  <c r="K541" i="30"/>
  <c r="K995" i="30"/>
  <c r="K740" i="32"/>
  <c r="K53" i="30"/>
  <c r="K797" i="32"/>
  <c r="K407" i="28"/>
  <c r="K729" i="32"/>
  <c r="K355" i="31"/>
  <c r="K225" i="28"/>
  <c r="K802" i="31"/>
  <c r="K34" i="30"/>
  <c r="K1006" i="31"/>
  <c r="K791" i="31"/>
  <c r="K439" i="28"/>
  <c r="K829" i="31"/>
  <c r="K569" i="28"/>
  <c r="K88" i="28"/>
  <c r="K164" i="28"/>
  <c r="K857" i="32"/>
  <c r="K358" i="31"/>
  <c r="K1006" i="32"/>
  <c r="K844" i="31"/>
  <c r="K877" i="30"/>
  <c r="K422" i="28"/>
  <c r="K276" i="31"/>
  <c r="K775" i="32"/>
  <c r="K756" i="28"/>
  <c r="K201" i="30"/>
  <c r="K131" i="30"/>
  <c r="K542" i="31"/>
  <c r="K404" i="31"/>
  <c r="K477" i="31"/>
  <c r="K732" i="32"/>
  <c r="K859" i="28"/>
  <c r="K953" i="30"/>
  <c r="K797" i="28"/>
  <c r="K561" i="30"/>
  <c r="K380" i="30"/>
  <c r="K405" i="31"/>
  <c r="K85" i="30"/>
  <c r="K28" i="28"/>
  <c r="K419" i="30"/>
  <c r="K142" i="31"/>
  <c r="K166" i="30"/>
  <c r="K49" i="32"/>
  <c r="K999" i="30"/>
  <c r="K276" i="32"/>
  <c r="K1008" i="28"/>
  <c r="K231" i="28"/>
  <c r="K866" i="28"/>
  <c r="K666" i="30"/>
  <c r="K547" i="30"/>
  <c r="K619" i="32"/>
  <c r="K390" i="31"/>
  <c r="K180" i="31"/>
  <c r="K246" i="30"/>
  <c r="K656" i="31"/>
  <c r="K853" i="31"/>
  <c r="K536" i="32"/>
  <c r="K966" i="32"/>
  <c r="K979" i="31"/>
  <c r="K324" i="28"/>
  <c r="K316" i="32"/>
  <c r="K97" i="28"/>
  <c r="K985" i="31"/>
  <c r="K125" i="28"/>
  <c r="K148" i="28"/>
  <c r="K705" i="32"/>
  <c r="K372" i="32"/>
  <c r="K667" i="32"/>
  <c r="K778" i="31"/>
  <c r="K761" i="31"/>
  <c r="K432" i="28"/>
  <c r="K429" i="32"/>
  <c r="K759" i="30"/>
  <c r="K183" i="31"/>
  <c r="K964" i="31"/>
  <c r="K572" i="32"/>
  <c r="K822" i="28"/>
  <c r="K425" i="28"/>
  <c r="K353" i="31"/>
  <c r="K475" i="32"/>
  <c r="K775" i="31"/>
  <c r="K505" i="32"/>
  <c r="K803" i="28"/>
  <c r="K189" i="28"/>
  <c r="K52" i="30"/>
  <c r="K760" i="32"/>
  <c r="K829" i="32"/>
  <c r="K373" i="31"/>
  <c r="K120" i="28"/>
  <c r="K640" i="31"/>
  <c r="K630" i="32"/>
  <c r="K753" i="30"/>
  <c r="K35" i="30"/>
  <c r="K737" i="30"/>
  <c r="K534" i="28"/>
  <c r="K243" i="30"/>
  <c r="K578" i="30"/>
  <c r="K923" i="31"/>
  <c r="K75" i="28"/>
  <c r="K971" i="31"/>
  <c r="K910" i="30"/>
  <c r="K407" i="32"/>
  <c r="K888" i="31"/>
  <c r="K585" i="28"/>
  <c r="K968" i="32"/>
  <c r="K521" i="30"/>
  <c r="K367" i="32"/>
  <c r="K437" i="31"/>
  <c r="K869" i="31"/>
  <c r="K659" i="28"/>
  <c r="K749" i="30"/>
  <c r="K687" i="32"/>
  <c r="K116" i="28"/>
  <c r="K959" i="30"/>
  <c r="K254" i="28"/>
  <c r="K296" i="31"/>
  <c r="K579" i="32"/>
  <c r="K614" i="28"/>
  <c r="K104" i="28"/>
  <c r="K39" i="28"/>
  <c r="K819" i="30"/>
  <c r="K506" i="32"/>
  <c r="K674" i="31"/>
  <c r="K949" i="30"/>
  <c r="K282" i="31"/>
  <c r="K283" i="28"/>
  <c r="K256" i="28"/>
  <c r="K17" i="30"/>
  <c r="K13" i="28"/>
  <c r="K245" i="28"/>
  <c r="K195" i="30"/>
  <c r="K365" i="32"/>
  <c r="K549" i="30"/>
  <c r="K345" i="28"/>
  <c r="K78" i="30"/>
  <c r="K679" i="30"/>
  <c r="K976" i="28"/>
  <c r="K849" i="30"/>
  <c r="K181" i="30"/>
  <c r="K450" i="32"/>
  <c r="K554" i="31"/>
  <c r="K443" i="32"/>
  <c r="K1007" i="32"/>
  <c r="K588" i="28"/>
  <c r="K224" i="32"/>
  <c r="K518" i="31"/>
  <c r="K888" i="32"/>
  <c r="K418" i="32"/>
  <c r="K768" i="32"/>
  <c r="K264" i="32"/>
  <c r="K580" i="30"/>
  <c r="K139" i="28"/>
  <c r="K552" i="31"/>
  <c r="K205" i="31"/>
  <c r="K889" i="32"/>
  <c r="K660" i="30"/>
  <c r="K533" i="31"/>
  <c r="K14" i="28"/>
  <c r="K396" i="31"/>
  <c r="K63" i="30"/>
  <c r="K194" i="30"/>
  <c r="K838" i="30"/>
  <c r="K326" i="32"/>
  <c r="K584" i="31"/>
  <c r="K434" i="30"/>
  <c r="K490" i="28"/>
  <c r="K187" i="32"/>
  <c r="K654" i="32"/>
  <c r="K703" i="32"/>
  <c r="K45" i="30"/>
  <c r="K960" i="28"/>
  <c r="K716" i="30"/>
  <c r="K565" i="28"/>
  <c r="K231" i="32"/>
  <c r="K642" i="31"/>
  <c r="K145" i="32"/>
  <c r="K327" i="31"/>
  <c r="K52" i="31"/>
  <c r="K900" i="28"/>
  <c r="K147" i="32"/>
  <c r="K177" i="30"/>
  <c r="K606" i="32"/>
  <c r="K769" i="31"/>
  <c r="K262" i="31"/>
  <c r="K69" i="31"/>
  <c r="K523" i="30"/>
  <c r="K403" i="30"/>
  <c r="K189" i="31"/>
  <c r="K370" i="31"/>
  <c r="K212" i="31"/>
  <c r="K753" i="32"/>
  <c r="K490" i="31"/>
  <c r="K96" i="28"/>
  <c r="K335" i="28"/>
  <c r="K111" i="31"/>
  <c r="K546" i="28"/>
  <c r="K440" i="30"/>
  <c r="K559" i="32"/>
  <c r="K366" i="32"/>
  <c r="K263" i="31"/>
  <c r="K573" i="28"/>
  <c r="K919" i="30"/>
  <c r="K1001" i="30"/>
  <c r="K937" i="32"/>
  <c r="K467" i="28"/>
  <c r="K434" i="28"/>
  <c r="K122" i="32"/>
  <c r="K330" i="30"/>
  <c r="K629" i="31"/>
  <c r="K875" i="28"/>
  <c r="K443" i="31"/>
  <c r="K931" i="31"/>
  <c r="K223" i="30"/>
  <c r="K790" i="30"/>
  <c r="K649" i="28"/>
  <c r="K28" i="31"/>
  <c r="K789" i="30"/>
  <c r="K313" i="32"/>
  <c r="K982" i="32"/>
  <c r="K982" i="30"/>
  <c r="K558" i="30"/>
  <c r="K738" i="30"/>
  <c r="K101" i="32"/>
  <c r="K454" i="30"/>
  <c r="K108" i="30"/>
  <c r="K483" i="32"/>
  <c r="K951" i="32"/>
  <c r="K368" i="32"/>
  <c r="K22" i="31"/>
  <c r="K683" i="30"/>
  <c r="K10" i="30"/>
  <c r="K122" i="30"/>
  <c r="K893" i="32"/>
  <c r="K561" i="31"/>
  <c r="K297" i="30"/>
  <c r="K938" i="31"/>
  <c r="K874" i="28"/>
  <c r="K183" i="30"/>
  <c r="K453" i="31"/>
  <c r="K496" i="28"/>
  <c r="K697" i="32"/>
  <c r="K616" i="31"/>
  <c r="K682" i="32"/>
  <c r="K496" i="31"/>
  <c r="K937" i="31"/>
  <c r="K510" i="31"/>
  <c r="K216" i="32"/>
  <c r="K509" i="31"/>
  <c r="K307" i="32"/>
  <c r="K349" i="28"/>
  <c r="K383" i="32"/>
  <c r="K727" i="31"/>
  <c r="K998" i="30"/>
  <c r="K836" i="31"/>
  <c r="K897" i="28"/>
  <c r="K472" i="30"/>
  <c r="K329" i="28"/>
  <c r="K502" i="28"/>
  <c r="K344" i="30"/>
  <c r="K493" i="30"/>
  <c r="K1009" i="30"/>
  <c r="K209" i="28"/>
  <c r="K952" i="32"/>
  <c r="K476" i="28"/>
  <c r="K541" i="32"/>
  <c r="K428" i="28"/>
  <c r="K775" i="30"/>
  <c r="K557" i="30"/>
  <c r="K298" i="31"/>
  <c r="K645" i="32"/>
  <c r="K307" i="31"/>
  <c r="K837" i="32"/>
  <c r="K67" i="32"/>
  <c r="K402" i="30"/>
  <c r="K291" i="28"/>
  <c r="K629" i="32"/>
  <c r="K802" i="32"/>
  <c r="K433" i="32"/>
  <c r="K519" i="30"/>
  <c r="K142" i="32"/>
  <c r="K508" i="32"/>
  <c r="K551" i="32"/>
  <c r="K899" i="28"/>
  <c r="K923" i="28"/>
  <c r="K917" i="32"/>
  <c r="K392" i="31"/>
  <c r="K985" i="28"/>
  <c r="K335" i="30"/>
  <c r="K791" i="28"/>
  <c r="K226" i="31"/>
  <c r="K89" i="28"/>
  <c r="K627" i="30"/>
  <c r="K479" i="30"/>
  <c r="K919" i="28"/>
  <c r="K866" i="32"/>
  <c r="K571" i="30"/>
  <c r="K144" i="30"/>
  <c r="K186" i="28"/>
  <c r="K784" i="30"/>
  <c r="K651" i="28"/>
  <c r="K439" i="30"/>
  <c r="K312" i="32"/>
  <c r="K746" i="31"/>
  <c r="K573" i="30"/>
  <c r="K251" i="28"/>
  <c r="K457" i="30"/>
  <c r="K512" i="32"/>
  <c r="K112" i="30"/>
  <c r="K315" i="31"/>
  <c r="K288" i="32"/>
  <c r="K939" i="28"/>
  <c r="K851" i="31"/>
  <c r="K698" i="31"/>
  <c r="K727" i="32"/>
  <c r="K317" i="28"/>
  <c r="K102" i="28"/>
  <c r="K706" i="28"/>
  <c r="K437" i="32"/>
  <c r="K168" i="28"/>
  <c r="K630" i="31"/>
  <c r="K637" i="28"/>
  <c r="K631" i="30"/>
  <c r="K790" i="28"/>
  <c r="K700" i="32"/>
  <c r="K216" i="30"/>
  <c r="K155" i="32"/>
  <c r="K586" i="30"/>
  <c r="K499" i="28"/>
  <c r="K711" i="28"/>
  <c r="K321" i="28"/>
  <c r="K67" i="31"/>
  <c r="K441" i="28"/>
  <c r="K25" i="31"/>
  <c r="K944" i="32"/>
  <c r="K143" i="31"/>
  <c r="K152" i="32"/>
  <c r="K691" i="31"/>
  <c r="K577" i="31"/>
  <c r="K782" i="32"/>
  <c r="K219" i="32"/>
  <c r="K644" i="28"/>
  <c r="K688" i="28"/>
  <c r="K122" i="28"/>
  <c r="K710" i="28"/>
  <c r="K485" i="28"/>
  <c r="K912" i="28"/>
  <c r="K701" i="32"/>
  <c r="K570" i="32"/>
  <c r="K638" i="32"/>
  <c r="K580" i="32"/>
  <c r="K239" i="32"/>
  <c r="K350" i="30"/>
  <c r="K744" i="32"/>
  <c r="K447" i="31"/>
  <c r="K386" i="28"/>
  <c r="K862" i="28"/>
  <c r="K693" i="30"/>
  <c r="K596" i="31"/>
  <c r="K937" i="30"/>
  <c r="K37" i="28"/>
  <c r="K345" i="30"/>
  <c r="K672" i="28"/>
  <c r="K800" i="28"/>
  <c r="K948" i="31"/>
  <c r="K645" i="31"/>
  <c r="K99" i="28"/>
  <c r="K976" i="31"/>
  <c r="K333" i="30"/>
  <c r="K926" i="28"/>
  <c r="K572" i="28"/>
  <c r="K695" i="31"/>
  <c r="K83" i="28"/>
  <c r="K275" i="30"/>
  <c r="K336" i="28"/>
  <c r="K668" i="28"/>
  <c r="K926" i="31"/>
  <c r="K719" i="32"/>
  <c r="K115" i="30"/>
  <c r="K428" i="32"/>
  <c r="K436" i="30"/>
  <c r="K706" i="32"/>
  <c r="K36" i="32"/>
  <c r="K516" i="32"/>
  <c r="K1001" i="32"/>
  <c r="K1005" i="32"/>
  <c r="K741" i="30"/>
  <c r="K63" i="32"/>
  <c r="K288" i="30"/>
  <c r="K799" i="28"/>
  <c r="K553" i="28"/>
  <c r="K347" i="31"/>
  <c r="K641" i="30"/>
  <c r="K957" i="31"/>
  <c r="K658" i="31"/>
  <c r="K394" i="32"/>
  <c r="K278" i="31"/>
  <c r="K355" i="30"/>
  <c r="K829" i="28"/>
  <c r="K931" i="28"/>
  <c r="K670" i="31"/>
  <c r="K728" i="31"/>
  <c r="K118" i="30"/>
  <c r="K627" i="31"/>
  <c r="K812" i="28"/>
  <c r="K622" i="28"/>
  <c r="K863" i="28"/>
  <c r="K252" i="30"/>
  <c r="K723" i="30"/>
  <c r="K559" i="31"/>
  <c r="K117" i="28"/>
  <c r="K367" i="30"/>
  <c r="K342" i="30"/>
  <c r="K555" i="31"/>
  <c r="K223" i="31"/>
  <c r="K970" i="31"/>
  <c r="K207" i="32"/>
  <c r="K845" i="28"/>
  <c r="K315" i="30"/>
  <c r="K607" i="31"/>
  <c r="K696" i="28"/>
  <c r="K190" i="30"/>
  <c r="K621" i="28"/>
  <c r="K781" i="32"/>
  <c r="K31" i="31"/>
  <c r="K389" i="31"/>
  <c r="K452" i="28"/>
  <c r="K819" i="32"/>
  <c r="K202" i="32"/>
  <c r="K745" i="28"/>
  <c r="K941" i="32"/>
  <c r="K236" i="31"/>
  <c r="K100" i="30"/>
  <c r="K234" i="32"/>
  <c r="K95" i="31"/>
  <c r="K154" i="28"/>
  <c r="K458" i="32"/>
  <c r="K986" i="30"/>
  <c r="K892" i="30"/>
  <c r="K875" i="32"/>
  <c r="K736" i="31"/>
  <c r="K854" i="28"/>
  <c r="K816" i="30"/>
  <c r="K1003" i="32"/>
  <c r="K998" i="32"/>
  <c r="K318" i="32"/>
  <c r="K396" i="28"/>
  <c r="K50" i="31"/>
  <c r="K431" i="32"/>
  <c r="K624" i="32"/>
  <c r="K340" i="32"/>
  <c r="K613" i="32"/>
  <c r="K388" i="28"/>
  <c r="K548" i="32"/>
  <c r="K103" i="28"/>
  <c r="K372" i="31"/>
  <c r="K602" i="28"/>
  <c r="K777" i="28"/>
  <c r="K513" i="32"/>
  <c r="K451" i="31"/>
  <c r="K642" i="30"/>
  <c r="K436" i="28"/>
  <c r="K202" i="30"/>
  <c r="K128" i="30"/>
  <c r="K482" i="31"/>
  <c r="K542" i="30"/>
  <c r="K193" i="28"/>
  <c r="K396" i="32"/>
  <c r="K449" i="31"/>
  <c r="K868" i="28"/>
  <c r="K151" i="32"/>
  <c r="K174" i="28"/>
  <c r="K249" i="30"/>
  <c r="K774" i="32"/>
  <c r="K692" i="28"/>
  <c r="K263" i="32"/>
  <c r="K881" i="31"/>
  <c r="K260" i="28"/>
  <c r="K661" i="30"/>
  <c r="K24" i="30"/>
  <c r="K374" i="28"/>
  <c r="K838" i="31"/>
  <c r="K190" i="31"/>
  <c r="K1005" i="28"/>
  <c r="K261" i="30"/>
  <c r="K670" i="28"/>
  <c r="K136" i="30"/>
  <c r="K960" i="30"/>
  <c r="K844" i="28"/>
  <c r="K712" i="28"/>
  <c r="K546" i="32"/>
  <c r="K571" i="32"/>
  <c r="K324" i="32"/>
  <c r="K344" i="28"/>
  <c r="K54" i="32"/>
  <c r="K804" i="28"/>
  <c r="K233" i="32"/>
  <c r="K870" i="32"/>
  <c r="K58" i="30"/>
  <c r="K580" i="31"/>
  <c r="K630" i="28"/>
  <c r="K758" i="31"/>
  <c r="K354" i="31"/>
  <c r="K794" i="32"/>
  <c r="K938" i="32"/>
  <c r="K637" i="31"/>
  <c r="K825" i="28"/>
  <c r="K649" i="30"/>
  <c r="K283" i="30"/>
  <c r="K965" i="30"/>
  <c r="K381" i="32"/>
  <c r="K927" i="31"/>
  <c r="K942" i="32"/>
  <c r="K442" i="31"/>
  <c r="K592" i="31"/>
  <c r="K240" i="31"/>
  <c r="K568" i="30"/>
  <c r="K12" i="28"/>
  <c r="K131" i="32"/>
  <c r="K373" i="28"/>
  <c r="K650" i="28"/>
  <c r="K867" i="32"/>
  <c r="K421" i="31"/>
  <c r="K801" i="32"/>
  <c r="K481" i="30"/>
  <c r="K766" i="28"/>
  <c r="K918" i="31"/>
  <c r="K750" i="30"/>
  <c r="K138" i="31"/>
  <c r="K163" i="31"/>
  <c r="K29" i="31"/>
  <c r="K211" i="28"/>
  <c r="K538" i="28"/>
  <c r="K641" i="31"/>
  <c r="K346" i="30"/>
  <c r="K308" i="30"/>
  <c r="K74" i="30"/>
  <c r="K521" i="28"/>
  <c r="K616" i="28"/>
  <c r="K150" i="30"/>
  <c r="K94" i="30"/>
  <c r="K696" i="31"/>
  <c r="K846" i="28"/>
  <c r="K182" i="31"/>
  <c r="K280" i="31"/>
  <c r="K402" i="32"/>
  <c r="K154" i="31"/>
  <c r="K230" i="31"/>
  <c r="K149" i="32"/>
  <c r="K15" i="32"/>
  <c r="K227" i="30"/>
  <c r="K969" i="28"/>
  <c r="K346" i="32"/>
  <c r="K994" i="31"/>
  <c r="K292" i="32"/>
  <c r="K267" i="30"/>
  <c r="K470" i="32"/>
  <c r="K135" i="32"/>
  <c r="K211" i="31"/>
  <c r="K722" i="28"/>
  <c r="K221" i="28"/>
  <c r="K242" i="30"/>
  <c r="K423" i="32"/>
  <c r="K704" i="32"/>
  <c r="K501" i="30"/>
  <c r="K694" i="30"/>
  <c r="K360" i="30"/>
  <c r="K480" i="32"/>
  <c r="K669" i="30"/>
  <c r="K713" i="31"/>
  <c r="K776" i="32"/>
  <c r="K256" i="30"/>
  <c r="K751" i="28"/>
  <c r="K694" i="28"/>
  <c r="K955" i="28"/>
  <c r="K587" i="30"/>
  <c r="K521" i="31"/>
  <c r="K660" i="32"/>
  <c r="K54" i="30"/>
  <c r="K830" i="31"/>
  <c r="K803" i="31"/>
  <c r="K232" i="32"/>
  <c r="K750" i="28"/>
  <c r="K365" i="28"/>
  <c r="K818" i="30"/>
  <c r="K37" i="32"/>
  <c r="K574" i="32"/>
  <c r="K669" i="28"/>
  <c r="K353" i="28"/>
  <c r="K338" i="30"/>
  <c r="K733" i="32"/>
  <c r="K796" i="30"/>
  <c r="K612" i="32"/>
  <c r="K300" i="30"/>
  <c r="K708" i="31"/>
  <c r="K996" i="32"/>
  <c r="K378" i="31"/>
  <c r="K930" i="31"/>
  <c r="K98" i="28"/>
  <c r="K971" i="32"/>
  <c r="K833" i="28"/>
  <c r="K628" i="30"/>
  <c r="K169" i="30"/>
  <c r="K832" i="31"/>
  <c r="K985" i="32"/>
  <c r="K568" i="28"/>
  <c r="K999" i="32"/>
  <c r="K760" i="30"/>
  <c r="K738" i="28"/>
  <c r="K640" i="28"/>
  <c r="K319" i="32"/>
  <c r="K928" i="31"/>
  <c r="K994" i="28"/>
  <c r="K380" i="28"/>
  <c r="K755" i="31"/>
  <c r="K517" i="30"/>
  <c r="K413" i="32"/>
  <c r="K1003" i="28"/>
  <c r="K806" i="28"/>
  <c r="K527" i="32"/>
  <c r="K647" i="32"/>
  <c r="K238" i="30"/>
  <c r="K984" i="30"/>
  <c r="K949" i="32"/>
  <c r="K936" i="31"/>
  <c r="K287" i="28"/>
  <c r="K14" i="30"/>
  <c r="K226" i="32"/>
  <c r="K782" i="28"/>
  <c r="K519" i="31"/>
  <c r="K675" i="28"/>
  <c r="K520" i="31"/>
  <c r="K14" i="32"/>
  <c r="K686" i="30"/>
  <c r="K193" i="30"/>
  <c r="K238" i="28"/>
  <c r="K800" i="31"/>
  <c r="K174" i="32"/>
  <c r="K68" i="32"/>
  <c r="K529" i="31"/>
  <c r="K24" i="28"/>
  <c r="K542" i="28"/>
  <c r="K611" i="32"/>
  <c r="K912" i="30"/>
  <c r="K58" i="28"/>
  <c r="K81" i="31"/>
  <c r="K283" i="32"/>
  <c r="K133" i="31"/>
  <c r="K44" i="30"/>
  <c r="K76" i="28"/>
  <c r="K969" i="31"/>
  <c r="K121" i="30"/>
  <c r="K977" i="32"/>
  <c r="K274" i="30"/>
  <c r="K890" i="31"/>
  <c r="K713" i="30"/>
  <c r="K515" i="32"/>
  <c r="K988" i="30"/>
  <c r="K787" i="30"/>
  <c r="K43" i="31"/>
  <c r="K357" i="32"/>
  <c r="K178" i="30"/>
  <c r="K782" i="30"/>
  <c r="K438" i="31"/>
  <c r="K292" i="30"/>
  <c r="K198" i="31"/>
  <c r="K978" i="28"/>
  <c r="K831" i="30"/>
  <c r="K117" i="30"/>
  <c r="K647" i="30"/>
  <c r="K102" i="30"/>
  <c r="K305" i="32"/>
  <c r="K145" i="28"/>
  <c r="K950" i="30"/>
  <c r="K19" i="30"/>
  <c r="K475" i="30"/>
  <c r="K733" i="30"/>
  <c r="K423" i="31"/>
  <c r="K72" i="28"/>
  <c r="K898" i="31"/>
  <c r="K143" i="28"/>
  <c r="K494" i="31"/>
  <c r="K913" i="32"/>
  <c r="K766" i="32"/>
  <c r="K788" i="28"/>
  <c r="K857" i="31"/>
  <c r="K825" i="31"/>
  <c r="K720" i="31"/>
  <c r="K938" i="28"/>
  <c r="K391" i="32"/>
  <c r="K294" i="28"/>
  <c r="K290" i="30"/>
  <c r="K688" i="31"/>
  <c r="K939" i="32"/>
  <c r="K159" i="28"/>
  <c r="K158" i="32"/>
  <c r="K416" i="28"/>
  <c r="K380" i="32"/>
  <c r="K102" i="31"/>
  <c r="K210" i="31"/>
  <c r="K805" i="28"/>
  <c r="K24" i="31"/>
  <c r="K27" i="30"/>
  <c r="K715" i="30"/>
  <c r="K374" i="32"/>
  <c r="K748" i="32"/>
  <c r="K954" i="30"/>
  <c r="K655" i="32"/>
  <c r="K215" i="30"/>
  <c r="K57" i="30"/>
  <c r="K967" i="31"/>
  <c r="K41" i="32"/>
  <c r="K935" i="28"/>
  <c r="K906" i="32"/>
  <c r="K414" i="31"/>
  <c r="K551" i="28"/>
  <c r="K302" i="30"/>
  <c r="K464" i="30"/>
  <c r="K746" i="30"/>
  <c r="K952" i="28"/>
  <c r="K844" i="30"/>
  <c r="K134" i="30"/>
  <c r="K744" i="28"/>
  <c r="K304" i="30"/>
  <c r="K522" i="32"/>
  <c r="K671" i="30"/>
  <c r="K760" i="31"/>
  <c r="K771" i="31"/>
  <c r="K657" i="28"/>
  <c r="K113" i="28"/>
  <c r="K897" i="30"/>
  <c r="K330" i="32"/>
  <c r="K723" i="28"/>
  <c r="K319" i="28"/>
  <c r="K203" i="28"/>
  <c r="K783" i="31"/>
  <c r="K209" i="31"/>
  <c r="K779" i="30"/>
  <c r="K282" i="30"/>
  <c r="K575" i="30"/>
  <c r="K202" i="31"/>
  <c r="K867" i="31"/>
  <c r="K175" i="30"/>
  <c r="K399" i="31"/>
  <c r="K881" i="30"/>
  <c r="K661" i="28"/>
  <c r="K807" i="31"/>
  <c r="K70" i="31"/>
  <c r="K711" i="32"/>
  <c r="K820" i="31"/>
  <c r="K314" i="32"/>
  <c r="K427" i="32"/>
  <c r="K876" i="28"/>
  <c r="K304" i="31"/>
  <c r="K868" i="32"/>
  <c r="K741" i="32"/>
  <c r="K343" i="28"/>
  <c r="K696" i="30"/>
  <c r="K285" i="32"/>
  <c r="K789" i="28"/>
  <c r="K106" i="28"/>
  <c r="K848" i="32"/>
  <c r="K222" i="32"/>
  <c r="K931" i="32"/>
  <c r="K182" i="30"/>
  <c r="K663" i="28"/>
  <c r="K853" i="28"/>
  <c r="K468" i="30"/>
  <c r="K404" i="30"/>
  <c r="K229" i="30"/>
  <c r="K157" i="31"/>
  <c r="K371" i="28"/>
  <c r="K82" i="31"/>
  <c r="K481" i="31"/>
  <c r="K71" i="30"/>
  <c r="K227" i="31"/>
  <c r="K310" i="30"/>
  <c r="K474" i="31"/>
  <c r="K850" i="28"/>
  <c r="K221" i="30"/>
  <c r="K309" i="32"/>
  <c r="K234" i="30"/>
  <c r="K331" i="28"/>
  <c r="K734" i="28"/>
  <c r="K661" i="31"/>
  <c r="K686" i="32"/>
  <c r="K238" i="32"/>
  <c r="K28" i="30"/>
  <c r="K181" i="28"/>
  <c r="K667" i="31"/>
  <c r="K79" i="32"/>
  <c r="K62" i="28"/>
  <c r="K792" i="31"/>
  <c r="K416" i="31"/>
  <c r="K269" i="31"/>
  <c r="K251" i="30"/>
  <c r="K77" i="31"/>
  <c r="K180" i="30"/>
  <c r="K73" i="30"/>
  <c r="K161" i="31"/>
  <c r="K525" i="28"/>
  <c r="K626" i="28"/>
  <c r="K35" i="31"/>
  <c r="K793" i="32"/>
  <c r="K789" i="32"/>
  <c r="K305" i="30"/>
  <c r="K610" i="30"/>
  <c r="K426" i="31"/>
  <c r="K341" i="28"/>
  <c r="K596" i="30"/>
  <c r="K469" i="30"/>
  <c r="K26" i="30"/>
  <c r="K834" i="28"/>
  <c r="K403" i="32"/>
  <c r="K830" i="28"/>
  <c r="K761" i="32"/>
  <c r="K765" i="28"/>
  <c r="K176" i="28"/>
  <c r="K718" i="32"/>
  <c r="K983" i="31"/>
  <c r="K520" i="28"/>
  <c r="K38" i="31"/>
  <c r="K362" i="31"/>
  <c r="K220" i="32"/>
  <c r="K16" i="32"/>
  <c r="K555" i="28"/>
  <c r="K461" i="31"/>
  <c r="K453" i="30"/>
  <c r="K665" i="28"/>
  <c r="K200" i="30"/>
  <c r="K125" i="31"/>
  <c r="K955" i="30"/>
  <c r="K539" i="32"/>
  <c r="K487" i="30"/>
  <c r="K697" i="31"/>
  <c r="K576" i="32"/>
  <c r="K147" i="28"/>
  <c r="K93" i="28"/>
  <c r="K953" i="28"/>
  <c r="K80" i="28"/>
  <c r="K61" i="30"/>
  <c r="K108" i="31"/>
  <c r="K440" i="31"/>
  <c r="K909" i="31"/>
  <c r="K490" i="32"/>
  <c r="K507" i="32"/>
  <c r="K494" i="30"/>
  <c r="K386" i="32"/>
  <c r="K865" i="31"/>
  <c r="K437" i="30"/>
  <c r="K801" i="28"/>
  <c r="K297" i="28"/>
  <c r="K926" i="30"/>
  <c r="K267" i="31"/>
  <c r="K605" i="31"/>
  <c r="K664" i="32"/>
  <c r="K124" i="32"/>
  <c r="K746" i="28"/>
  <c r="K13" i="32"/>
  <c r="K195" i="31"/>
  <c r="K460" i="32"/>
  <c r="K479" i="28"/>
  <c r="K359" i="32"/>
  <c r="K438" i="30"/>
  <c r="K285" i="30"/>
  <c r="K507" i="28"/>
  <c r="K708" i="32"/>
  <c r="K532" i="28"/>
  <c r="K409" i="32"/>
  <c r="K518" i="30"/>
  <c r="K375" i="28"/>
  <c r="K440" i="32"/>
  <c r="K1003" i="31"/>
  <c r="K161" i="28"/>
  <c r="K204" i="32"/>
  <c r="K247" i="31"/>
  <c r="K646" i="31"/>
  <c r="K235" i="28"/>
  <c r="K168" i="32"/>
  <c r="K291" i="32"/>
  <c r="K903" i="32"/>
  <c r="K745" i="30"/>
  <c r="K901" i="30"/>
  <c r="K583" i="28"/>
  <c r="K161" i="32"/>
  <c r="K863" i="31"/>
  <c r="K414" i="28"/>
  <c r="K175" i="32"/>
  <c r="K585" i="30"/>
  <c r="K246" i="32"/>
  <c r="K105" i="28"/>
  <c r="K874" i="32"/>
  <c r="K941" i="31"/>
  <c r="K533" i="32"/>
  <c r="K908" i="31"/>
  <c r="K11" i="30"/>
  <c r="K1006" i="28"/>
  <c r="K465" i="28"/>
  <c r="K274" i="32"/>
  <c r="K651" i="31"/>
  <c r="K704" i="31"/>
  <c r="K355" i="28"/>
  <c r="K962" i="28"/>
  <c r="K730" i="28"/>
  <c r="K343" i="32"/>
  <c r="K565" i="32"/>
  <c r="K173" i="32"/>
  <c r="K944" i="30"/>
  <c r="K840" i="28"/>
  <c r="K435" i="32"/>
  <c r="K281" i="30"/>
  <c r="K886" i="31"/>
  <c r="K107" i="30"/>
  <c r="K536" i="30"/>
  <c r="K535" i="31"/>
  <c r="K358" i="30"/>
  <c r="K905" i="28"/>
  <c r="K284" i="31"/>
  <c r="K43" i="30"/>
  <c r="K981" i="32"/>
  <c r="K187" i="28"/>
  <c r="K998" i="28"/>
  <c r="K990" i="28"/>
  <c r="K929" i="28"/>
  <c r="K371" i="32"/>
  <c r="K506" i="31"/>
  <c r="K961" i="31"/>
  <c r="K805" i="30"/>
  <c r="K24" i="32"/>
  <c r="K779" i="28"/>
  <c r="K21" i="28"/>
  <c r="K158" i="30"/>
  <c r="K200" i="32"/>
  <c r="K735" i="30"/>
  <c r="K904" i="32"/>
  <c r="K389" i="30"/>
  <c r="K614" i="32"/>
  <c r="K544" i="31"/>
  <c r="K214" i="32"/>
  <c r="K723" i="31"/>
  <c r="K826" i="28"/>
  <c r="K415" i="30"/>
  <c r="K286" i="30"/>
  <c r="K80" i="30"/>
  <c r="K18" i="28"/>
  <c r="K86" i="28"/>
  <c r="K228" i="28"/>
  <c r="K156" i="28"/>
  <c r="K269" i="32"/>
  <c r="K347" i="30"/>
  <c r="K82" i="30"/>
  <c r="K55" i="32"/>
  <c r="K923" i="32"/>
  <c r="K585" i="32"/>
  <c r="K556" i="31"/>
  <c r="K836" i="30"/>
  <c r="K346" i="31"/>
  <c r="K137" i="31"/>
  <c r="K620" i="28"/>
  <c r="K449" i="32"/>
  <c r="K653" i="31"/>
  <c r="K782" i="31"/>
  <c r="K297" i="31"/>
  <c r="K992" i="28"/>
  <c r="K834" i="32"/>
  <c r="K984" i="28"/>
  <c r="K559" i="30"/>
  <c r="K814" i="32"/>
  <c r="K115" i="28"/>
  <c r="K617" i="32"/>
  <c r="K449" i="30"/>
  <c r="K851" i="28"/>
  <c r="K121" i="31"/>
  <c r="K152" i="30"/>
  <c r="K811" i="28"/>
  <c r="K683" i="28"/>
  <c r="K329" i="32"/>
  <c r="K871" i="30"/>
  <c r="K747" i="30"/>
  <c r="K535" i="28"/>
  <c r="K639" i="28"/>
  <c r="K752" i="32"/>
  <c r="K240" i="32"/>
  <c r="K831" i="28"/>
  <c r="K361" i="28"/>
  <c r="K474" i="28"/>
  <c r="K1001" i="28"/>
  <c r="K935" i="32"/>
  <c r="K757" i="31"/>
  <c r="K949" i="28"/>
  <c r="K681" i="31"/>
  <c r="K841" i="30"/>
  <c r="K479" i="32"/>
  <c r="K978" i="32"/>
  <c r="K567" i="31"/>
  <c r="K1004" i="28"/>
  <c r="K620" i="32"/>
  <c r="K924" i="31"/>
  <c r="K538" i="31"/>
  <c r="K89" i="32"/>
  <c r="K221" i="32"/>
  <c r="K452" i="31"/>
  <c r="K468" i="31"/>
  <c r="K929" i="30"/>
  <c r="K619" i="28"/>
  <c r="K636" i="31"/>
  <c r="K244" i="28"/>
  <c r="K227" i="32"/>
  <c r="K411" i="28"/>
  <c r="K194" i="28"/>
  <c r="K153" i="28"/>
  <c r="K892" i="28"/>
  <c r="K585" i="31"/>
  <c r="K521" i="32"/>
  <c r="K16" i="30"/>
  <c r="K231" i="31"/>
  <c r="K181" i="31"/>
  <c r="K920" i="30"/>
  <c r="K908" i="28"/>
  <c r="K340" i="30"/>
  <c r="K67" i="30"/>
  <c r="K311" i="32"/>
  <c r="K757" i="32"/>
  <c r="K229" i="32"/>
  <c r="K530" i="28"/>
  <c r="K615" i="30"/>
  <c r="K81" i="28"/>
  <c r="K244" i="31"/>
  <c r="K674" i="32"/>
  <c r="K1000" i="30"/>
  <c r="K524" i="31"/>
  <c r="K584" i="30"/>
  <c r="K573" i="32"/>
  <c r="K701" i="31"/>
  <c r="K331" i="30"/>
  <c r="K146" i="30"/>
  <c r="K1007" i="31"/>
  <c r="K610" i="31"/>
  <c r="K64" i="30"/>
  <c r="K455" i="30"/>
  <c r="K187" i="30"/>
  <c r="K47" i="30"/>
  <c r="K64" i="31"/>
  <c r="K906" i="30"/>
  <c r="K740" i="31"/>
  <c r="K579" i="28"/>
  <c r="K135" i="31"/>
  <c r="K667" i="28"/>
  <c r="K101" i="30"/>
  <c r="K598" i="30"/>
  <c r="K275" i="32"/>
  <c r="K249" i="31"/>
  <c r="K410" i="30"/>
  <c r="K114" i="28"/>
  <c r="K549" i="32"/>
  <c r="K134" i="32"/>
  <c r="K727" i="28"/>
  <c r="K315" i="28"/>
  <c r="K140" i="31"/>
  <c r="K459" i="30"/>
  <c r="K852" i="30"/>
  <c r="K576" i="31"/>
  <c r="K201" i="28"/>
  <c r="K206" i="28"/>
  <c r="K405" i="28"/>
  <c r="K767" i="30"/>
  <c r="K85" i="31"/>
  <c r="K116" i="32"/>
  <c r="K270" i="30"/>
  <c r="K471" i="28"/>
  <c r="K215" i="28"/>
  <c r="K214" i="28"/>
  <c r="K228" i="32"/>
  <c r="K599" i="28"/>
  <c r="K493" i="31"/>
  <c r="K565" i="30"/>
  <c r="K349" i="32"/>
  <c r="K511" i="32"/>
  <c r="K712" i="32"/>
  <c r="K534" i="30"/>
  <c r="K917" i="30"/>
  <c r="K73" i="32"/>
  <c r="K150" i="31"/>
  <c r="K382" i="30"/>
  <c r="K575" i="32"/>
  <c r="K987" i="32"/>
  <c r="K97" i="31"/>
  <c r="K668" i="32"/>
  <c r="K424" i="31"/>
  <c r="K146" i="28"/>
  <c r="K771" i="32"/>
  <c r="K55" i="30"/>
  <c r="K804" i="31"/>
  <c r="K422" i="32"/>
  <c r="K49" i="28"/>
  <c r="K137" i="32"/>
  <c r="K504" i="31"/>
  <c r="K786" i="31"/>
  <c r="K947" i="31"/>
  <c r="K747" i="31"/>
  <c r="K911" i="28"/>
  <c r="K227" i="28"/>
  <c r="K967" i="32"/>
  <c r="K153" i="31"/>
  <c r="K920" i="31"/>
  <c r="K205" i="32"/>
  <c r="K839" i="31"/>
  <c r="K606" i="30"/>
  <c r="K686" i="31"/>
  <c r="K273" i="31"/>
  <c r="K899" i="30"/>
  <c r="K826" i="30"/>
  <c r="K293" i="28"/>
  <c r="K481" i="28"/>
  <c r="K652" i="32"/>
  <c r="K233" i="28"/>
  <c r="K206" i="30"/>
  <c r="K567" i="32"/>
  <c r="K816" i="31"/>
  <c r="K839" i="32"/>
  <c r="K387" i="30"/>
  <c r="K229" i="28"/>
  <c r="K325" i="30"/>
  <c r="K158" i="28"/>
  <c r="K662" i="31"/>
  <c r="K337" i="31"/>
  <c r="K958" i="30"/>
  <c r="K1000" i="32"/>
  <c r="K963" i="31"/>
  <c r="K271" i="30"/>
  <c r="K792" i="32"/>
  <c r="K730" i="30"/>
  <c r="K369" i="32"/>
  <c r="K628" i="28"/>
  <c r="K907" i="31"/>
  <c r="K835" i="32"/>
  <c r="K699" i="31"/>
  <c r="K557" i="28"/>
  <c r="K325" i="32"/>
  <c r="K196" i="28"/>
  <c r="K60" i="28"/>
  <c r="K242" i="31"/>
  <c r="K791" i="32"/>
  <c r="K65" i="31"/>
  <c r="K299" i="30"/>
  <c r="K979" i="30"/>
  <c r="K518" i="28"/>
  <c r="K800" i="32"/>
  <c r="K500" i="30"/>
  <c r="K525" i="32"/>
  <c r="K237" i="31"/>
  <c r="K671" i="28"/>
  <c r="K370" i="32"/>
  <c r="K30" i="31"/>
  <c r="K880" i="30"/>
  <c r="K473" i="30"/>
  <c r="K758" i="28"/>
  <c r="K364" i="31"/>
  <c r="K316" i="30"/>
  <c r="K817" i="31"/>
  <c r="K192" i="30"/>
  <c r="K732" i="30"/>
  <c r="K966" i="30"/>
  <c r="K484" i="28"/>
  <c r="K625" i="30"/>
  <c r="K339" i="32"/>
  <c r="K460" i="30"/>
  <c r="K381" i="31"/>
  <c r="K76" i="31"/>
  <c r="K36" i="28"/>
  <c r="K871" i="32"/>
  <c r="K401" i="32"/>
  <c r="K508" i="30"/>
  <c r="K231" i="30"/>
  <c r="K869" i="30"/>
  <c r="K670" i="32"/>
  <c r="K361" i="30"/>
  <c r="K216" i="31"/>
  <c r="K143" i="30"/>
  <c r="K1004" i="32"/>
  <c r="K393" i="28"/>
  <c r="K419" i="28"/>
  <c r="K824" i="30"/>
  <c r="K710" i="31"/>
  <c r="K250" i="30"/>
  <c r="K625" i="31"/>
  <c r="K730" i="32"/>
  <c r="K801" i="30"/>
  <c r="K481" i="32"/>
  <c r="K507" i="30"/>
  <c r="K29" i="30"/>
  <c r="K81" i="30"/>
  <c r="K580" i="28"/>
  <c r="K934" i="28"/>
  <c r="K602" i="31"/>
  <c r="K767" i="28"/>
  <c r="K84" i="30"/>
  <c r="K653" i="30"/>
  <c r="K717" i="30"/>
  <c r="K352" i="32"/>
  <c r="K960" i="31"/>
  <c r="K297" i="32"/>
  <c r="K640" i="30"/>
  <c r="K412" i="30"/>
  <c r="K977" i="30"/>
  <c r="K21" i="30"/>
  <c r="K681" i="32"/>
  <c r="K831" i="32"/>
  <c r="K713" i="28"/>
  <c r="K1006" i="30"/>
  <c r="K121" i="32"/>
  <c r="K925" i="32"/>
  <c r="K563" i="30"/>
  <c r="K955" i="31"/>
  <c r="K595" i="30"/>
  <c r="K445" i="30"/>
  <c r="K306" i="30"/>
  <c r="K699" i="28"/>
  <c r="K738" i="31"/>
  <c r="K279" i="28"/>
  <c r="K1004" i="31"/>
  <c r="K172" i="31"/>
  <c r="K715" i="32"/>
  <c r="K784" i="31"/>
  <c r="K793" i="28"/>
  <c r="K509" i="28"/>
  <c r="K902" i="28"/>
  <c r="K39" i="30"/>
  <c r="K359" i="30"/>
  <c r="K204" i="30"/>
  <c r="K878" i="32"/>
  <c r="K302" i="31"/>
  <c r="K615" i="28"/>
  <c r="K427" i="31"/>
  <c r="K662" i="28"/>
  <c r="K84" i="32"/>
  <c r="K168" i="31"/>
  <c r="K590" i="28"/>
  <c r="K684" i="30"/>
  <c r="K814" i="31"/>
  <c r="K219" i="28"/>
  <c r="K40" i="32"/>
  <c r="K797" i="30"/>
  <c r="K421" i="30"/>
  <c r="K921" i="31"/>
  <c r="K388" i="30"/>
  <c r="K248" i="30"/>
  <c r="K364" i="28"/>
  <c r="K186" i="32"/>
  <c r="K883" i="32"/>
  <c r="K166" i="32"/>
  <c r="K868" i="31"/>
  <c r="K416" i="32"/>
  <c r="K962" i="32"/>
  <c r="K887" i="32"/>
  <c r="K369" i="30"/>
  <c r="K66" i="28"/>
  <c r="K767" i="31"/>
  <c r="K362" i="30"/>
  <c r="K670" i="30"/>
  <c r="K564" i="30"/>
  <c r="K176" i="30"/>
  <c r="K690" i="28"/>
  <c r="K87" i="32"/>
  <c r="K53" i="28"/>
  <c r="K522" i="30"/>
  <c r="K266" i="28"/>
  <c r="K30" i="30"/>
  <c r="K287" i="30"/>
  <c r="K430" i="32"/>
  <c r="K317" i="30"/>
  <c r="K913" i="31"/>
  <c r="K475" i="31"/>
  <c r="K418" i="31"/>
  <c r="K649" i="32"/>
  <c r="K398" i="30"/>
  <c r="K400" i="31"/>
  <c r="K524" i="32"/>
  <c r="K997" i="31"/>
  <c r="K442" i="30"/>
  <c r="K279" i="32"/>
  <c r="K710" i="30"/>
  <c r="K737" i="28"/>
  <c r="K12" i="30"/>
  <c r="K566" i="32"/>
  <c r="K931" i="30"/>
  <c r="K148" i="30"/>
  <c r="K627" i="28"/>
  <c r="K451" i="32"/>
  <c r="K105" i="32"/>
  <c r="K682" i="28"/>
  <c r="K709" i="28"/>
  <c r="K40" i="31"/>
  <c r="K526" i="28"/>
  <c r="K611" i="28"/>
  <c r="K586" i="31"/>
  <c r="K550" i="32"/>
  <c r="K546" i="30"/>
  <c r="K725" i="32"/>
  <c r="K683" i="31"/>
  <c r="K96" i="31"/>
  <c r="K972" i="31"/>
  <c r="K92" i="30"/>
  <c r="K412" i="28"/>
  <c r="K374" i="31"/>
  <c r="K586" i="28"/>
  <c r="K466" i="30"/>
  <c r="K191" i="32"/>
  <c r="K634" i="32"/>
  <c r="K744" i="31"/>
  <c r="K602" i="30"/>
  <c r="K515" i="30"/>
  <c r="K83" i="32"/>
  <c r="K140" i="30"/>
  <c r="K298" i="28"/>
  <c r="K463" i="28"/>
  <c r="K963" i="32"/>
  <c r="K48" i="32"/>
  <c r="K360" i="31"/>
  <c r="K780" i="30"/>
  <c r="K852" i="32"/>
  <c r="K315" i="32"/>
  <c r="K323" i="30"/>
  <c r="K556" i="28"/>
  <c r="K980" i="32"/>
  <c r="K93" i="31"/>
  <c r="K371" i="31"/>
  <c r="K456" i="31"/>
  <c r="K90" i="30"/>
  <c r="K214" i="31"/>
  <c r="K790" i="32"/>
  <c r="K987" i="28"/>
  <c r="K581" i="28"/>
  <c r="K398" i="28"/>
  <c r="K319" i="31"/>
  <c r="K680" i="31"/>
  <c r="K588" i="30"/>
  <c r="K684" i="32"/>
  <c r="K626" i="31"/>
  <c r="K920" i="28"/>
  <c r="K963" i="30"/>
  <c r="K675" i="31"/>
  <c r="K39" i="32"/>
  <c r="K23" i="28"/>
  <c r="K393" i="30"/>
  <c r="K253" i="28"/>
  <c r="K622" i="30"/>
  <c r="K309" i="30"/>
  <c r="K258" i="31"/>
  <c r="K907" i="28"/>
  <c r="K635" i="32"/>
  <c r="K395" i="30"/>
  <c r="K861" i="30"/>
  <c r="K295" i="30"/>
  <c r="K520" i="32"/>
  <c r="K87" i="28"/>
  <c r="K551" i="30"/>
  <c r="K724" i="30"/>
  <c r="K473" i="32"/>
  <c r="K257" i="31"/>
  <c r="K1002" i="32"/>
  <c r="K163" i="30"/>
  <c r="K762" i="30"/>
  <c r="K591" i="30"/>
  <c r="K47" i="31"/>
  <c r="K541" i="28"/>
  <c r="K159" i="31"/>
  <c r="K919" i="31"/>
  <c r="K857" i="28"/>
  <c r="K947" i="30"/>
  <c r="K222" i="31"/>
  <c r="K15" i="28"/>
  <c r="K743" i="31"/>
  <c r="K759" i="32"/>
  <c r="K860" i="30"/>
  <c r="K893" i="30"/>
  <c r="K780" i="32"/>
  <c r="K501" i="32"/>
  <c r="K764" i="32"/>
  <c r="K510" i="28"/>
  <c r="K566" i="30"/>
  <c r="K895" i="32"/>
  <c r="K633" i="31"/>
  <c r="K657" i="31"/>
  <c r="K617" i="28"/>
  <c r="K592" i="28"/>
  <c r="K213" i="31"/>
  <c r="K662" i="32"/>
  <c r="K768" i="30"/>
  <c r="K538" i="32"/>
  <c r="K843" i="28"/>
  <c r="K198" i="28"/>
  <c r="K572" i="31"/>
  <c r="K618" i="28"/>
  <c r="K802" i="28"/>
  <c r="K920" i="32"/>
  <c r="K305" i="31"/>
  <c r="K907" i="32"/>
  <c r="K496" i="32"/>
  <c r="K959" i="31"/>
  <c r="K265" i="28"/>
  <c r="K266" i="31"/>
  <c r="K975" i="32"/>
  <c r="K731" i="32"/>
  <c r="K520" i="30"/>
  <c r="K807" i="30"/>
  <c r="K879" i="28"/>
  <c r="K1000" i="31"/>
  <c r="K474" i="30"/>
  <c r="K954" i="32"/>
  <c r="K770" i="32"/>
  <c r="K39" i="31"/>
  <c r="K480" i="28"/>
  <c r="K876" i="32"/>
  <c r="K680" i="30"/>
  <c r="K224" i="31"/>
  <c r="K410" i="31"/>
  <c r="K300" i="31"/>
  <c r="K59" i="30"/>
  <c r="K71" i="31"/>
  <c r="K908" i="32"/>
  <c r="K312" i="28"/>
  <c r="K251" i="31"/>
  <c r="K228" i="31"/>
  <c r="K78" i="31"/>
  <c r="K148" i="32"/>
  <c r="K676" i="28"/>
  <c r="K432" i="32"/>
  <c r="K153" i="32"/>
  <c r="K946" i="28"/>
  <c r="K186" i="31"/>
  <c r="K659" i="32"/>
  <c r="K288" i="31"/>
  <c r="K362" i="28"/>
  <c r="K643" i="28"/>
  <c r="K515" i="31"/>
  <c r="K152" i="28"/>
  <c r="K196" i="32"/>
  <c r="K95" i="30"/>
  <c r="K169" i="28"/>
  <c r="K763" i="32"/>
  <c r="K599" i="30"/>
  <c r="K848" i="30"/>
  <c r="K611" i="31"/>
  <c r="K471" i="32"/>
  <c r="K424" i="30"/>
  <c r="K240" i="28"/>
  <c r="K199" i="32"/>
  <c r="K42" i="30"/>
  <c r="K171" i="28"/>
  <c r="K702" i="30"/>
  <c r="K236" i="28"/>
  <c r="K817" i="28"/>
  <c r="K477" i="32"/>
  <c r="K303" i="32"/>
  <c r="K936" i="32"/>
  <c r="K936" i="28"/>
  <c r="K226" i="28"/>
  <c r="K55" i="31"/>
  <c r="K750" i="31"/>
  <c r="K603" i="32"/>
  <c r="K586" i="32"/>
  <c r="K603" i="31"/>
  <c r="K508" i="31"/>
  <c r="K114" i="30"/>
  <c r="K178" i="31"/>
  <c r="K483" i="31"/>
  <c r="K553" i="32"/>
  <c r="K44" i="32"/>
  <c r="K770" i="28"/>
  <c r="K741" i="28"/>
  <c r="K719" i="30"/>
  <c r="K820" i="32"/>
  <c r="K870" i="28"/>
  <c r="K999" i="31"/>
  <c r="K900" i="32"/>
  <c r="K263" i="30"/>
  <c r="K399" i="28"/>
  <c r="K17" i="28"/>
  <c r="K404" i="28"/>
  <c r="K724" i="32"/>
  <c r="K221" i="31"/>
  <c r="K666" i="31"/>
  <c r="K138" i="30"/>
  <c r="K769" i="30"/>
  <c r="K608" i="28"/>
  <c r="K774" i="30"/>
  <c r="K436" i="32"/>
  <c r="K796" i="28"/>
  <c r="K969" i="32"/>
  <c r="K466" i="32"/>
  <c r="K140" i="32"/>
  <c r="K96" i="30"/>
  <c r="K478" i="32"/>
  <c r="K742" i="31"/>
  <c r="K395" i="31"/>
  <c r="K896" i="30"/>
  <c r="K212" i="30"/>
  <c r="K424" i="32"/>
  <c r="K59" i="31"/>
  <c r="K533" i="30"/>
  <c r="K746" i="32"/>
  <c r="K46" i="31"/>
  <c r="K68" i="30"/>
  <c r="K283" i="31"/>
  <c r="K547" i="31"/>
  <c r="K48" i="28"/>
  <c r="K376" i="31"/>
  <c r="K788" i="31"/>
  <c r="K238" i="31"/>
  <c r="K943" i="31"/>
  <c r="K179" i="28"/>
  <c r="K398" i="32"/>
  <c r="K142" i="28"/>
  <c r="K784" i="28"/>
  <c r="K879" i="30"/>
  <c r="K798" i="28"/>
  <c r="K884" i="28"/>
  <c r="K687" i="28"/>
  <c r="K320" i="32"/>
  <c r="K26" i="31"/>
  <c r="K826" i="31"/>
  <c r="K879" i="31"/>
  <c r="K477" i="30"/>
  <c r="K836" i="28"/>
  <c r="K846" i="32"/>
  <c r="K864" i="32"/>
  <c r="K762" i="31"/>
  <c r="K838" i="28"/>
  <c r="K77" i="30"/>
  <c r="K456" i="30"/>
  <c r="K201" i="31"/>
  <c r="K650" i="32"/>
  <c r="K645" i="30"/>
  <c r="K234" i="28"/>
  <c r="K138" i="28"/>
  <c r="K684" i="28"/>
  <c r="K801" i="31"/>
  <c r="K464" i="32"/>
  <c r="K328" i="28"/>
  <c r="K1009" i="28"/>
  <c r="K935" i="30"/>
  <c r="K914" i="28"/>
  <c r="K299" i="32"/>
  <c r="K94" i="31"/>
  <c r="K265" i="32"/>
  <c r="K824" i="31"/>
  <c r="K301" i="32"/>
  <c r="K205" i="30"/>
  <c r="K840" i="32"/>
  <c r="K153" i="30"/>
  <c r="K162" i="31"/>
  <c r="K1007" i="30"/>
  <c r="K233" i="31"/>
  <c r="K972" i="32"/>
  <c r="K757" i="28"/>
  <c r="K613" i="31"/>
  <c r="K755" i="30"/>
  <c r="K466" i="28"/>
  <c r="K798" i="30"/>
  <c r="K322" i="32"/>
  <c r="K911" i="32"/>
  <c r="K853" i="30"/>
  <c r="K306" i="31"/>
  <c r="K668" i="31"/>
  <c r="K739" i="30"/>
  <c r="K698" i="32"/>
  <c r="K157" i="32"/>
  <c r="K468" i="28"/>
  <c r="K631" i="28"/>
  <c r="K204" i="28"/>
  <c r="K127" i="30"/>
  <c r="K27" i="32"/>
  <c r="K42" i="28"/>
  <c r="K513" i="30"/>
  <c r="K141" i="32"/>
  <c r="K418" i="30"/>
  <c r="K531" i="31"/>
  <c r="K163" i="32"/>
  <c r="K625" i="32"/>
  <c r="K609" i="30"/>
  <c r="K841" i="28"/>
  <c r="K745" i="31"/>
  <c r="K160" i="28"/>
  <c r="K771" i="30"/>
  <c r="K673" i="30"/>
  <c r="K137" i="30"/>
  <c r="K390" i="28"/>
  <c r="K491" i="28"/>
  <c r="K552" i="30"/>
  <c r="K954" i="31"/>
  <c r="K157" i="28"/>
  <c r="K924" i="30"/>
  <c r="K473" i="31"/>
  <c r="K689" i="30"/>
  <c r="K258" i="32"/>
  <c r="K905" i="30"/>
  <c r="K610" i="28"/>
  <c r="K511" i="30"/>
  <c r="K736" i="28"/>
  <c r="K383" i="28"/>
  <c r="K780" i="31"/>
  <c r="K252" i="28"/>
  <c r="K239" i="30"/>
  <c r="K159" i="30"/>
  <c r="K340" i="28"/>
  <c r="K322" i="28"/>
  <c r="K800" i="30"/>
  <c r="K736" i="30"/>
  <c r="K619" i="30"/>
  <c r="K427" i="28"/>
  <c r="K889" i="28"/>
  <c r="K101" i="31"/>
  <c r="K491" i="30"/>
  <c r="K114" i="32"/>
  <c r="K310" i="28"/>
  <c r="K172" i="30"/>
  <c r="K500" i="32"/>
  <c r="K654" i="28"/>
  <c r="K332" i="30"/>
  <c r="K155" i="31"/>
  <c r="K180" i="28"/>
  <c r="K807" i="28"/>
  <c r="K852" i="31"/>
  <c r="K872" i="31"/>
  <c r="K519" i="28"/>
  <c r="K721" i="32"/>
  <c r="K963" i="28"/>
  <c r="K905" i="32"/>
  <c r="K505" i="28"/>
  <c r="K11" i="31"/>
  <c r="K443" i="30"/>
  <c r="K399" i="32"/>
  <c r="K92" i="28"/>
  <c r="K810" i="31"/>
  <c r="K856" i="32"/>
  <c r="K867" i="30"/>
  <c r="K443" i="28"/>
  <c r="K107" i="28"/>
  <c r="K22" i="30"/>
  <c r="K181" i="32"/>
  <c r="K948" i="28"/>
  <c r="K901" i="28"/>
  <c r="K97" i="30"/>
  <c r="K180" i="32"/>
  <c r="K397" i="31"/>
  <c r="K179" i="32"/>
  <c r="K56" i="30"/>
  <c r="K596" i="28"/>
  <c r="K334" i="31"/>
  <c r="K185" i="32"/>
  <c r="K609" i="32"/>
  <c r="K921" i="28"/>
  <c r="K587" i="28"/>
  <c r="K366" i="31"/>
  <c r="K851" i="32"/>
  <c r="K842" i="30"/>
  <c r="K57" i="32"/>
  <c r="K406" i="28"/>
  <c r="K93" i="30"/>
  <c r="K633" i="28"/>
  <c r="K34" i="28"/>
  <c r="K796" i="32"/>
  <c r="K973" i="31"/>
  <c r="K608" i="30"/>
  <c r="K276" i="30"/>
  <c r="K656" i="30"/>
  <c r="K558" i="28"/>
  <c r="K166" i="28"/>
  <c r="K160" i="32"/>
  <c r="K49" i="30"/>
  <c r="K199" i="28"/>
  <c r="K451" i="28"/>
  <c r="K18" i="30"/>
  <c r="K764" i="28"/>
  <c r="K799" i="31"/>
  <c r="K89" i="31"/>
  <c r="K488" i="30"/>
  <c r="K937" i="28"/>
  <c r="K652" i="28"/>
  <c r="K400" i="28"/>
  <c r="K240" i="30"/>
  <c r="K643" i="31"/>
  <c r="K393" i="31"/>
  <c r="K813" i="28"/>
  <c r="K785" i="30"/>
  <c r="K795" i="32"/>
  <c r="K395" i="28"/>
  <c r="K845" i="31"/>
  <c r="K982" i="31"/>
  <c r="K25" i="30"/>
  <c r="K51" i="28"/>
  <c r="K38" i="28"/>
  <c r="K978" i="31"/>
  <c r="K756" i="32"/>
  <c r="K865" i="28"/>
  <c r="K665" i="30"/>
  <c r="K249" i="32"/>
  <c r="K207" i="28"/>
  <c r="K110" i="28"/>
  <c r="K671" i="32"/>
  <c r="K601" i="30"/>
  <c r="K494" i="32"/>
  <c r="K818" i="32"/>
  <c r="K814" i="30"/>
  <c r="K390" i="32"/>
  <c r="K108" i="32"/>
  <c r="K432" i="31"/>
  <c r="K657" i="30"/>
  <c r="K539" i="30"/>
  <c r="K103" i="32"/>
  <c r="K133" i="28"/>
  <c r="K448" i="32"/>
  <c r="K773" i="32"/>
  <c r="K118" i="31"/>
  <c r="K472" i="32"/>
  <c r="K844" i="32"/>
  <c r="K677" i="32"/>
  <c r="K510" i="32"/>
  <c r="K946" i="32"/>
  <c r="K261" i="28"/>
  <c r="K379" i="28"/>
  <c r="K772" i="30"/>
  <c r="K605" i="28"/>
  <c r="K475" i="28"/>
  <c r="K130" i="28"/>
  <c r="K349" i="31"/>
  <c r="K423" i="28"/>
  <c r="K311" i="30"/>
  <c r="K805" i="32"/>
  <c r="K330" i="31"/>
  <c r="K514" i="28"/>
  <c r="K158" i="31"/>
  <c r="K445" i="32"/>
  <c r="K628" i="31"/>
  <c r="K209" i="30"/>
  <c r="K878" i="30"/>
  <c r="K505" i="31"/>
  <c r="K65" i="30"/>
  <c r="K914" i="32"/>
  <c r="K40" i="30"/>
  <c r="K537" i="28"/>
  <c r="K865" i="30"/>
  <c r="K647" i="28"/>
  <c r="K498" i="30"/>
  <c r="K279" i="31"/>
  <c r="K42" i="32"/>
  <c r="K735" i="31"/>
  <c r="K631" i="31"/>
  <c r="K213" i="30"/>
  <c r="K927" i="32"/>
  <c r="K634" i="31"/>
  <c r="K407" i="30"/>
  <c r="K877" i="32"/>
  <c r="K269" i="30"/>
  <c r="K314" i="28"/>
  <c r="K1009" i="32"/>
  <c r="K635" i="30"/>
  <c r="K704" i="30"/>
  <c r="K432" i="30"/>
  <c r="K46" i="30"/>
  <c r="K351" i="31"/>
  <c r="K378" i="28"/>
  <c r="K104" i="32"/>
  <c r="K815" i="28"/>
  <c r="K751" i="32"/>
  <c r="K17" i="31"/>
  <c r="K861" i="31"/>
  <c r="K167" i="32"/>
  <c r="K264" i="31"/>
  <c r="K461" i="32"/>
  <c r="K883" i="30"/>
  <c r="K689" i="31"/>
  <c r="K609" i="28"/>
  <c r="K832" i="28"/>
  <c r="K677" i="31"/>
  <c r="K989" i="31"/>
  <c r="K389" i="28"/>
  <c r="K268" i="28"/>
  <c r="K47" i="32"/>
  <c r="K510" i="30"/>
  <c r="K344" i="31"/>
  <c r="K543" i="30"/>
  <c r="K855" i="32"/>
  <c r="K13" i="31"/>
  <c r="K574" i="31"/>
  <c r="K501" i="28"/>
  <c r="K798" i="32"/>
  <c r="K272" i="32"/>
  <c r="K812" i="32"/>
  <c r="K415" i="28"/>
  <c r="K386" i="30"/>
  <c r="K111" i="32"/>
  <c r="K507" i="31"/>
  <c r="K587" i="31"/>
  <c r="K990" i="32"/>
  <c r="K727" i="30"/>
  <c r="K816" i="32"/>
  <c r="K932" i="31"/>
  <c r="K512" i="28"/>
  <c r="K482" i="28"/>
  <c r="K704" i="28"/>
  <c r="K612" i="31"/>
  <c r="K850" i="32"/>
  <c r="K192" i="31"/>
  <c r="K955" i="32"/>
  <c r="K151" i="28"/>
  <c r="K962" i="31"/>
  <c r="K804" i="32"/>
  <c r="K248" i="32"/>
  <c r="K633" i="30"/>
  <c r="K104" i="30"/>
  <c r="K16" i="31"/>
  <c r="K837" i="28"/>
  <c r="K23" i="32"/>
  <c r="K842" i="28"/>
  <c r="K676" i="31"/>
  <c r="K503" i="32"/>
  <c r="K79" i="31"/>
  <c r="K556" i="32"/>
  <c r="K751" i="30"/>
  <c r="K236" i="30"/>
  <c r="K259" i="31"/>
  <c r="K569" i="32"/>
  <c r="K529" i="32"/>
  <c r="K725" i="30"/>
  <c r="K469" i="32"/>
  <c r="K421" i="28"/>
  <c r="K903" i="28"/>
  <c r="K270" i="32"/>
  <c r="K88" i="30"/>
  <c r="K741" i="31"/>
  <c r="K991" i="31"/>
  <c r="K551" i="31"/>
  <c r="K271" i="28"/>
  <c r="K846" i="31"/>
  <c r="K106" i="31"/>
  <c r="K387" i="32"/>
  <c r="K605" i="32"/>
  <c r="K308" i="28"/>
  <c r="K170" i="32"/>
  <c r="K817" i="32"/>
  <c r="K541" i="31"/>
  <c r="K719" i="28"/>
  <c r="K348" i="31"/>
  <c r="K60" i="30"/>
  <c r="K23" i="30"/>
  <c r="K932" i="28"/>
  <c r="K567" i="30"/>
  <c r="K694" i="31"/>
  <c r="K445" i="28"/>
  <c r="K326" i="30"/>
  <c r="K843" i="31"/>
  <c r="K624" i="28"/>
  <c r="K327" i="30"/>
  <c r="K19" i="28"/>
  <c r="K120" i="32"/>
  <c r="K112" i="28"/>
  <c r="K531" i="32"/>
  <c r="K230" i="30"/>
  <c r="K50" i="28"/>
  <c r="K331" i="32"/>
  <c r="K518" i="32"/>
  <c r="K922" i="32"/>
  <c r="K695" i="30"/>
  <c r="K353" i="32"/>
  <c r="K785" i="28"/>
  <c r="K400" i="32"/>
  <c r="K446" i="28"/>
  <c r="K901" i="31"/>
  <c r="K242" i="28"/>
  <c r="K263" i="28"/>
  <c r="K469" i="31"/>
  <c r="K508" i="28"/>
  <c r="K651" i="32"/>
  <c r="K415" i="31"/>
  <c r="K348" i="30"/>
  <c r="K59" i="28"/>
  <c r="K696" i="32"/>
  <c r="K697" i="28"/>
  <c r="K665" i="32"/>
  <c r="K219" i="31"/>
  <c r="K898" i="30"/>
  <c r="K394" i="30"/>
  <c r="K21" i="31"/>
  <c r="K74" i="28"/>
  <c r="K578" i="32"/>
  <c r="K523" i="28"/>
  <c r="K726" i="31"/>
  <c r="K823" i="30"/>
  <c r="K237" i="32"/>
  <c r="K442" i="28"/>
  <c r="K73" i="28"/>
  <c r="K950" i="32"/>
  <c r="K635" i="28"/>
  <c r="K27" i="31"/>
  <c r="K366" i="28"/>
  <c r="K413" i="31"/>
  <c r="K570" i="28"/>
  <c r="K700" i="30"/>
  <c r="K607" i="30"/>
  <c r="K313" i="31"/>
  <c r="K281" i="31"/>
  <c r="K119" i="32"/>
  <c r="K629" i="28"/>
  <c r="K997" i="30"/>
  <c r="K593" i="30"/>
  <c r="K712" i="30"/>
  <c r="K244" i="30"/>
  <c r="K776" i="28"/>
  <c r="K26" i="32"/>
  <c r="K261" i="32"/>
  <c r="K376" i="28"/>
  <c r="K981" i="30"/>
  <c r="K675" i="30"/>
  <c r="K991" i="28"/>
  <c r="K523" i="32"/>
  <c r="K980" i="28"/>
  <c r="K718" i="30"/>
  <c r="K304" i="28"/>
  <c r="K218" i="31"/>
  <c r="K129" i="31"/>
  <c r="K594" i="28"/>
  <c r="K243" i="31"/>
  <c r="K823" i="32"/>
  <c r="K863" i="32"/>
  <c r="K626" i="30"/>
  <c r="K196" i="31"/>
  <c r="K71" i="28"/>
  <c r="K895" i="30"/>
  <c r="K285" i="31"/>
  <c r="K483" i="30"/>
  <c r="K265" i="30"/>
  <c r="K258" i="30"/>
  <c r="K752" i="28"/>
  <c r="K987" i="31"/>
  <c r="K803" i="32"/>
  <c r="K502" i="32"/>
  <c r="K516" i="30"/>
  <c r="K699" i="32"/>
  <c r="K384" i="30"/>
  <c r="K614" i="30"/>
  <c r="K51" i="32"/>
  <c r="K203" i="30"/>
  <c r="K525" i="30"/>
  <c r="K170" i="31"/>
  <c r="K299" i="31"/>
  <c r="K410" i="28"/>
  <c r="K811" i="30"/>
  <c r="K720" i="32"/>
  <c r="K184" i="31"/>
  <c r="K600" i="32"/>
  <c r="K453" i="28"/>
  <c r="K891" i="30"/>
  <c r="K66" i="30"/>
  <c r="K702" i="31"/>
  <c r="K41" i="28"/>
  <c r="K534" i="31"/>
  <c r="K463" i="31"/>
  <c r="K446" i="31"/>
  <c r="K156" i="32"/>
  <c r="K967" i="30"/>
  <c r="K726" i="28"/>
  <c r="K127" i="31"/>
  <c r="K409" i="28"/>
  <c r="K357" i="28"/>
  <c r="K602" i="32"/>
  <c r="K726" i="32"/>
  <c r="K361" i="31"/>
  <c r="K455" i="32"/>
  <c r="K691" i="28"/>
  <c r="K922" i="28"/>
  <c r="K218" i="30"/>
  <c r="K964" i="28"/>
  <c r="K20" i="31"/>
  <c r="K781" i="30"/>
  <c r="K765" i="31"/>
  <c r="K544" i="28"/>
  <c r="K769" i="28"/>
  <c r="K865" i="32"/>
  <c r="K167" i="28"/>
  <c r="K185" i="28"/>
  <c r="K640" i="32"/>
  <c r="K907" i="30"/>
  <c r="K822" i="31"/>
  <c r="K188" i="30"/>
  <c r="K396" i="30"/>
  <c r="K414" i="30"/>
  <c r="K702" i="28"/>
  <c r="K276" i="28"/>
  <c r="K255" i="32"/>
  <c r="K845" i="30"/>
  <c r="K953" i="31"/>
  <c r="K256" i="31"/>
  <c r="K537" i="31"/>
  <c r="K703" i="28"/>
  <c r="K754" i="28"/>
  <c r="K179" i="31"/>
  <c r="K139" i="31"/>
  <c r="K83" i="30"/>
  <c r="K385" i="28"/>
  <c r="K486" i="31"/>
  <c r="K80" i="32"/>
  <c r="K83" i="31"/>
  <c r="K233" i="30"/>
  <c r="K722" i="30"/>
  <c r="K482" i="32"/>
  <c r="K916" i="31"/>
  <c r="K131" i="31"/>
  <c r="K776" i="31"/>
  <c r="K644" i="32"/>
  <c r="K882" i="28"/>
  <c r="K689" i="32"/>
  <c r="K78" i="28"/>
  <c r="K676" i="30"/>
  <c r="K437" i="28"/>
  <c r="K710" i="32"/>
  <c r="K72" i="30"/>
  <c r="K873" i="30"/>
  <c r="K639" i="31"/>
  <c r="K405" i="30"/>
  <c r="K868" i="30"/>
  <c r="K198" i="32"/>
  <c r="K473" i="28"/>
  <c r="K146" i="32"/>
  <c r="K828" i="32"/>
  <c r="K636" i="32"/>
  <c r="K546" i="31"/>
  <c r="K680" i="32"/>
  <c r="K909" i="30"/>
  <c r="K691" i="32"/>
  <c r="K98" i="32"/>
  <c r="K212" i="32"/>
  <c r="K837" i="31"/>
  <c r="K795" i="30"/>
  <c r="K698" i="30"/>
  <c r="K773" i="30"/>
  <c r="K787" i="32"/>
  <c r="K374" i="30"/>
  <c r="K34" i="31"/>
  <c r="K144" i="32"/>
  <c r="K815" i="31"/>
  <c r="K354" i="30"/>
  <c r="K91" i="28"/>
  <c r="K595" i="31"/>
  <c r="K722" i="32"/>
  <c r="K457" i="28"/>
  <c r="K632" i="31"/>
  <c r="K216" i="28"/>
  <c r="K597" i="32"/>
  <c r="K821" i="30"/>
  <c r="K548" i="30"/>
  <c r="K807" i="32"/>
  <c r="K278" i="30"/>
  <c r="K940" i="30"/>
  <c r="K703" i="30"/>
  <c r="K314" i="31"/>
  <c r="K519" i="32"/>
  <c r="K653" i="32"/>
  <c r="K878" i="31"/>
  <c r="K506" i="30"/>
  <c r="K22" i="28"/>
  <c r="K945" i="28"/>
  <c r="K657" i="32"/>
  <c r="K343" i="31"/>
  <c r="K970" i="30"/>
  <c r="K493" i="32"/>
  <c r="K601" i="32"/>
  <c r="K332" i="31"/>
  <c r="K51" i="30"/>
  <c r="K756" i="31"/>
  <c r="K698" i="28"/>
  <c r="K833" i="30"/>
  <c r="K939" i="31"/>
  <c r="K841" i="32"/>
  <c r="K854" i="32"/>
  <c r="K208" i="28"/>
  <c r="K71" i="32"/>
  <c r="K50" i="32"/>
  <c r="K286" i="32"/>
  <c r="K74" i="32"/>
  <c r="K968" i="30"/>
  <c r="K888" i="30"/>
  <c r="K708" i="30"/>
  <c r="K360" i="28"/>
  <c r="K871" i="28"/>
  <c r="K891" i="32"/>
  <c r="K806" i="32"/>
  <c r="K235" i="30"/>
  <c r="K477" i="28"/>
  <c r="K155" i="30"/>
  <c r="K761" i="28"/>
  <c r="K484" i="30"/>
  <c r="K956" i="28"/>
  <c r="K264" i="30"/>
  <c r="K604" i="28"/>
  <c r="K856" i="30"/>
  <c r="K266" i="32"/>
  <c r="K120" i="30"/>
  <c r="K631" i="32"/>
  <c r="K596" i="32"/>
  <c r="K864" i="31"/>
  <c r="K928" i="32"/>
  <c r="K298" i="32"/>
  <c r="K419" i="32"/>
  <c r="K705" i="28"/>
  <c r="K731" i="31"/>
  <c r="K47" i="28"/>
  <c r="K758" i="30"/>
  <c r="K943" i="32"/>
  <c r="K326" i="28"/>
  <c r="K469" i="28"/>
  <c r="K903" i="30"/>
  <c r="K554" i="30"/>
  <c r="K459" i="31"/>
  <c r="K758" i="32"/>
  <c r="K321" i="30"/>
  <c r="K1008" i="32"/>
  <c r="K705" i="30"/>
  <c r="K274" i="31"/>
  <c r="K116" i="30"/>
  <c r="K413" i="28"/>
  <c r="K891" i="31"/>
  <c r="K192" i="28"/>
  <c r="K550" i="31"/>
  <c r="K90" i="28"/>
  <c r="K338" i="31"/>
  <c r="K480" i="30"/>
  <c r="K105" i="31"/>
  <c r="K991" i="32"/>
  <c r="K151" i="31"/>
  <c r="K882" i="32"/>
  <c r="K305" i="28"/>
  <c r="K184" i="30"/>
  <c r="K947" i="28"/>
  <c r="K93" i="32"/>
  <c r="K184" i="28"/>
  <c r="K759" i="28"/>
  <c r="K622" i="31"/>
  <c r="K945" i="31"/>
  <c r="K930" i="30"/>
  <c r="K311" i="31"/>
  <c r="K218" i="28"/>
  <c r="K986" i="32"/>
  <c r="K978" i="30"/>
  <c r="K428" i="31"/>
  <c r="K785" i="32"/>
  <c r="K85" i="28"/>
  <c r="K887" i="28"/>
  <c r="K487" i="28"/>
  <c r="K601" i="28"/>
  <c r="K257" i="28"/>
  <c r="K858" i="30"/>
  <c r="K164" i="31"/>
  <c r="K972" i="30"/>
  <c r="K799" i="30"/>
  <c r="K417" i="30"/>
  <c r="K842" i="31"/>
  <c r="K734" i="32"/>
  <c r="K876" i="31"/>
  <c r="K230" i="28"/>
  <c r="K938" i="30"/>
  <c r="K891" i="28"/>
  <c r="K942" i="31"/>
  <c r="K124" i="31"/>
  <c r="K503" i="30"/>
  <c r="K60" i="31"/>
  <c r="K50" i="30"/>
  <c r="K213" i="28"/>
  <c r="K392" i="28"/>
  <c r="K930" i="28"/>
  <c r="K599" i="32"/>
  <c r="K444" i="30"/>
  <c r="K123" i="31"/>
  <c r="K195" i="32"/>
  <c r="K555" i="32"/>
  <c r="K687" i="31"/>
  <c r="K64" i="28"/>
  <c r="K540" i="30"/>
  <c r="K646" i="28"/>
  <c r="K681" i="28"/>
  <c r="K957" i="32"/>
  <c r="K257" i="32"/>
  <c r="K172" i="32"/>
  <c r="K313" i="28"/>
  <c r="K254" i="30"/>
  <c r="K915" i="31"/>
  <c r="K213" i="32"/>
  <c r="K528" i="32"/>
  <c r="K725" i="31"/>
  <c r="K132" i="32"/>
  <c r="K338" i="32"/>
  <c r="K701" i="30"/>
  <c r="K420" i="32"/>
  <c r="K254" i="32"/>
  <c r="K255" i="30"/>
  <c r="K814" i="28"/>
  <c r="K739" i="32"/>
  <c r="K426" i="32"/>
  <c r="K126" i="30"/>
  <c r="K122" i="31"/>
  <c r="K381" i="30"/>
  <c r="K530" i="32"/>
  <c r="K168" i="30"/>
  <c r="K245" i="31"/>
  <c r="K995" i="28"/>
  <c r="K932" i="30"/>
  <c r="K375" i="30"/>
  <c r="K288" i="28"/>
  <c r="K317" i="32"/>
  <c r="K644" i="30"/>
  <c r="K18" i="31"/>
  <c r="K802" i="30"/>
  <c r="K165" i="30"/>
  <c r="K828" i="28"/>
  <c r="K634" i="28"/>
  <c r="K369" i="28"/>
  <c r="K468" i="32"/>
  <c r="K624" i="30"/>
  <c r="K539" i="31"/>
  <c r="K37" i="30"/>
  <c r="K289" i="28"/>
  <c r="K329" i="31"/>
  <c r="K458" i="28"/>
  <c r="K618" i="31"/>
  <c r="K645" i="28"/>
  <c r="K165" i="32"/>
  <c r="K219" i="30"/>
  <c r="K495" i="32"/>
  <c r="K492" i="32"/>
  <c r="K588" i="32"/>
  <c r="K754" i="32"/>
  <c r="K16" i="28"/>
  <c r="K887" i="30"/>
  <c r="K609" i="31"/>
  <c r="K124" i="30"/>
  <c r="K900" i="31"/>
  <c r="K530" i="30"/>
  <c r="K165" i="28"/>
  <c r="K859" i="30"/>
  <c r="K885" i="31"/>
  <c r="K316" i="31"/>
  <c r="K932" i="32"/>
  <c r="K818" i="31"/>
  <c r="K750" i="32"/>
  <c r="K597" i="28"/>
  <c r="K623" i="31"/>
  <c r="K593" i="31"/>
  <c r="K199" i="31"/>
  <c r="K430" i="31"/>
  <c r="K34" i="32"/>
  <c r="K910" i="32"/>
  <c r="K33" i="31"/>
  <c r="K855" i="31"/>
  <c r="K448" i="31"/>
  <c r="K411" i="32"/>
  <c r="K922" i="30"/>
  <c r="K591" i="32"/>
  <c r="K658" i="28"/>
  <c r="K825" i="30"/>
  <c r="K241" i="31"/>
  <c r="K377" i="32"/>
  <c r="K984" i="31"/>
  <c r="K716" i="32"/>
  <c r="K295" i="28"/>
  <c r="K614" i="31"/>
  <c r="K171" i="30"/>
  <c r="K575" i="31"/>
  <c r="K700" i="31"/>
  <c r="K269" i="28"/>
  <c r="K73" i="31"/>
  <c r="K574" i="30"/>
  <c r="K253" i="31"/>
  <c r="K478" i="30"/>
  <c r="K282" i="28"/>
  <c r="K702" i="32"/>
  <c r="K229" i="31"/>
  <c r="K197" i="31"/>
  <c r="K512" i="31"/>
  <c r="K350" i="32"/>
  <c r="K980" i="31"/>
  <c r="K33" i="30"/>
  <c r="K20" i="30"/>
  <c r="K52" i="32"/>
  <c r="K362" i="32"/>
  <c r="K636" i="28"/>
  <c r="K537" i="30"/>
  <c r="K744" i="30"/>
  <c r="K655" i="28"/>
  <c r="K847" i="31"/>
  <c r="K250" i="28"/>
  <c r="K812" i="31"/>
  <c r="K224" i="30"/>
  <c r="K529" i="30"/>
  <c r="K113" i="31"/>
  <c r="K912" i="32"/>
  <c r="K92" i="31"/>
  <c r="K427" i="30"/>
  <c r="K785" i="31"/>
  <c r="K438" i="32"/>
  <c r="K739" i="28"/>
  <c r="K569" i="31"/>
  <c r="K886" i="28"/>
  <c r="K203" i="31"/>
  <c r="K270" i="28"/>
  <c r="K902" i="32"/>
  <c r="K347" i="32"/>
  <c r="K777" i="30"/>
  <c r="K622" i="32"/>
  <c r="K460" i="28"/>
  <c r="K825" i="32"/>
  <c r="K897" i="32"/>
  <c r="K765" i="32"/>
  <c r="K563" i="28"/>
  <c r="K230" i="32"/>
  <c r="K312" i="31"/>
  <c r="K947" i="32"/>
  <c r="K311" i="28"/>
  <c r="K945" i="32"/>
  <c r="K94" i="32"/>
  <c r="K900" i="30"/>
  <c r="K399" i="30"/>
  <c r="K535" i="32"/>
  <c r="K983" i="32"/>
  <c r="K757" i="30"/>
  <c r="K556" i="30"/>
  <c r="K62" i="32"/>
  <c r="K567" i="28"/>
  <c r="K58" i="31"/>
  <c r="K222" i="28"/>
  <c r="K241" i="32"/>
  <c r="K892" i="31"/>
  <c r="K425" i="32"/>
  <c r="K65" i="28"/>
  <c r="K763" i="31"/>
  <c r="K695" i="28"/>
  <c r="K820" i="28"/>
  <c r="K926" i="32"/>
  <c r="K67" i="28"/>
  <c r="K648" i="32"/>
  <c r="K87" i="30"/>
  <c r="K872" i="28"/>
  <c r="K25" i="28"/>
  <c r="K904" i="31"/>
  <c r="K961" i="32"/>
  <c r="K326" i="31"/>
  <c r="K277" i="32"/>
  <c r="K775" i="28"/>
  <c r="K913" i="30"/>
  <c r="K827" i="28"/>
  <c r="K577" i="30"/>
  <c r="K262" i="30"/>
  <c r="K852" i="28"/>
  <c r="K398" i="31"/>
  <c r="K405" i="32"/>
  <c r="K810" i="28"/>
  <c r="K634" i="30"/>
  <c r="K172" i="28"/>
  <c r="K488" i="31"/>
  <c r="K547" i="28"/>
  <c r="K988" i="32"/>
  <c r="K391" i="31"/>
  <c r="K472" i="28"/>
  <c r="K635" i="31"/>
  <c r="K677" i="30"/>
  <c r="K197" i="30"/>
  <c r="K188" i="28"/>
  <c r="K618" i="30"/>
  <c r="K690" i="32"/>
  <c r="K632" i="30"/>
  <c r="K748" i="28"/>
  <c r="K232" i="30"/>
  <c r="K463" i="32"/>
  <c r="K883" i="28"/>
  <c r="K688" i="30"/>
  <c r="K993" i="31"/>
  <c r="K253" i="30"/>
  <c r="K517" i="28"/>
  <c r="K716" i="28"/>
  <c r="K318" i="30"/>
  <c r="K733" i="31"/>
  <c r="K308" i="32"/>
  <c r="K211" i="30"/>
  <c r="K951" i="30"/>
  <c r="K446" i="30"/>
  <c r="K470" i="30"/>
  <c r="K884" i="32"/>
  <c r="K162" i="30"/>
  <c r="K573" i="31"/>
  <c r="K460" i="31"/>
  <c r="K1008" i="30"/>
  <c r="K84" i="31"/>
  <c r="K513" i="28"/>
  <c r="K344" i="32"/>
  <c r="K999" i="28"/>
  <c r="K959" i="28"/>
  <c r="K201" i="32"/>
  <c r="K543" i="31"/>
  <c r="K985" i="30"/>
  <c r="K511" i="31"/>
  <c r="K997" i="32"/>
  <c r="K113" i="32"/>
  <c r="K504" i="30"/>
  <c r="K245" i="30"/>
  <c r="K830" i="32"/>
  <c r="K378" i="32"/>
  <c r="K798" i="31"/>
  <c r="K806" i="30"/>
  <c r="K464" i="31"/>
  <c r="K877" i="28"/>
  <c r="K742" i="32"/>
  <c r="K839" i="30"/>
  <c r="K638" i="28"/>
  <c r="K242" i="32"/>
  <c r="K523" i="31"/>
  <c r="K881" i="28"/>
  <c r="K357" i="30"/>
  <c r="K543" i="32"/>
  <c r="K323" i="28"/>
  <c r="K70" i="28"/>
  <c r="K752" i="30"/>
  <c r="K751" i="31"/>
  <c r="K306" i="32"/>
  <c r="K669" i="31"/>
  <c r="K208" i="31"/>
  <c r="K717" i="31"/>
  <c r="K99" i="31"/>
  <c r="K895" i="31"/>
  <c r="K516" i="31"/>
  <c r="K131" i="28"/>
  <c r="K152" i="31"/>
  <c r="K957" i="30"/>
  <c r="K776" i="30"/>
  <c r="K779" i="31"/>
  <c r="K712" i="31"/>
  <c r="K531" i="28"/>
  <c r="K277" i="28"/>
  <c r="K879" i="32"/>
  <c r="K916" i="28"/>
  <c r="K820" i="30"/>
  <c r="K456" i="28"/>
  <c r="K979" i="28"/>
  <c r="K720" i="30"/>
  <c r="K132" i="30"/>
  <c r="K334" i="32"/>
  <c r="K536" i="28"/>
  <c r="K992" i="30"/>
  <c r="K663" i="31"/>
  <c r="K433" i="31"/>
  <c r="K774" i="31"/>
  <c r="K212" i="28"/>
  <c r="K489" i="30"/>
  <c r="K82" i="28"/>
  <c r="K20" i="32"/>
  <c r="K417" i="28"/>
  <c r="K1001" i="31"/>
  <c r="K376" i="32"/>
  <c r="K550" i="28"/>
  <c r="K644" i="31"/>
  <c r="K206" i="32"/>
  <c r="K966" i="31"/>
  <c r="K944" i="28"/>
  <c r="K648" i="28"/>
  <c r="K648" i="31"/>
  <c r="K810" i="30"/>
  <c r="K98" i="31"/>
  <c r="K464" i="28"/>
  <c r="K658" i="32"/>
  <c r="K927" i="30"/>
  <c r="K259" i="28"/>
  <c r="K321" i="32"/>
  <c r="K25" i="32"/>
  <c r="K571" i="31"/>
  <c r="K834" i="31"/>
  <c r="K896" i="32"/>
  <c r="K724" i="28"/>
  <c r="K304" i="32"/>
  <c r="K874" i="31"/>
  <c r="K933" i="31"/>
  <c r="K930" i="32"/>
  <c r="K85" i="32"/>
  <c r="K564" i="32"/>
  <c r="K613" i="28"/>
  <c r="K112" i="32"/>
  <c r="K173" i="30"/>
  <c r="K293" i="30"/>
  <c r="K220" i="31"/>
  <c r="K335" i="32"/>
  <c r="K385" i="30"/>
  <c r="K813" i="32"/>
  <c r="K92" i="32"/>
  <c r="K275" i="28"/>
  <c r="K700" i="28"/>
  <c r="K968" i="28"/>
  <c r="K487" i="32"/>
  <c r="K476" i="30"/>
  <c r="K986" i="28"/>
  <c r="K747" i="28"/>
  <c r="K860" i="31"/>
  <c r="K319" i="30"/>
  <c r="K133" i="30"/>
  <c r="K849" i="28"/>
  <c r="K952" i="31"/>
  <c r="K722" i="31"/>
  <c r="K250" i="32"/>
  <c r="K652" i="31"/>
  <c r="K40" i="28"/>
  <c r="K925" i="31"/>
  <c r="K497" i="28"/>
  <c r="K476" i="31"/>
  <c r="K385" i="32"/>
  <c r="K397" i="32"/>
  <c r="K191" i="31"/>
  <c r="K415" i="32"/>
  <c r="K290" i="31"/>
  <c r="K386" i="31"/>
  <c r="K636" i="30"/>
  <c r="K197" i="28"/>
  <c r="K795" i="28"/>
  <c r="K548" i="31"/>
  <c r="K365" i="30"/>
  <c r="K259" i="30"/>
  <c r="K582" i="32"/>
  <c r="K134" i="31"/>
  <c r="K182" i="28"/>
  <c r="K163" i="28"/>
  <c r="K431" i="31"/>
  <c r="K714" i="30"/>
  <c r="K351" i="32"/>
  <c r="K770" i="31"/>
  <c r="K471" i="31"/>
  <c r="K249" i="28"/>
  <c r="K910" i="31"/>
  <c r="K498" i="32"/>
  <c r="K178" i="28"/>
  <c r="K331" i="31"/>
  <c r="K923" i="30"/>
  <c r="K225" i="30"/>
  <c r="K422" i="30"/>
  <c r="K835" i="31"/>
  <c r="K470" i="31"/>
  <c r="K425" i="31"/>
  <c r="K10" i="28"/>
  <c r="K921" i="32"/>
  <c r="K904" i="30"/>
  <c r="K605" i="30"/>
  <c r="K511" i="28"/>
  <c r="K835" i="30"/>
  <c r="K183" i="32"/>
  <c r="K992" i="32"/>
  <c r="K44" i="31"/>
  <c r="K856" i="28"/>
  <c r="K559" i="28"/>
  <c r="K485" i="31"/>
  <c r="K864" i="28"/>
  <c r="K898" i="28"/>
  <c r="K114" i="31"/>
  <c r="K68" i="31"/>
  <c r="K109" i="30"/>
  <c r="K964" i="32"/>
  <c r="K191" i="30"/>
  <c r="K854" i="31"/>
  <c r="K526" i="32"/>
  <c r="K95" i="28"/>
  <c r="K309" i="31"/>
  <c r="K278" i="28"/>
  <c r="K706" i="30"/>
  <c r="K755" i="32"/>
  <c r="K53" i="32"/>
  <c r="K566" i="31"/>
  <c r="K325" i="28"/>
  <c r="K613" i="30"/>
  <c r="K866" i="31"/>
  <c r="K672" i="30"/>
  <c r="K552" i="32"/>
  <c r="K107" i="32"/>
  <c r="K321" i="31"/>
  <c r="K144" i="28"/>
  <c r="K354" i="32"/>
  <c r="K145" i="30"/>
  <c r="K141" i="31"/>
  <c r="K380" i="31"/>
  <c r="K692" i="30"/>
  <c r="K483" i="28"/>
  <c r="K486" i="30"/>
  <c r="K509" i="30"/>
  <c r="K933" i="32"/>
  <c r="K502" i="31"/>
  <c r="K424" i="28"/>
  <c r="K685" i="31"/>
  <c r="K56" i="28"/>
  <c r="K439" i="32"/>
  <c r="K934" i="31"/>
  <c r="K734" i="31"/>
  <c r="K173" i="28"/>
  <c r="K320" i="28"/>
  <c r="K133" i="32"/>
  <c r="K842" i="32"/>
  <c r="K80" i="31"/>
  <c r="K480" i="31"/>
  <c r="K791" i="30"/>
  <c r="K118" i="32"/>
  <c r="K62" i="30"/>
  <c r="K88" i="31"/>
  <c r="K606" i="28"/>
  <c r="K996" i="31"/>
  <c r="K797" i="31"/>
  <c r="K543" i="28"/>
  <c r="K327" i="28"/>
  <c r="K728" i="30"/>
  <c r="K290" i="32"/>
  <c r="K91" i="32"/>
  <c r="K805" i="31"/>
  <c r="K913" i="28"/>
  <c r="K894" i="32"/>
  <c r="K849" i="32"/>
  <c r="K277" i="30"/>
  <c r="K291" i="31"/>
  <c r="K611" i="30"/>
  <c r="K271" i="31"/>
  <c r="K138" i="32"/>
  <c r="K425" i="30"/>
  <c r="K729" i="30"/>
  <c r="K558" i="31"/>
  <c r="K770" i="30"/>
  <c r="K998" i="31"/>
  <c r="K944" i="31"/>
  <c r="K119" i="31"/>
  <c r="K135" i="28"/>
  <c r="K444" i="32"/>
  <c r="K864" i="30"/>
  <c r="K492" i="31"/>
  <c r="K731" i="30"/>
  <c r="K32" i="28"/>
  <c r="K1009" i="31"/>
  <c r="K643" i="30"/>
  <c r="K777" i="32"/>
  <c r="K831" i="31"/>
  <c r="K361" i="32"/>
  <c r="K367" i="31"/>
  <c r="K589" i="32"/>
  <c r="K572" i="30"/>
  <c r="K359" i="31"/>
  <c r="K214" i="30"/>
  <c r="K406" i="30"/>
  <c r="K875" i="30"/>
  <c r="K196" i="30"/>
  <c r="K438" i="28"/>
  <c r="K367" i="28"/>
  <c r="K690" i="31"/>
  <c r="K364" i="32"/>
  <c r="K682" i="31"/>
  <c r="K410" i="32"/>
  <c r="K571" i="28"/>
  <c r="K799" i="32"/>
  <c r="K394" i="31"/>
  <c r="K564" i="31"/>
  <c r="K342" i="28"/>
  <c r="K537" i="32"/>
  <c r="K444" i="31"/>
  <c r="K709" i="30"/>
  <c r="K530" i="31"/>
  <c r="K217" i="32"/>
  <c r="K808" i="28"/>
  <c r="K885" i="32"/>
  <c r="K871" i="31"/>
  <c r="K867" i="28"/>
  <c r="K557" i="31"/>
  <c r="K190" i="32"/>
  <c r="K391" i="30"/>
  <c r="K1008" i="31"/>
  <c r="K774" i="28"/>
  <c r="K789" i="31"/>
  <c r="K351" i="28"/>
  <c r="K895" i="28"/>
  <c r="K562" i="30"/>
  <c r="K54" i="28"/>
  <c r="K568" i="31"/>
  <c r="K69" i="30"/>
  <c r="K215" i="31"/>
  <c r="K498" i="31"/>
  <c r="K893" i="31"/>
  <c r="K385" i="31"/>
  <c r="K382" i="28"/>
  <c r="K742" i="30"/>
  <c r="K673" i="31"/>
  <c r="K36" i="31"/>
  <c r="K601" i="31"/>
  <c r="K705" i="31"/>
  <c r="K743" i="30"/>
  <c r="K581" i="30"/>
  <c r="K69" i="32"/>
  <c r="K994" i="30"/>
  <c r="K834" i="30"/>
  <c r="K448" i="28"/>
  <c r="K578" i="31"/>
  <c r="K250" i="31"/>
  <c r="K961" i="28"/>
  <c r="K1007" i="28"/>
  <c r="K942" i="30"/>
  <c r="K307" i="28"/>
  <c r="K679" i="31"/>
  <c r="K363" i="32"/>
  <c r="K934" i="32"/>
  <c r="K33" i="32"/>
  <c r="K456" i="32"/>
  <c r="K35" i="32"/>
  <c r="K679" i="32"/>
  <c r="K545" i="32"/>
  <c r="K395" i="32"/>
  <c r="K582" i="31"/>
  <c r="K408" i="30"/>
  <c r="K832" i="32"/>
  <c r="K164" i="32"/>
  <c r="K818" i="28"/>
  <c r="K890" i="32"/>
  <c r="K830" i="30"/>
  <c r="K540" i="31"/>
  <c r="K532" i="32"/>
  <c r="K186" i="30"/>
  <c r="K684" i="31"/>
  <c r="K977" i="31"/>
  <c r="K348" i="28"/>
  <c r="K280" i="32"/>
  <c r="K423" i="30"/>
  <c r="K699" i="30"/>
  <c r="K489" i="28"/>
  <c r="K889" i="31"/>
  <c r="K279" i="30"/>
  <c r="K924" i="28"/>
  <c r="K593" i="28"/>
  <c r="K565" i="31"/>
  <c r="K901" i="32"/>
  <c r="K558" i="32"/>
  <c r="K828" i="31"/>
  <c r="K309" i="28"/>
  <c r="K945" i="30"/>
  <c r="K359" i="28"/>
  <c r="K87" i="31"/>
  <c r="K356" i="31"/>
  <c r="K86" i="32"/>
  <c r="K993" i="32"/>
  <c r="K487" i="31"/>
  <c r="K921" i="30"/>
  <c r="K58" i="32"/>
  <c r="K141" i="30"/>
  <c r="K382" i="31"/>
  <c r="K32" i="30"/>
  <c r="K995" i="31"/>
  <c r="K156" i="31"/>
  <c r="K902" i="31"/>
  <c r="K474" i="32"/>
  <c r="K363" i="28"/>
  <c r="K707" i="30"/>
  <c r="K721" i="30"/>
  <c r="K527" i="31"/>
  <c r="K974" i="28"/>
  <c r="K788" i="30"/>
  <c r="K781" i="28"/>
  <c r="K976" i="32"/>
  <c r="K207" i="31"/>
  <c r="K462" i="32"/>
  <c r="K656" i="32"/>
  <c r="K113" i="30"/>
  <c r="K732" i="28"/>
  <c r="K245" i="32"/>
  <c r="K617" i="30"/>
  <c r="K993" i="30"/>
  <c r="K803" i="30"/>
  <c r="K197" i="32"/>
  <c r="K366" i="30"/>
  <c r="K685" i="30"/>
  <c r="K352" i="28"/>
  <c r="K439" i="31"/>
  <c r="K678" i="28"/>
  <c r="K126" i="28"/>
  <c r="K793" i="31"/>
  <c r="K248" i="28"/>
  <c r="K928" i="30"/>
  <c r="K65" i="32"/>
  <c r="K177" i="31"/>
  <c r="K246" i="28"/>
  <c r="K202" i="28"/>
  <c r="K589" i="28"/>
  <c r="K130" i="31"/>
  <c r="K307" i="30"/>
  <c r="K37" i="31"/>
  <c r="K356" i="28"/>
  <c r="K638" i="30"/>
  <c r="K811" i="32"/>
  <c r="K149" i="30"/>
  <c r="K453" i="32"/>
  <c r="K84" i="28"/>
  <c r="K734" i="30"/>
  <c r="K650" i="30"/>
  <c r="K656" i="28"/>
  <c r="K95" i="32"/>
  <c r="K499" i="30"/>
  <c r="K809" i="32"/>
  <c r="K948" i="32"/>
  <c r="K906" i="28"/>
  <c r="K933" i="30"/>
  <c r="K190" i="28"/>
  <c r="K711" i="31"/>
  <c r="K878" i="28"/>
  <c r="K29" i="28"/>
  <c r="K32" i="32"/>
  <c r="K284" i="32"/>
  <c r="K792" i="28"/>
  <c r="K61" i="31"/>
  <c r="K680" i="28"/>
  <c r="K650" i="31"/>
  <c r="K38" i="30"/>
  <c r="K525" i="31"/>
  <c r="K778" i="32"/>
  <c r="K783" i="30"/>
  <c r="K300" i="28"/>
  <c r="K159" i="32"/>
  <c r="K440" i="28"/>
  <c r="K763" i="28"/>
  <c r="K137" i="28"/>
  <c r="K620" i="30"/>
  <c r="K859" i="31"/>
  <c r="K72" i="32"/>
  <c r="K950" i="28"/>
  <c r="K557" i="32"/>
  <c r="K835" i="28"/>
  <c r="K582" i="28"/>
  <c r="K103" i="30"/>
  <c r="K883" i="31"/>
  <c r="K161" i="30"/>
  <c r="K414" i="32"/>
  <c r="K965" i="32"/>
  <c r="K888" i="28"/>
  <c r="K908" i="30"/>
  <c r="K583" i="32"/>
  <c r="K974" i="31"/>
  <c r="K164" i="30"/>
  <c r="K433" i="30"/>
  <c r="K360" i="32"/>
  <c r="K620" i="31"/>
  <c r="K618" i="32"/>
  <c r="K407" i="31"/>
  <c r="K666" i="28"/>
  <c r="K577" i="32"/>
  <c r="K392" i="30"/>
  <c r="K709" i="31"/>
  <c r="K353" i="30"/>
  <c r="K623" i="32"/>
  <c r="K368" i="31"/>
  <c r="K106" i="32"/>
  <c r="K70" i="30"/>
  <c r="K132" i="28"/>
  <c r="K136" i="28"/>
  <c r="K447" i="32"/>
  <c r="K606" i="31"/>
  <c r="K562" i="32"/>
  <c r="K484" i="32"/>
  <c r="K418" i="28"/>
  <c r="K977" i="28"/>
  <c r="K784" i="32"/>
  <c r="K244" i="32"/>
  <c r="K476" i="32"/>
  <c r="K119" i="28"/>
  <c r="K261" i="31"/>
  <c r="K62" i="31"/>
  <c r="K960" i="32"/>
  <c r="K185" i="30"/>
  <c r="K911" i="31"/>
  <c r="K552" i="28"/>
  <c r="K26" i="28"/>
  <c r="K517" i="32"/>
  <c r="K928" i="28"/>
  <c r="K101" i="28"/>
  <c r="K872" i="30"/>
  <c r="K291" i="30"/>
  <c r="K989" i="30"/>
  <c r="K919" i="32"/>
  <c r="K936" i="30"/>
  <c r="K915" i="30"/>
  <c r="K714" i="28"/>
  <c r="K408" i="32"/>
  <c r="K788" i="32"/>
  <c r="K267" i="32"/>
  <c r="K753" i="31"/>
  <c r="K363" i="31"/>
  <c r="K547" i="32"/>
  <c r="K817" i="30"/>
  <c r="K36" i="30"/>
  <c r="K713" i="32"/>
  <c r="K106" i="30"/>
  <c r="K771" i="28"/>
  <c r="K764" i="31"/>
  <c r="K419" i="31"/>
  <c r="K332" i="28"/>
  <c r="K808" i="30"/>
  <c r="K934" i="30"/>
  <c r="K869" i="28"/>
  <c r="K721" i="31"/>
  <c r="K724" i="31"/>
  <c r="K514" i="30"/>
  <c r="K880" i="28"/>
  <c r="K655" i="31"/>
  <c r="K372" i="30"/>
  <c r="K406" i="32"/>
  <c r="K729" i="31"/>
  <c r="K781" i="31"/>
  <c r="K528" i="30"/>
  <c r="K174" i="31"/>
  <c r="K281" i="32"/>
  <c r="K401" i="30"/>
  <c r="K933" i="28"/>
  <c r="K90" i="32"/>
  <c r="K910" i="28"/>
  <c r="K544" i="30"/>
  <c r="K179" i="30"/>
  <c r="K855" i="28"/>
  <c r="K48" i="31"/>
  <c r="K950" i="31"/>
  <c r="K597" i="30"/>
  <c r="K828" i="30"/>
  <c r="K121" i="28"/>
  <c r="K823" i="28"/>
  <c r="K603" i="28"/>
  <c r="K302" i="28"/>
  <c r="K358" i="32"/>
  <c r="K19" i="31"/>
  <c r="K822" i="30"/>
  <c r="K257" i="30"/>
  <c r="K54" i="31"/>
  <c r="K1002" i="28"/>
  <c r="K314" i="30"/>
  <c r="K426" i="28"/>
  <c r="K560" i="28"/>
  <c r="K623" i="30"/>
  <c r="K951" i="28"/>
  <c r="K141" i="28"/>
  <c r="K102" i="32"/>
  <c r="K824" i="28"/>
  <c r="K884" i="30"/>
  <c r="K459" i="28"/>
  <c r="K128" i="31"/>
  <c r="K967" i="28"/>
  <c r="K74" i="31"/>
  <c r="K1005" i="31"/>
  <c r="K495" i="31"/>
  <c r="K953" i="32"/>
  <c r="K740" i="28"/>
  <c r="K447" i="28"/>
  <c r="K183" i="28"/>
  <c r="K813" i="31"/>
  <c r="K377" i="31"/>
  <c r="K918" i="28"/>
  <c r="K894" i="28"/>
  <c r="K714" i="32"/>
  <c r="K738" i="32"/>
  <c r="K96" i="32"/>
  <c r="K663" i="30"/>
  <c r="K808" i="32"/>
  <c r="K486" i="32"/>
  <c r="K894" i="30"/>
  <c r="K11" i="32"/>
  <c r="K568" i="32"/>
  <c r="K989" i="28"/>
  <c r="K320" i="30"/>
  <c r="K208" i="32"/>
  <c r="K411" i="30"/>
  <c r="K889" i="30"/>
  <c r="K870" i="31"/>
  <c r="K503" i="28"/>
  <c r="K748" i="31"/>
  <c r="K685" i="28"/>
  <c r="K940" i="32"/>
  <c r="K689" i="28"/>
  <c r="K769" i="32"/>
  <c r="K582" i="30"/>
  <c r="K629" i="30"/>
  <c r="K513" i="31"/>
  <c r="K286" i="28"/>
  <c r="K512" i="30"/>
  <c r="K271" i="32"/>
  <c r="K336" i="32"/>
  <c r="K595" i="32"/>
  <c r="K994" i="32"/>
  <c r="K816" i="28"/>
  <c r="K145" i="31"/>
  <c r="K893" i="28"/>
  <c r="K591" i="28"/>
  <c r="K633" i="32"/>
  <c r="K337" i="28"/>
  <c r="K906" i="31"/>
  <c r="K583" i="30"/>
  <c r="K616" i="30"/>
  <c r="K766" i="31"/>
  <c r="K412" i="31"/>
  <c r="K107" i="31"/>
  <c r="K675" i="32"/>
  <c r="K272" i="31"/>
  <c r="K191" i="28"/>
  <c r="K247" i="30"/>
  <c r="K403" i="31"/>
  <c r="K735" i="28"/>
  <c r="K310" i="32"/>
  <c r="K600" i="31"/>
  <c r="K289" i="31"/>
  <c r="K403" i="28"/>
  <c r="K295" i="31"/>
  <c r="K642" i="28"/>
  <c r="K739" i="31"/>
  <c r="K554" i="28"/>
  <c r="K639" i="30"/>
  <c r="K14" i="31"/>
  <c r="K312" i="30"/>
  <c r="K528" i="28"/>
  <c r="K952" i="30"/>
  <c r="K126" i="31"/>
  <c r="K661" i="32"/>
  <c r="K497" i="30"/>
  <c r="K31" i="28"/>
  <c r="K862" i="30"/>
  <c r="K301" i="31"/>
  <c r="K434" i="31"/>
  <c r="K296" i="32"/>
  <c r="K821" i="32"/>
  <c r="K553" i="30"/>
  <c r="K499" i="32"/>
  <c r="K343" i="30"/>
  <c r="K533" i="28"/>
  <c r="K184" i="32"/>
  <c r="K598" i="32"/>
  <c r="K115" i="32"/>
  <c r="K420" i="31"/>
  <c r="K778" i="28"/>
  <c r="K854" i="30"/>
  <c r="K717" i="32"/>
  <c r="K795" i="31"/>
  <c r="K59" i="32"/>
  <c r="K327" i="32"/>
  <c r="K48" i="30"/>
  <c r="K962" i="30"/>
  <c r="K693" i="31"/>
  <c r="K590" i="30"/>
  <c r="K996" i="30"/>
  <c r="K189" i="32"/>
  <c r="K211" i="32"/>
  <c r="K847" i="32"/>
  <c r="K688" i="32"/>
  <c r="K749" i="28"/>
  <c r="K643" i="32"/>
  <c r="K632" i="28"/>
  <c r="K957" i="28"/>
  <c r="K166" i="31"/>
  <c r="K130" i="30"/>
  <c r="K45" i="31"/>
  <c r="K848" i="31"/>
  <c r="K170" i="30"/>
  <c r="K484" i="31"/>
  <c r="K338" i="28"/>
  <c r="K594" i="30"/>
  <c r="K30" i="32"/>
  <c r="K177" i="32"/>
  <c r="K786" i="32"/>
  <c r="K940" i="28"/>
  <c r="K194" i="32"/>
  <c r="K470" i="28"/>
  <c r="K49" i="31"/>
  <c r="K589" i="31"/>
  <c r="K330" i="28"/>
  <c r="K177" i="28"/>
  <c r="K328" i="32"/>
  <c r="K333" i="31"/>
  <c r="K336" i="31"/>
  <c r="K743" i="32"/>
  <c r="K526" i="30"/>
  <c r="K860" i="28"/>
  <c r="K914" i="30"/>
  <c r="K43" i="28"/>
  <c r="K323" i="32"/>
  <c r="K52" i="28"/>
  <c r="K692" i="32"/>
  <c r="K990" i="31"/>
  <c r="K256" i="32"/>
  <c r="K478" i="28"/>
  <c r="K840" i="30"/>
  <c r="K174" i="30"/>
  <c r="K762" i="32"/>
  <c r="K454" i="32"/>
  <c r="K630" i="30"/>
  <c r="K503" i="31"/>
  <c r="K909" i="32"/>
  <c r="K747" i="32"/>
  <c r="K91" i="30"/>
  <c r="K646" i="30"/>
  <c r="K452" i="32"/>
  <c r="K653" i="28"/>
  <c r="K761" i="30"/>
  <c r="K792" i="30"/>
  <c r="K397" i="28"/>
  <c r="K693" i="28"/>
  <c r="K441" i="31"/>
  <c r="K987" i="30"/>
  <c r="K692" i="31"/>
  <c r="K285" i="28"/>
  <c r="K599" i="31"/>
  <c r="K462" i="31"/>
  <c r="K536" i="31"/>
  <c r="K555" i="30"/>
  <c r="K860" i="32"/>
  <c r="K678" i="31"/>
  <c r="K86" i="31"/>
  <c r="K970" i="32"/>
  <c r="K725" i="28"/>
  <c r="K368" i="30"/>
  <c r="K404" i="32"/>
  <c r="K956" i="30"/>
  <c r="K973" i="32"/>
  <c r="K488" i="32"/>
  <c r="K220" i="30"/>
  <c r="K140" i="28"/>
  <c r="K15" i="30"/>
  <c r="K241" i="30"/>
  <c r="K431" i="28"/>
  <c r="K664" i="28"/>
  <c r="K772" i="28"/>
  <c r="K478" i="31"/>
  <c r="K255" i="31"/>
  <c r="K324" i="30"/>
  <c r="K576" i="30"/>
  <c r="K63" i="31"/>
  <c r="K294" i="32"/>
  <c r="K752" i="31"/>
  <c r="K308" i="31"/>
  <c r="K322" i="30"/>
  <c r="K502" i="30"/>
  <c r="K413" i="30"/>
  <c r="K819" i="31"/>
  <c r="K57" i="28"/>
  <c r="K94" i="28"/>
  <c r="K939" i="30"/>
  <c r="K866" i="30"/>
  <c r="K672" i="31"/>
  <c r="K637" i="30"/>
  <c r="K111" i="28"/>
  <c r="K471" i="30"/>
  <c r="K504" i="28"/>
  <c r="K262" i="32"/>
  <c r="K467" i="30"/>
  <c r="K155" i="28"/>
  <c r="K621" i="32"/>
  <c r="K617" i="31"/>
  <c r="K82" i="32"/>
  <c r="K411" i="31"/>
  <c r="K110" i="30"/>
  <c r="K772" i="32"/>
  <c r="K666" i="32"/>
  <c r="K514" i="32"/>
  <c r="K924" i="32"/>
  <c r="K103" i="31"/>
  <c r="K185" i="31"/>
  <c r="K587" i="32"/>
  <c r="K479" i="31"/>
  <c r="K660" i="28"/>
  <c r="K654" i="31"/>
  <c r="K898" i="32"/>
  <c r="K430" i="30"/>
  <c r="K358" i="28"/>
  <c r="K516" i="28"/>
  <c r="K10" i="31"/>
  <c r="K356" i="30"/>
  <c r="K858" i="31"/>
  <c r="K32" i="31"/>
  <c r="K195" i="28"/>
  <c r="K117" i="32"/>
  <c r="K294" i="30"/>
  <c r="K811" i="31"/>
  <c r="K111" i="30"/>
  <c r="K223" i="28"/>
  <c r="K579" i="31"/>
  <c r="K671" i="31"/>
  <c r="K728" i="32"/>
  <c r="K57" i="31"/>
  <c r="K391" i="28"/>
  <c r="K581" i="32"/>
  <c r="K706" i="31"/>
  <c r="K723" i="32"/>
  <c r="K492" i="30"/>
  <c r="K273" i="32"/>
  <c r="K388" i="32"/>
  <c r="K779" i="32"/>
  <c r="K382" i="32"/>
  <c r="K345" i="32"/>
  <c r="K171" i="31"/>
  <c r="K707" i="28"/>
  <c r="K252" i="32"/>
  <c r="K51" i="31"/>
  <c r="K458" i="30"/>
  <c r="K992" i="31"/>
  <c r="K604" i="30"/>
  <c r="K826" i="32"/>
  <c r="K628" i="32"/>
  <c r="K97" i="32"/>
  <c r="K258" i="28"/>
  <c r="K12" i="31"/>
  <c r="K303" i="31"/>
  <c r="K570" i="30"/>
  <c r="K243" i="28"/>
  <c r="K674" i="28"/>
  <c r="K786" i="30"/>
  <c r="K855" i="30"/>
  <c r="K455" i="31"/>
  <c r="K584" i="32"/>
  <c r="K607" i="28"/>
  <c r="K862" i="32"/>
  <c r="K401" i="28"/>
  <c r="K100" i="32"/>
  <c r="K388" i="31"/>
  <c r="K655" i="30"/>
  <c r="K983" i="30"/>
  <c r="K874" i="30"/>
  <c r="K435" i="28"/>
  <c r="K275" i="31"/>
  <c r="K983" i="28"/>
  <c r="K973" i="28"/>
  <c r="K109" i="32"/>
  <c r="K247" i="28"/>
  <c r="K584" i="28"/>
  <c r="K379" i="30"/>
  <c r="K408" i="31"/>
  <c r="K946" i="30"/>
  <c r="K42" i="31"/>
  <c r="K492" i="28"/>
  <c r="K300" i="32"/>
  <c r="K707" i="32"/>
  <c r="K167" i="30"/>
  <c r="K79" i="30"/>
  <c r="K189" i="30"/>
  <c r="K549" i="28"/>
  <c r="K637" i="32"/>
  <c r="K742" i="28"/>
  <c r="K465" i="30"/>
  <c r="K501" i="31"/>
  <c r="K401" i="31"/>
  <c r="K809" i="30"/>
  <c r="K965" i="28"/>
  <c r="K68" i="28"/>
  <c r="K265" i="31"/>
  <c r="K975" i="31"/>
  <c r="K809" i="31"/>
  <c r="K232" i="28"/>
  <c r="K336" i="30"/>
  <c r="K435" i="30"/>
  <c r="K837" i="30"/>
  <c r="K815" i="30"/>
  <c r="K768" i="31"/>
  <c r="K70" i="32"/>
  <c r="K995" i="32"/>
  <c r="K755" i="28"/>
  <c r="K760" i="28"/>
  <c r="K861" i="28"/>
  <c r="K877" i="31"/>
  <c r="K810" i="32"/>
  <c r="K352" i="31"/>
  <c r="K204" i="31"/>
  <c r="K123" i="32"/>
  <c r="K545" i="30"/>
  <c r="K815" i="32"/>
  <c r="K173" i="31"/>
  <c r="K958" i="28"/>
  <c r="K773" i="31"/>
  <c r="K225" i="31"/>
  <c r="K220" i="28"/>
  <c r="K119" i="30"/>
  <c r="K318" i="28"/>
  <c r="K444" i="28"/>
  <c r="K129" i="28"/>
  <c r="K160" i="31"/>
  <c r="K827" i="31"/>
  <c r="K56" i="32"/>
  <c r="K41" i="30"/>
  <c r="K566" i="28"/>
  <c r="K615" i="31"/>
  <c r="K306" i="28"/>
  <c r="K499" i="31"/>
  <c r="K383" i="30"/>
  <c r="K659" i="30"/>
  <c r="K332" i="32"/>
  <c r="K899" i="31"/>
  <c r="K954" i="28"/>
  <c r="K794" i="30"/>
  <c r="K341" i="32"/>
  <c r="K612" i="30"/>
  <c r="K341" i="31"/>
  <c r="K732" i="31"/>
  <c r="K292" i="28"/>
  <c r="K715" i="28"/>
  <c r="K442" i="32"/>
  <c r="K352" i="30"/>
  <c r="K237" i="28"/>
  <c r="K890" i="28"/>
  <c r="K626" i="32"/>
  <c r="K208" i="30"/>
  <c r="K749" i="32"/>
  <c r="K150" i="28"/>
  <c r="K146" i="31"/>
  <c r="K123" i="28"/>
  <c r="K839" i="28"/>
  <c r="K562" i="31"/>
  <c r="K303" i="30"/>
  <c r="K859" i="32"/>
  <c r="K701" i="28"/>
  <c r="K461" i="30"/>
  <c r="K824" i="32"/>
  <c r="K436" i="31"/>
  <c r="K284" i="30"/>
  <c r="K41" i="31"/>
  <c r="K251" i="32"/>
  <c r="K205" i="28"/>
  <c r="K268" i="30"/>
  <c r="K46" i="32"/>
  <c r="K420" i="28"/>
  <c r="K125" i="32"/>
  <c r="K642" i="32"/>
  <c r="K991" i="30"/>
  <c r="K846" i="30"/>
  <c r="K397" i="30"/>
  <c r="K454" i="28"/>
  <c r="K357" i="31"/>
  <c r="K886" i="32"/>
  <c r="K899" i="32"/>
  <c r="K379" i="32"/>
  <c r="K529" i="28"/>
  <c r="K335" i="31"/>
  <c r="K89" i="30"/>
  <c r="K575" i="28"/>
  <c r="K914" i="31"/>
  <c r="K110" i="32"/>
  <c r="K858" i="32"/>
  <c r="K112" i="31"/>
  <c r="K823" i="31"/>
  <c r="K490" i="30"/>
  <c r="K1005" i="30"/>
  <c r="K561" i="32"/>
  <c r="K597" i="31"/>
  <c r="K486" i="28"/>
  <c r="K496" i="30"/>
  <c r="K748" i="30"/>
  <c r="K467" i="32"/>
  <c r="K759" i="31"/>
  <c r="K417" i="32"/>
  <c r="K277" i="31"/>
  <c r="K188" i="31"/>
  <c r="K354" i="28"/>
  <c r="K598" i="28"/>
  <c r="K766" i="30"/>
  <c r="K915" i="32"/>
  <c r="K560" i="32"/>
  <c r="K128" i="28"/>
  <c r="K270" i="31"/>
  <c r="K873" i="28"/>
  <c r="K234" i="31"/>
  <c r="K965" i="31"/>
  <c r="K560" i="30"/>
  <c r="K209" i="32"/>
  <c r="K109" i="28"/>
  <c r="K428" i="30"/>
  <c r="K81" i="32"/>
  <c r="K417" i="31"/>
  <c r="K664" i="31"/>
  <c r="K833" i="31"/>
  <c r="K683" i="32"/>
  <c r="K384" i="31"/>
  <c r="K364" i="30"/>
  <c r="K494" i="28"/>
  <c r="K716" i="31"/>
  <c r="K260" i="32"/>
  <c r="K349" i="30"/>
  <c r="K984" i="32"/>
  <c r="K858" i="28"/>
  <c r="K218" i="32"/>
  <c r="K147" i="30"/>
  <c r="K715" i="31"/>
  <c r="K979" i="32"/>
  <c r="K446" i="32"/>
  <c r="K641" i="32"/>
  <c r="K669" i="32"/>
  <c r="K833" i="32"/>
  <c r="K542" i="32"/>
  <c r="K491" i="31"/>
  <c r="K75" i="31"/>
  <c r="K370" i="28"/>
  <c r="K135" i="30"/>
  <c r="K450" i="31"/>
  <c r="K590" i="31"/>
  <c r="K663" i="32"/>
  <c r="K72" i="31"/>
  <c r="K13" i="30"/>
  <c r="K472" i="31"/>
  <c r="K400" i="30"/>
  <c r="K210" i="30"/>
  <c r="K743" i="28"/>
  <c r="K21" i="32"/>
  <c r="K576" i="28"/>
  <c r="K679" i="28"/>
  <c r="K526" i="31"/>
  <c r="K450" i="28"/>
  <c r="K116" i="31"/>
  <c r="K968" i="31"/>
  <c r="K531" i="30"/>
  <c r="K577" i="28"/>
  <c r="K341" i="30"/>
  <c r="K493" i="28"/>
  <c r="K813" i="30"/>
  <c r="K578" i="28"/>
  <c r="K278" i="32"/>
  <c r="K151" i="30"/>
  <c r="K485" i="32"/>
  <c r="K402" i="31"/>
  <c r="K298" i="30"/>
  <c r="K676" i="32"/>
  <c r="K672" i="32"/>
  <c r="K709" i="32"/>
  <c r="K222" i="30"/>
  <c r="K951" i="31"/>
  <c r="K812" i="30"/>
  <c r="K376" i="30"/>
  <c r="K564" i="28"/>
  <c r="K956" i="31"/>
  <c r="K171" i="32"/>
  <c r="K961" i="30"/>
  <c r="K17" i="32"/>
  <c r="K117" i="31"/>
  <c r="K793" i="30"/>
  <c r="K809" i="28"/>
  <c r="K600" i="30"/>
  <c r="K986" i="31"/>
  <c r="K384" i="28"/>
  <c r="K763" i="30"/>
  <c r="K63" i="28"/>
  <c r="K170" i="28"/>
  <c r="K796" i="31"/>
  <c r="K452" i="30"/>
  <c r="K156" i="30"/>
  <c r="K381" i="28"/>
  <c r="K717" i="28"/>
  <c r="K673" i="28"/>
  <c r="K375" i="32"/>
  <c r="K75" i="30"/>
  <c r="K538" i="30"/>
  <c r="K99" i="30"/>
  <c r="K272" i="28"/>
  <c r="K232" i="31"/>
  <c r="K253" i="32"/>
  <c r="K489" i="32"/>
  <c r="K267" i="28"/>
  <c r="K149" i="28"/>
  <c r="K880" i="32"/>
  <c r="K929" i="31"/>
  <c r="K527" i="28"/>
  <c r="K430" i="28"/>
  <c r="K604" i="32"/>
  <c r="K266" i="30"/>
  <c r="K260" i="31"/>
  <c r="K69" i="28"/>
  <c r="K348" i="32"/>
  <c r="K248" i="31"/>
  <c r="K522" i="28"/>
  <c r="K845" i="32"/>
  <c r="K948" i="30"/>
  <c r="K829" i="30"/>
  <c r="K387" i="31"/>
  <c r="K53" i="31"/>
  <c r="K429" i="30"/>
  <c r="K838" i="32"/>
  <c r="K535" i="30"/>
  <c r="K733" i="28"/>
  <c r="K28" i="32"/>
  <c r="K426" i="30"/>
  <c r="K767" i="32"/>
  <c r="K728" i="28"/>
  <c r="K808" i="31"/>
  <c r="K685" i="32"/>
  <c r="K412" i="32"/>
  <c r="K457" i="31"/>
  <c r="K703" i="31"/>
  <c r="K98" i="30"/>
  <c r="K11" i="28"/>
  <c r="K127" i="28"/>
  <c r="K325" i="31"/>
  <c r="K718" i="31"/>
  <c r="K160" i="30"/>
  <c r="K448" i="30"/>
  <c r="K365" i="31"/>
  <c r="K505" i="30"/>
  <c r="K290" i="28"/>
  <c r="K167" i="31"/>
  <c r="K293" i="32"/>
  <c r="K754" i="31"/>
  <c r="K873" i="31"/>
  <c r="K235" i="32"/>
  <c r="K462" i="30"/>
  <c r="K282" i="32"/>
  <c r="K441" i="32"/>
  <c r="K38" i="32"/>
  <c r="K19" i="32"/>
  <c r="K718" i="28"/>
  <c r="K90" i="31"/>
  <c r="K975" i="28"/>
  <c r="K27" i="28"/>
  <c r="K981" i="28"/>
  <c r="K632" i="32"/>
  <c r="K223" i="32"/>
  <c r="K176" i="32"/>
  <c r="K77" i="32"/>
  <c r="K884" i="31"/>
  <c r="K917" i="31"/>
  <c r="K333" i="28"/>
  <c r="K175" i="28"/>
  <c r="K988" i="28"/>
  <c r="K61" i="28"/>
  <c r="K187" i="31"/>
  <c r="K76" i="30"/>
  <c r="K621" i="31"/>
  <c r="K873" i="32"/>
  <c r="K942" i="28"/>
  <c r="K284" i="28"/>
  <c r="K402" i="28"/>
  <c r="K780" i="28"/>
  <c r="K560" i="31"/>
  <c r="K497" i="32"/>
  <c r="K194" i="31"/>
  <c r="K989" i="32"/>
  <c r="K350" i="28"/>
  <c r="K334" i="28"/>
  <c r="K435" i="31"/>
  <c r="K911" i="30"/>
  <c r="K280" i="30"/>
  <c r="K590" i="32"/>
  <c r="K463" i="30"/>
  <c r="K79" i="28"/>
  <c r="K373" i="32"/>
  <c r="K593" i="32"/>
  <c r="K182" i="32"/>
  <c r="K369" i="31"/>
  <c r="K532" i="31"/>
  <c r="K711" i="30"/>
  <c r="K627" i="32"/>
  <c r="K450" i="30"/>
  <c r="K719" i="31"/>
  <c r="K88" i="32"/>
  <c r="K217" i="30"/>
  <c r="K902" i="30"/>
  <c r="K236" i="32"/>
  <c r="K302" i="32"/>
  <c r="K695" i="32"/>
  <c r="K247" i="32"/>
  <c r="K105" i="30"/>
  <c r="K162" i="32"/>
  <c r="K658" i="30"/>
  <c r="K638" i="31"/>
  <c r="K268" i="31"/>
  <c r="K274" i="28"/>
  <c r="K997" i="28"/>
  <c r="K764" i="30"/>
  <c r="K737" i="32"/>
  <c r="K129" i="32"/>
  <c r="K969" i="30"/>
  <c r="K324" i="31"/>
  <c r="K819" i="28"/>
  <c r="K429" i="31"/>
  <c r="K188" i="32"/>
  <c r="O9" i="8" l="1"/>
  <c r="F25" i="8"/>
  <c r="O17" i="8"/>
  <c r="J27" i="21" s="1"/>
  <c r="O34" i="8"/>
  <c r="J37" i="21" s="1"/>
  <c r="O38" i="8"/>
  <c r="J41" i="21" s="1"/>
  <c r="O37" i="8"/>
  <c r="J40" i="21" s="1"/>
  <c r="N6" i="3"/>
  <c r="F9" i="8"/>
  <c r="N40" i="3"/>
  <c r="O35" i="8"/>
  <c r="J38" i="21" s="1"/>
  <c r="F22" i="8"/>
  <c r="J29" i="21" s="1"/>
  <c r="F26" i="8"/>
  <c r="F40" i="3"/>
  <c r="J63" i="21" s="1"/>
  <c r="F29" i="8"/>
  <c r="F37" i="3"/>
  <c r="O36" i="8"/>
  <c r="J39" i="21" s="1"/>
  <c r="F23" i="3"/>
  <c r="J54" i="21" s="1"/>
  <c r="N26" i="3"/>
  <c r="J78" i="21" s="1"/>
  <c r="O39" i="8"/>
  <c r="J42" i="21" s="1"/>
  <c r="F7" i="3"/>
  <c r="N10" i="3"/>
  <c r="J70" i="21" s="1"/>
  <c r="F21" i="3"/>
  <c r="J52" i="21" s="1"/>
  <c r="N24" i="3"/>
  <c r="N42" i="3"/>
  <c r="F36" i="8"/>
  <c r="J34" i="21" s="1"/>
  <c r="F11" i="3"/>
  <c r="N12" i="3"/>
  <c r="J72" i="21" s="1"/>
  <c r="F26" i="3"/>
  <c r="J57" i="21" s="1"/>
  <c r="F38" i="8"/>
  <c r="J36" i="21" s="1"/>
  <c r="F34" i="8"/>
  <c r="J32" i="21" s="1"/>
  <c r="N8" i="3"/>
  <c r="J68" i="21" s="1"/>
  <c r="F20" i="3"/>
  <c r="N25" i="3"/>
  <c r="F28" i="8"/>
  <c r="J31" i="21" s="1"/>
  <c r="O40" i="8"/>
  <c r="J43" i="21" s="1"/>
  <c r="O15" i="8"/>
  <c r="J25" i="21" s="1"/>
  <c r="N39" i="3"/>
  <c r="O14" i="8"/>
  <c r="J24" i="21" s="1"/>
  <c r="F38" i="3"/>
  <c r="J61" i="21" s="1"/>
  <c r="N11" i="3"/>
  <c r="J71" i="21" s="1"/>
  <c r="O26" i="8"/>
  <c r="J73" i="21" s="1"/>
  <c r="F23" i="8"/>
  <c r="F13" i="3"/>
  <c r="O28" i="8"/>
  <c r="F35" i="8"/>
  <c r="J33" i="21" s="1"/>
  <c r="F14" i="8"/>
  <c r="N21" i="3"/>
  <c r="N27" i="3"/>
  <c r="J79" i="21" s="1"/>
  <c r="N29" i="3"/>
  <c r="O27" i="8"/>
  <c r="F42" i="3"/>
  <c r="J65" i="21" s="1"/>
  <c r="F19" i="8"/>
  <c r="J28" i="21" s="1"/>
  <c r="N22" i="3"/>
  <c r="F41" i="3"/>
  <c r="J64" i="21" s="1"/>
  <c r="F22" i="3"/>
  <c r="J53" i="21" s="1"/>
  <c r="F29" i="3"/>
  <c r="F17" i="8"/>
  <c r="F25" i="3"/>
  <c r="J56" i="21" s="1"/>
  <c r="F39" i="3"/>
  <c r="J62" i="21" s="1"/>
  <c r="F24" i="8"/>
  <c r="F24" i="3"/>
  <c r="J55" i="21" s="1"/>
  <c r="N37" i="3"/>
  <c r="F28" i="3"/>
  <c r="F11" i="8"/>
  <c r="J22" i="21" s="1"/>
  <c r="N9" i="3"/>
  <c r="J69" i="21" s="1"/>
  <c r="N7" i="3"/>
  <c r="J67" i="21" s="1"/>
  <c r="F30" i="8"/>
  <c r="N41" i="3"/>
  <c r="F9" i="3"/>
  <c r="F12" i="3"/>
  <c r="N38" i="3"/>
  <c r="F37" i="8"/>
  <c r="J35" i="21" s="1"/>
  <c r="F10" i="8"/>
  <c r="J21" i="21" s="1"/>
  <c r="F8" i="3"/>
  <c r="O42" i="8"/>
  <c r="J44" i="21" s="1"/>
  <c r="C37" i="13" l="1"/>
  <c r="E37" i="13" s="1"/>
  <c r="E32" i="22"/>
  <c r="J77" i="21" s="1"/>
  <c r="J51" i="21"/>
  <c r="F30" i="3"/>
  <c r="O19" i="8" s="1"/>
  <c r="O48" i="8" s="1"/>
  <c r="O50" i="8" s="1"/>
  <c r="C26" i="13" s="1"/>
  <c r="E27" i="22"/>
  <c r="J58" i="21" s="1"/>
  <c r="C32" i="13"/>
  <c r="E32" i="13" s="1"/>
  <c r="C34" i="13"/>
  <c r="E34" i="13" s="1"/>
  <c r="E29" i="22"/>
  <c r="J74" i="21" s="1"/>
  <c r="N30" i="3"/>
  <c r="O44" i="8" s="1"/>
  <c r="J60" i="21"/>
  <c r="F43" i="3"/>
  <c r="O21" i="8" s="1"/>
  <c r="N43" i="3"/>
  <c r="O46" i="8" s="1"/>
  <c r="E34" i="22"/>
  <c r="J81" i="21" s="1"/>
  <c r="C39" i="13"/>
  <c r="E39" i="13" s="1"/>
  <c r="C85" i="13"/>
  <c r="E85" i="13" s="1"/>
  <c r="J23" i="21"/>
  <c r="J30" i="21"/>
  <c r="C66" i="13"/>
  <c r="E66" i="13" s="1"/>
  <c r="E23" i="22"/>
  <c r="J47" i="21" s="1"/>
  <c r="C28" i="13"/>
  <c r="E28" i="13" s="1"/>
  <c r="C31" i="13"/>
  <c r="E31" i="13" s="1"/>
  <c r="E26" i="22"/>
  <c r="J50" i="21" s="1"/>
  <c r="E24" i="22"/>
  <c r="J48" i="21" s="1"/>
  <c r="C29" i="13"/>
  <c r="E29" i="13" s="1"/>
  <c r="E22" i="22"/>
  <c r="J46" i="21" s="1"/>
  <c r="C27" i="13"/>
  <c r="E27" i="13" s="1"/>
  <c r="J26" i="21"/>
  <c r="C86" i="13"/>
  <c r="E86" i="13" s="1"/>
  <c r="E37" i="22"/>
  <c r="J84" i="21" s="1"/>
  <c r="C42" i="13"/>
  <c r="E42" i="13" s="1"/>
  <c r="C44" i="13"/>
  <c r="E44" i="13" s="1"/>
  <c r="E39" i="22"/>
  <c r="J86" i="21" s="1"/>
  <c r="C87" i="13"/>
  <c r="E87" i="13" s="1"/>
  <c r="J19" i="21"/>
  <c r="C33" i="13"/>
  <c r="E33" i="13" s="1"/>
  <c r="E28" i="22"/>
  <c r="J59" i="21" s="1"/>
  <c r="C40" i="13"/>
  <c r="E40" i="13" s="1"/>
  <c r="E35" i="22"/>
  <c r="J82" i="21" s="1"/>
  <c r="E31" i="22"/>
  <c r="J76" i="21" s="1"/>
  <c r="C36" i="13"/>
  <c r="E36" i="13" s="1"/>
  <c r="J66" i="21"/>
  <c r="N13" i="3"/>
  <c r="O23" i="8" s="1"/>
  <c r="E30" i="22"/>
  <c r="J75" i="21" s="1"/>
  <c r="C35" i="13"/>
  <c r="E35" i="13" s="1"/>
  <c r="E36" i="22"/>
  <c r="J83" i="21" s="1"/>
  <c r="C41" i="13"/>
  <c r="E41" i="13" s="1"/>
  <c r="E38" i="22"/>
  <c r="J85" i="21" s="1"/>
  <c r="C43" i="13"/>
  <c r="E43" i="13" s="1"/>
  <c r="F14" i="3"/>
  <c r="F42" i="8" s="1"/>
  <c r="F44" i="8" s="1"/>
  <c r="C89" i="13"/>
  <c r="E89" i="13" s="1"/>
  <c r="J45" i="21"/>
  <c r="E25" i="22"/>
  <c r="J49" i="21" s="1"/>
  <c r="C30" i="13"/>
  <c r="E30" i="13" s="1"/>
  <c r="C38" i="13"/>
  <c r="E38" i="13" s="1"/>
  <c r="E33" i="22"/>
  <c r="J80" i="21" s="1"/>
  <c r="J20" i="21"/>
  <c r="C88" i="13" a="1"/>
  <c r="C88" i="13" s="1"/>
  <c r="E88" i="13" s="1"/>
  <c r="C83" i="13"/>
  <c r="E26" i="13" l="1"/>
  <c r="J97" i="21"/>
  <c r="F49" i="16"/>
  <c r="G49" i="16" s="1"/>
  <c r="E83" i="13"/>
  <c r="B51" i="16" s="1"/>
  <c r="C67" i="13"/>
  <c r="E67" i="13" s="1"/>
  <c r="F9" i="16" l="1"/>
  <c r="G9" i="16" s="1"/>
  <c r="B1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<sst xmlns="http://schemas.openxmlformats.org/spreadsheetml/2006/main" count="9412" uniqueCount="6106">
  <si>
    <t>Royal British Legion Branch Accounts - Cash Book</t>
  </si>
  <si>
    <t>Branch No.</t>
  </si>
  <si>
    <t>Bank Account Summary</t>
  </si>
  <si>
    <t>Total (all bank accounts)</t>
  </si>
  <si>
    <t>Branch Name</t>
  </si>
  <si>
    <t>Opening balance at 1 July 2024</t>
  </si>
  <si>
    <t>County/District</t>
  </si>
  <si>
    <t>Receipts/transfers in</t>
  </si>
  <si>
    <t>Branch Year Ending</t>
  </si>
  <si>
    <t>Payments/transfers out</t>
  </si>
  <si>
    <t>Currency</t>
  </si>
  <si>
    <t>Current balance</t>
  </si>
  <si>
    <t>Line</t>
  </si>
  <si>
    <t>Date</t>
  </si>
  <si>
    <t>Reference</t>
  </si>
  <si>
    <t>Payee/Payer</t>
  </si>
  <si>
    <t>Narrative</t>
  </si>
  <si>
    <t>Type</t>
  </si>
  <si>
    <t>Type Code</t>
  </si>
  <si>
    <t>Category</t>
  </si>
  <si>
    <t>Category Code</t>
  </si>
  <si>
    <t>Subcategory</t>
  </si>
  <si>
    <t>Analysis 1</t>
  </si>
  <si>
    <t>Analysis 2</t>
  </si>
  <si>
    <t>Analysis 3</t>
  </si>
  <si>
    <t>In</t>
  </si>
  <si>
    <t>Out</t>
  </si>
  <si>
    <t>Balance</t>
  </si>
  <si>
    <t>I&amp;E</t>
  </si>
  <si>
    <t>Reconciled?</t>
  </si>
  <si>
    <t>BFI Summary</t>
  </si>
  <si>
    <t>BFI</t>
  </si>
  <si>
    <t>Investments Summary</t>
  </si>
  <si>
    <t>Petty Cash Summary</t>
  </si>
  <si>
    <t>Petty Cash</t>
  </si>
  <si>
    <t>Annual Branch Return</t>
  </si>
  <si>
    <t>For the year ended 30 June 2025</t>
  </si>
  <si>
    <t>Refer to the Branch Accounts Guide for information on completion</t>
  </si>
  <si>
    <t>Branch</t>
  </si>
  <si>
    <t>Branch Code</t>
  </si>
  <si>
    <t>BR</t>
  </si>
  <si>
    <t>Currency (e.g. GBP)</t>
  </si>
  <si>
    <t>GBP</t>
  </si>
  <si>
    <t>MEO</t>
  </si>
  <si>
    <t>Section 1 - Branch Certificate</t>
  </si>
  <si>
    <t>We, the Branch Officers, confirm that:-</t>
  </si>
  <si>
    <t>- the attached Annual Branch Return, including the Summary of Income and Expenditure and Summary of Branch Assets, is complete and accurate to the best of our knowledge, and has been prepared in accordance with the requirements of the Membership Management Handbook and related guidance;</t>
  </si>
  <si>
    <t>- the Summary of Branch Assets includes all funds held by or on behalf of the branch as at 30 June 2025 (with the exception of Legacy and Branch Property Trust funds held at Head Office);</t>
  </si>
  <si>
    <t>- the Summary of Income and Expenditure has been prepared on a receipts and payments basis, and includes all monies received into or paid out of branch funds during the year ended 30 June 2025;</t>
  </si>
  <si>
    <t>- all restricted funds held by the branch have been separately identified as such in Section 5;</t>
  </si>
  <si>
    <r>
      <t xml:space="preserve">- the accounts do </t>
    </r>
    <r>
      <rPr>
        <b/>
        <u/>
        <sz val="16"/>
        <rFont val="Calibri"/>
        <family val="2"/>
        <scheme val="minor"/>
      </rPr>
      <t>NOT</t>
    </r>
    <r>
      <rPr>
        <sz val="16"/>
        <rFont val="Calibri"/>
        <family val="2"/>
        <scheme val="minor"/>
      </rPr>
      <t xml:space="preserve"> include any assets, liabilities, income or expenditure in relation to funds not controlled by the Royal British Legion. In particular, </t>
    </r>
    <r>
      <rPr>
        <b/>
        <u/>
        <sz val="16"/>
        <rFont val="Calibri"/>
        <family val="2"/>
        <scheme val="minor"/>
      </rPr>
      <t>NO</t>
    </r>
    <r>
      <rPr>
        <b/>
        <sz val="16"/>
        <rFont val="Calibri"/>
        <family val="2"/>
        <scheme val="minor"/>
      </rPr>
      <t xml:space="preserve"> transactions or balances relating to Local BPTs, RBL Clubs or members' social funds have been included;</t>
    </r>
    <r>
      <rPr>
        <sz val="16"/>
        <rFont val="Calibri"/>
        <family val="2"/>
        <scheme val="minor"/>
      </rPr>
      <t xml:space="preserve"> and</t>
    </r>
  </si>
  <si>
    <t>- during the period from 1 July 2024 to the date of the approval of this return, the Branch Officers have carried out their duties in accordance with the Royal Charter and Membership Management Handbook, including the duty to maintain proper accounting records and to safeguard the property and funds of the branch. We confirm that all members of the Committee have been informed of this duty.</t>
  </si>
  <si>
    <t>We have attached (please mark with an 'X'):-</t>
  </si>
  <si>
    <t>An Authority to Disclose Information form (ATDI) for each bank and investment institution used by the branch during the year.</t>
  </si>
  <si>
    <t>For each bank account, a copy of the bank statement showing the balance as at 30 June 2025.</t>
  </si>
  <si>
    <t>For each investment account (if applicable), a copy of the investment report showing the balance as at 30 June 2025.</t>
  </si>
  <si>
    <t>The attached Branch Return was approved by the Branch Committee on</t>
  </si>
  <si>
    <t>(date)*</t>
  </si>
  <si>
    <t>* must be prior to Independent Examiner endorsement</t>
  </si>
  <si>
    <t>Signed</t>
  </si>
  <si>
    <t>Chairman</t>
  </si>
  <si>
    <t>Treasurer</t>
  </si>
  <si>
    <t>Print Name</t>
  </si>
  <si>
    <t>In CAPITALS</t>
  </si>
  <si>
    <t>IN CAPITALS</t>
  </si>
  <si>
    <r>
      <rPr>
        <b/>
        <sz val="16"/>
        <rFont val="Calibri"/>
        <family val="2"/>
        <scheme val="minor"/>
      </rPr>
      <t>BRANCH ACTION</t>
    </r>
    <r>
      <rPr>
        <sz val="16"/>
        <rFont val="Calibri"/>
        <family val="2"/>
        <scheme val="minor"/>
      </rPr>
      <t xml:space="preserve">: This return must be completed correctly and in full (where applicable). On completion of the Branch Certificate above, the return (with supporting documentation) must be examined by an Independent Examiner (or audited if required - see Annual Branch Accounts Return Guide). Once finalised, the completed return must be sent to your Membership Engagement Officer (MEO) to be received no later than 30 September 2025, together with copies of all relevant ATDIs, bank statements and investment reports as set out above. A copy of the signed completed return should be retained by both the branch and the Independent Examiner/auditor. </t>
    </r>
    <r>
      <rPr>
        <b/>
        <sz val="16"/>
        <color rgb="FFFF0000"/>
        <rFont val="Calibri"/>
        <family val="2"/>
        <scheme val="minor"/>
      </rPr>
      <t xml:space="preserve">Please note that the Branch Return does </t>
    </r>
    <r>
      <rPr>
        <b/>
        <u/>
        <sz val="16"/>
        <color rgb="FFFF0000"/>
        <rFont val="Calibri"/>
        <family val="2"/>
        <scheme val="minor"/>
      </rPr>
      <t>NOT</t>
    </r>
    <r>
      <rPr>
        <b/>
        <sz val="16"/>
        <color rgb="FFFF0000"/>
        <rFont val="Calibri"/>
        <family val="2"/>
        <scheme val="minor"/>
      </rPr>
      <t xml:space="preserve"> require AGM approval prior to submission, and </t>
    </r>
    <r>
      <rPr>
        <b/>
        <u/>
        <sz val="16"/>
        <color rgb="FFFF0000"/>
        <rFont val="Calibri"/>
        <family val="2"/>
        <scheme val="minor"/>
      </rPr>
      <t>MUST</t>
    </r>
    <r>
      <rPr>
        <b/>
        <sz val="16"/>
        <color rgb="FFFF0000"/>
        <rFont val="Calibri"/>
        <family val="2"/>
        <scheme val="minor"/>
      </rPr>
      <t xml:space="preserve"> be received by the MEO no later than </t>
    </r>
    <r>
      <rPr>
        <b/>
        <u/>
        <sz val="16"/>
        <color rgb="FFFF0000"/>
        <rFont val="Calibri"/>
        <family val="2"/>
        <scheme val="minor"/>
      </rPr>
      <t>30 September 2025</t>
    </r>
    <r>
      <rPr>
        <b/>
        <sz val="16"/>
        <color rgb="FFFF0000"/>
        <rFont val="Calibri"/>
        <family val="2"/>
        <scheme val="minor"/>
      </rPr>
      <t>.</t>
    </r>
  </si>
  <si>
    <t>IMPORTANT NOTE FOR OVERSEAS BRANCHES ONLY: In order for this return to function correctly, it must be completed using a consistent currency throughout. Please enter the currency used in the relevant box at the top of this page.</t>
  </si>
  <si>
    <t>If you have transactions and balances in multiple currencies, you should complete this return in the currency in which the majority of branch funds are held. Any transactions and balances held in other currencies should be translated to the reporting currency using the rates published at www.oanda.com as at 30 June 2025.</t>
  </si>
  <si>
    <t>Please state below any balances or transactions which have been translated, the original currency the funds are held in, and the rate(s) used. Continue on a separate sheet if required:</t>
  </si>
  <si>
    <t>Section 2 - Summary of Branch Assets</t>
  </si>
  <si>
    <t>Branch Code:</t>
  </si>
  <si>
    <t>As at 30 June 2025</t>
  </si>
  <si>
    <t>Opening Balance</t>
  </si>
  <si>
    <t>Closing Balance</t>
  </si>
  <si>
    <t>1 July 2024</t>
  </si>
  <si>
    <t>30 June 2025</t>
  </si>
  <si>
    <t>(Currency)</t>
  </si>
  <si>
    <t>Bank accounts (fill in details below)</t>
  </si>
  <si>
    <t>Bank name</t>
  </si>
  <si>
    <t>Sort Code</t>
  </si>
  <si>
    <t>Account No.</t>
  </si>
  <si>
    <t>Branch Funds Initiative (BFI)</t>
  </si>
  <si>
    <t>Investment accounts (fill in details below)</t>
  </si>
  <si>
    <t>Petty cash (should not exceed £50)</t>
  </si>
  <si>
    <t>TOTAL BRANCH FUNDS HELD (add lines 1 to 9)</t>
  </si>
  <si>
    <t>INCREASE/DECREASE IN BRANCH FUNDS (should equal line 47)</t>
  </si>
  <si>
    <t>Section 3 - Summary of Income and Expenditure</t>
  </si>
  <si>
    <t>Income</t>
  </si>
  <si>
    <t>Expenditure</t>
  </si>
  <si>
    <t>Membership fees</t>
  </si>
  <si>
    <t>RBL membership fees collected</t>
  </si>
  <si>
    <t>RBL membership fees paid to Novacroft (should equal line 12)</t>
  </si>
  <si>
    <t>Branch subs from members (overseas only)</t>
  </si>
  <si>
    <t>Branch subs from head office</t>
  </si>
  <si>
    <t>Poppy Appeal events</t>
  </si>
  <si>
    <t>Poppy Appeal events income</t>
  </si>
  <si>
    <t>Poppy Appeal event expenditure</t>
  </si>
  <si>
    <t>Net amount paid to Poppy Appeal (should equal line 15 less line 29)</t>
  </si>
  <si>
    <t>Branch fundraising event income</t>
  </si>
  <si>
    <t>Branch fundraising event expenditure</t>
  </si>
  <si>
    <t>BPT rental/hire income received locally</t>
  </si>
  <si>
    <t>Branch property expenditure (relating to BPT) (analysed at section 4, line 64)</t>
  </si>
  <si>
    <t>Legacies</t>
  </si>
  <si>
    <t>Ceremonial expenditure (non-BCS) (analysed at section 4, line 71)</t>
  </si>
  <si>
    <t>Legacies drawn down from head office</t>
  </si>
  <si>
    <t>Branch community support (BCS) expenditure (analysed at section 4, line 79)</t>
  </si>
  <si>
    <t>Legacies received locally</t>
  </si>
  <si>
    <t>Branch Crisis Grant</t>
  </si>
  <si>
    <t>Donations</t>
  </si>
  <si>
    <t>Interest and investment income</t>
  </si>
  <si>
    <t>Management and administration</t>
  </si>
  <si>
    <t>Bank interest</t>
  </si>
  <si>
    <t>Conferences and meetings (inc travel expenses)</t>
  </si>
  <si>
    <t>BFI interest</t>
  </si>
  <si>
    <t>Hire of premises for meetings (non-branch properties)</t>
  </si>
  <si>
    <t>Interest and dividends on investments</t>
  </si>
  <si>
    <t>Bank charges (inc audit letters)</t>
  </si>
  <si>
    <t>Unrealised gains/losses on investments</t>
  </si>
  <si>
    <t>Audit and independent examination fees and expenses</t>
  </si>
  <si>
    <t>Gain/loss on sale of investment</t>
  </si>
  <si>
    <t>Training and development costs and expenses</t>
  </si>
  <si>
    <t>Branch recruitment expenditure</t>
  </si>
  <si>
    <t>Printing, stationery and postage</t>
  </si>
  <si>
    <t>Other income (analysed at section 4, line 54)</t>
  </si>
  <si>
    <t>Purchase of branch equipment</t>
  </si>
  <si>
    <t>TOTAL INCOME (add lines 12 to 26)</t>
  </si>
  <si>
    <t>Payments to other parts of RBL (analysed at section 4, line 87)</t>
  </si>
  <si>
    <t>Other expenditure (analysed at section 4, line 94)</t>
  </si>
  <si>
    <t>TOTAL EXPENDITURE (add lines 28 to 45)</t>
  </si>
  <si>
    <t>NET MOVEMENT IN BRANCH CASH (line 27 less line 46)</t>
  </si>
  <si>
    <t>Section 4 - Income and expenditure analysis</t>
  </si>
  <si>
    <t>Branch Code: BR</t>
  </si>
  <si>
    <t>Other income (line 26)</t>
  </si>
  <si>
    <t>Branch Community Support (BCS) expenditure (line 34)</t>
  </si>
  <si>
    <t>Income from other parts of RBL not included elsewhere</t>
  </si>
  <si>
    <t>Hospital/home visiting travel expenses</t>
  </si>
  <si>
    <t>BPT transitional funding</t>
  </si>
  <si>
    <t>Telephone buddy call expenses</t>
  </si>
  <si>
    <t>Bereavement support travel expenses</t>
  </si>
  <si>
    <t>One off gifts (not to exceed £20 per beneficiary)</t>
  </si>
  <si>
    <t>Other income (please specify) (if grant, please provide copy of grant award letter)</t>
  </si>
  <si>
    <t>Branch awareness events</t>
  </si>
  <si>
    <t>Local Touchpoint/Warm Space expenditure</t>
  </si>
  <si>
    <t>Branch Community Support Committee/Representative expenses</t>
  </si>
  <si>
    <t>Total Branch Community Support expenditure (add lines 72 to 78)</t>
  </si>
  <si>
    <t>Total other income (add lines 48 to 53)</t>
  </si>
  <si>
    <t>Branch property expenditure (relating to BPT) (line 32)</t>
  </si>
  <si>
    <t>Payments to other parts of RBL (line 44)</t>
  </si>
  <si>
    <t>Rent paid</t>
  </si>
  <si>
    <t>Donations to RBL County or District (please specify name)</t>
  </si>
  <si>
    <t>Rates</t>
  </si>
  <si>
    <t>Property insurance</t>
  </si>
  <si>
    <t>Utilities</t>
  </si>
  <si>
    <t>Donations to RBL care home (please specify name)</t>
  </si>
  <si>
    <t>Small property repairs and maintenance</t>
  </si>
  <si>
    <t>Cleaning and caretakers</t>
  </si>
  <si>
    <t>Property related legal and professional fees</t>
  </si>
  <si>
    <t>Donations to Poppy Appeal from branch funds</t>
  </si>
  <si>
    <t>Other (please specify)</t>
  </si>
  <si>
    <t>Donations to NMA</t>
  </si>
  <si>
    <t>Other payments to other parts of RBL (please specify)</t>
  </si>
  <si>
    <t>Total branch property expenses (relating to BPT) (add lines 55 to 63)</t>
  </si>
  <si>
    <t>Total payments to other parts of RBL (add lines 80 to 86)</t>
  </si>
  <si>
    <t>Ceremonial expenditure (non-BCS) (line 33)</t>
  </si>
  <si>
    <t>Other expenditure (please specify) (line 45)</t>
  </si>
  <si>
    <t>Band/Bugle player</t>
  </si>
  <si>
    <t>Standard bearer's expenses</t>
  </si>
  <si>
    <t>Standard bearer's equipment</t>
  </si>
  <si>
    <t>Dignatory refreshments</t>
  </si>
  <si>
    <t>Purchases of badges and wreaths</t>
  </si>
  <si>
    <t>Other branch ceremonial events costs</t>
  </si>
  <si>
    <t>Total ceremonial expenditure (add lines 65 to 70)</t>
  </si>
  <si>
    <t>Total other expenditure (add lines 88 to 93)</t>
  </si>
  <si>
    <t>Section 5 - Restricted Funds</t>
  </si>
  <si>
    <t>The sections below should be completed for each restricted fund held by the branch (excluding BPT and legacy trust funds held by head office). Restricted funds are those which are subject to legal restrictions on their use, usually imposed by the donor, which means that they can only be used for specific activities or in a specific geographical area. In order to qualify as a restricted fund, the legal restrictions in place must be narrower than the objects of RBL as a whole. Funds should NOT be reported here as restricted simply because they have been earmarked or designated by the branch for a particular use, and it is the Branch Committee's responsibility to keep its own records in respect of such funds which should be held locally.</t>
  </si>
  <si>
    <t>As a general rule, it is considered highly unusual for branches to hold restricted funds. If in doubt, please contact the Branch Accounts team for further guidance.</t>
  </si>
  <si>
    <t>Please note that all income, expenditure and funds reported below MUST also be included within the Statement of Income and Expenditure and Statement of Branch Assets at sections 2-4.</t>
  </si>
  <si>
    <t>Name of Fund</t>
  </si>
  <si>
    <t>Brief description, including reason for and terms of restriction</t>
  </si>
  <si>
    <t>Opening Balance at 1 July 2024</t>
  </si>
  <si>
    <t>Income (please specify which lines within section 3 or 4 the income</t>
  </si>
  <si>
    <t>is included within)</t>
  </si>
  <si>
    <t>Total fund income (add lines 96 to 98)</t>
  </si>
  <si>
    <t>Total fund income (add lines 108 to 110)</t>
  </si>
  <si>
    <t xml:space="preserve">Expenditure (please specify which lines within section 3 or 4 the </t>
  </si>
  <si>
    <t>expenditure is included within)</t>
  </si>
  <si>
    <t>Total fund expenditure (add lines 100 to 104)</t>
  </si>
  <si>
    <t>Total fund expenditure (add lines 112 to 116)</t>
  </si>
  <si>
    <t>Closing Balance at 30 June 2025 (line 95 add line 99 less line 105)</t>
  </si>
  <si>
    <t>Closing Balance at 30 June 2025 (line 107 add line 111 less line 117)</t>
  </si>
  <si>
    <t>Section 6 - Additional Information</t>
  </si>
  <si>
    <t>The following information should be completed by all branches. If there is nothing to report under a particular heading, please state 'None'. Refer to the Branch Guide for further guidance.</t>
  </si>
  <si>
    <t>Details of any related party transactions in the year. This includes any receipts from, or payments to, Branch Officers, or parties connected to Branch Officers (such as family members or connected companies). Normal reimbursement of expenses does not need to be reported here. Please see Annual Branch Accounts Return Guide for further details.</t>
  </si>
  <si>
    <t>Details of any local legacies received by the branch in the year (as entered at line 19 in section 3).</t>
  </si>
  <si>
    <t>Details of any large or unusual transactions during the year, or since the year-end, or any other significant information of relevance to the Branch Accounts.</t>
  </si>
  <si>
    <t>Bank Mandate Signatories</t>
  </si>
  <si>
    <t>Details of all signatories on the bank mandate.</t>
  </si>
  <si>
    <t>(No signatures needed. Print Name)</t>
  </si>
  <si>
    <t>Signatory 1</t>
  </si>
  <si>
    <t>Signatory 4</t>
  </si>
  <si>
    <t>Name</t>
  </si>
  <si>
    <t>Signatory 2</t>
  </si>
  <si>
    <t>Signatory 5</t>
  </si>
  <si>
    <t>Signatory 3</t>
  </si>
  <si>
    <t>Signatory 6</t>
  </si>
  <si>
    <t>Annual General Meeting</t>
  </si>
  <si>
    <t>(for branch use only - please do NOT wait until after AGM to submit this return)</t>
  </si>
  <si>
    <t>This return was adopted by the Annual General Meeting of the branch held on</t>
  </si>
  <si>
    <t>(date).</t>
  </si>
  <si>
    <t>(Secretary)</t>
  </si>
  <si>
    <t>Section 7 - County/MEO Use Only</t>
  </si>
  <si>
    <t>County or District Treasurer Comments</t>
  </si>
  <si>
    <t xml:space="preserve">Section 8 - Report of the Independent Examiner  </t>
  </si>
  <si>
    <t>(Note: Where the accounts are subject to audit, the Auditor must submit an Audit Report in the format prescribed by their professional standards and attach it to the return).</t>
  </si>
  <si>
    <t>In accordance with the Terms of Reference issued by the Board of Trustees of The Royal British Legion, I/we have examined the Summary of Branch Assets as at 30 June 2025, and the Summary of Income and Expenditure for the year then ended, together with the books and vouchers relating to those summaries.</t>
  </si>
  <si>
    <t>In my/our opinion, the said summaries fairly state the transactions of the Branch for the year ended 30 June 2025, and its assets and liabilities at that date.</t>
  </si>
  <si>
    <t xml:space="preserve">Except as stated below under 'Exceptions', no matter has come to my/our attention, which gives reasonable cause to believe that: </t>
  </si>
  <si>
    <t xml:space="preserve"> - proper accounting records have not been kept; or</t>
  </si>
  <si>
    <t xml:space="preserve"> - the Branch return is not prepared in accordance with the books and supporting vouchers; or</t>
  </si>
  <si>
    <t xml:space="preserve"> - the Branch does not have proper title to the assets and stated bank balances; or</t>
  </si>
  <si>
    <t xml:space="preserve"> - the Branch has not complied with RBL policies and accounting requirements. </t>
  </si>
  <si>
    <t>Matters to report (please mark with an 'X'):</t>
  </si>
  <si>
    <t>I/We have checked that there is an Authority to Disclose Information form for each bank and investment institution used during the year.</t>
  </si>
  <si>
    <t>I/We have checked that the bank statements and bank reconciliations for each bank account are correct.</t>
  </si>
  <si>
    <t>I/We have checked the investment reports and agreed balance confirmations (if applicable).</t>
  </si>
  <si>
    <t>Exceptions (If none, please state 'None'. Continue on an additional sheet if required):</t>
  </si>
  <si>
    <t xml:space="preserve">Signed                                                                                      </t>
  </si>
  <si>
    <t xml:space="preserve">Print Name                                                                             </t>
  </si>
  <si>
    <t xml:space="preserve">Qualification                                     </t>
  </si>
  <si>
    <t xml:space="preserve">Address                                                                             </t>
  </si>
  <si>
    <t xml:space="preserve">Contact Number                                                 </t>
  </si>
  <si>
    <t>Appendix I - Bank Reconciliation Template</t>
  </si>
  <si>
    <t>Bank/Account Name:</t>
  </si>
  <si>
    <t>Reconciliation carried out as at (date):</t>
  </si>
  <si>
    <t>Sort Code:</t>
  </si>
  <si>
    <t>Account No:</t>
  </si>
  <si>
    <t>Cash book balance (as reported at Section 2 of accounts)</t>
  </si>
  <si>
    <t>ADD: Cheques/payments issued but not yet appearing on bank statement</t>
  </si>
  <si>
    <t>LESS: Amounts paid in but not yet appearing on bank statement</t>
  </si>
  <si>
    <t>Expected statement balance</t>
  </si>
  <si>
    <t>Actual statement balance</t>
  </si>
  <si>
    <t>Difference (should be zero)</t>
  </si>
  <si>
    <t>Comments/Explanation of any unreconciled differences</t>
  </si>
  <si>
    <t>Prepared by:</t>
  </si>
  <si>
    <t>Date:</t>
  </si>
  <si>
    <t>Warnings</t>
  </si>
  <si>
    <t>Level 1 Warnings</t>
  </si>
  <si>
    <t>The issues below indicate errors or mandatory information which is missing in the accounts, and should be resolved prior to submission:</t>
  </si>
  <si>
    <t>Total no. of level 1 warnings:</t>
  </si>
  <si>
    <t>Level 2 Warnings</t>
  </si>
  <si>
    <t>The following issues indicate potential common errors or missing information, and should be reviewed prior to submission. Where warnings remain in this box, explanations should be provided as appropriate within Section 6 of the form.</t>
  </si>
  <si>
    <t>Total no. of level 2 warnings:</t>
  </si>
  <si>
    <t>ADD: Cheques/payments issued but not yet appearing on bank statement (see list (a) below)</t>
  </si>
  <si>
    <t>LESS: Amounts paid in but not yet appearing on bank statement (see list (b) below)</t>
  </si>
  <si>
    <t>List (a) - Cheques/payments issued but not yet appearing on bank statement:</t>
  </si>
  <si>
    <t>Date issued</t>
  </si>
  <si>
    <t>Ref (e.g. cheque no.)</t>
  </si>
  <si>
    <t>Payee</t>
  </si>
  <si>
    <t>Description/Comments</t>
  </si>
  <si>
    <t>Amount</t>
  </si>
  <si>
    <t>Total:</t>
  </si>
  <si>
    <t>List (b) - Amounts paid in but not yet appearing on bank statement:</t>
  </si>
  <si>
    <t>Date paid in</t>
  </si>
  <si>
    <t>Ref (e.g. paying in slip no.)</t>
  </si>
  <si>
    <t>https://www.oanda.com/currency/converter/</t>
  </si>
  <si>
    <t>1 GBP =&gt;</t>
  </si>
  <si>
    <t>£</t>
  </si>
  <si>
    <t>Euro</t>
  </si>
  <si>
    <t>EUR</t>
  </si>
  <si>
    <t>€</t>
  </si>
  <si>
    <t>US Dollar</t>
  </si>
  <si>
    <t>USD</t>
  </si>
  <si>
    <t>$</t>
  </si>
  <si>
    <t>Hong Kong Dollar</t>
  </si>
  <si>
    <t>HKD</t>
  </si>
  <si>
    <t>Chilean peso</t>
  </si>
  <si>
    <t>CLP</t>
  </si>
  <si>
    <t xml:space="preserve">Chilean Unidad de Fomento </t>
  </si>
  <si>
    <t>CLF</t>
  </si>
  <si>
    <t>Turkish Lira</t>
  </si>
  <si>
    <t>TRY</t>
  </si>
  <si>
    <t>Brazilian Real</t>
  </si>
  <si>
    <t>BRL</t>
  </si>
  <si>
    <t>R$</t>
  </si>
  <si>
    <t>Fijian Dollar</t>
  </si>
  <si>
    <t>FJD</t>
  </si>
  <si>
    <t>Kenyan Shilling</t>
  </si>
  <si>
    <t>KES</t>
  </si>
  <si>
    <t>Japanese Yen</t>
  </si>
  <si>
    <t>JPY</t>
  </si>
  <si>
    <t>Swiss Franc</t>
  </si>
  <si>
    <t>CHF</t>
  </si>
  <si>
    <t>Branch Accounts Team Processing Screen</t>
  </si>
  <si>
    <t>Exchange Rate</t>
  </si>
  <si>
    <t>This return has been preapred in:</t>
  </si>
  <si>
    <t>Opening Balances</t>
  </si>
  <si>
    <t>Per OA</t>
  </si>
  <si>
    <t>Per return (GBP)</t>
  </si>
  <si>
    <t>Diff</t>
  </si>
  <si>
    <t>Branch &amp; County Investments at Cost</t>
  </si>
  <si>
    <t>Petty Cash Sterling Branches</t>
  </si>
  <si>
    <t>Branch &amp; County Current Accounts</t>
  </si>
  <si>
    <t>BFI Debtor</t>
  </si>
  <si>
    <t>Coding of 'Other' lines</t>
  </si>
  <si>
    <t>Line No.</t>
  </si>
  <si>
    <t>Description entered by branch</t>
  </si>
  <si>
    <t>Final description (max 40 characters)</t>
  </si>
  <si>
    <t>Account</t>
  </si>
  <si>
    <t>Income from other parts of RBL</t>
  </si>
  <si>
    <t>Other income</t>
  </si>
  <si>
    <t>BPT property expenditure</t>
  </si>
  <si>
    <t>Donations to county/district</t>
  </si>
  <si>
    <t>Donations to care home</t>
  </si>
  <si>
    <t>Payments to other parts of RBL</t>
  </si>
  <si>
    <t>Other expenditure</t>
  </si>
  <si>
    <t>Manual adjustments</t>
  </si>
  <si>
    <t>Manual adj</t>
  </si>
  <si>
    <t>Description (max 40 characters)</t>
  </si>
  <si>
    <t>Manual adj line 1</t>
  </si>
  <si>
    <t>Manual adj line 2</t>
  </si>
  <si>
    <t>Manual adj line 3</t>
  </si>
  <si>
    <t>Manual adj line 4</t>
  </si>
  <si>
    <t>Manual adj line 5</t>
  </si>
  <si>
    <t>Manual adj line 6</t>
  </si>
  <si>
    <t>Manual adj line 7</t>
  </si>
  <si>
    <t>Manual adj line 8</t>
  </si>
  <si>
    <t>Manual adj line 9</t>
  </si>
  <si>
    <t>Manual adj line 10</t>
  </si>
  <si>
    <t>Transactional Upload Journal Spread Sheet</t>
  </si>
  <si>
    <t>Header</t>
  </si>
  <si>
    <t>Description</t>
  </si>
  <si>
    <t>Company</t>
  </si>
  <si>
    <t>Unit/Fund</t>
  </si>
  <si>
    <t>Activity</t>
  </si>
  <si>
    <t>Cost Code</t>
  </si>
  <si>
    <t>Expense Code</t>
  </si>
  <si>
    <t>Line Description</t>
  </si>
  <si>
    <t>ABC Same</t>
  </si>
  <si>
    <t>P&amp;L</t>
  </si>
  <si>
    <t>B. Sheet</t>
  </si>
  <si>
    <t>40 Characters</t>
  </si>
  <si>
    <t>Must Bal</t>
  </si>
  <si>
    <t>1105</t>
  </si>
  <si>
    <t>Opening balance adj</t>
  </si>
  <si>
    <t>Opening balance FX translation mvt</t>
  </si>
  <si>
    <t>Total investment mvt</t>
  </si>
  <si>
    <t>Total petty cash mvt</t>
  </si>
  <si>
    <t>Total bank mvt</t>
  </si>
  <si>
    <t>Total BFI mvt</t>
  </si>
  <si>
    <t>RBL membership fees income</t>
  </si>
  <si>
    <t>RBL membership fees to Novacroft</t>
  </si>
  <si>
    <t>Branch subscriptions from members</t>
  </si>
  <si>
    <t>Branch subscriptions from head office</t>
  </si>
  <si>
    <t>Branch PA events income</t>
  </si>
  <si>
    <t>Branch PA events expenses</t>
  </si>
  <si>
    <t>Branch PA events paid over to PA</t>
  </si>
  <si>
    <t>Branch fundraising events income</t>
  </si>
  <si>
    <t>Branch fundraising events expenditure</t>
  </si>
  <si>
    <t>BPT rental income - local</t>
  </si>
  <si>
    <t>Trust drawdown</t>
  </si>
  <si>
    <t>Local legacy income</t>
  </si>
  <si>
    <t>Donation income</t>
  </si>
  <si>
    <t>Bank interest income</t>
  </si>
  <si>
    <t>BFI interest income</t>
  </si>
  <si>
    <t>Investment interest/dividend income</t>
  </si>
  <si>
    <t>Unrealised gain/loss on investments</t>
  </si>
  <si>
    <t>Realised gain/loss on disposal on invt</t>
  </si>
  <si>
    <t>Conference/meeting expenses</t>
  </si>
  <si>
    <t>Hire of premises for meetings</t>
  </si>
  <si>
    <t>Bank charges</t>
  </si>
  <si>
    <t>Audit/IE fees &amp; expenses</t>
  </si>
  <si>
    <t>Training &amp; development costs</t>
  </si>
  <si>
    <t>Branch recruitment expenses</t>
  </si>
  <si>
    <t>Printing, stationery, postage</t>
  </si>
  <si>
    <t>BPT rent paid</t>
  </si>
  <si>
    <t>BPT rates</t>
  </si>
  <si>
    <t>BPT insurance</t>
  </si>
  <si>
    <t>BPT utility costs</t>
  </si>
  <si>
    <t>BPT repairs &amp; maintenance</t>
  </si>
  <si>
    <t>BPT cleaning/caretakers</t>
  </si>
  <si>
    <t>BPT legal and professional fees</t>
  </si>
  <si>
    <t>Band/bugle player</t>
  </si>
  <si>
    <t>Purchase of badges and wreaths</t>
  </si>
  <si>
    <t>BCS home/hospital visit travel expenses</t>
  </si>
  <si>
    <t>BCS telephone buddy calls</t>
  </si>
  <si>
    <t>BCS bereavement support</t>
  </si>
  <si>
    <t>BCS one-off gifts</t>
  </si>
  <si>
    <t>BCS branch awareness events</t>
  </si>
  <si>
    <t>BCS Local Touchpoint</t>
  </si>
  <si>
    <t>BCS Committee/representative expenses</t>
  </si>
  <si>
    <t>281001</t>
  </si>
  <si>
    <t>BCS Branch Crisis Grants</t>
  </si>
  <si>
    <t>Donation to Poppy Appeal</t>
  </si>
  <si>
    <t>Donation to NMA</t>
  </si>
  <si>
    <t>554500</t>
  </si>
  <si>
    <t>Closing balance adj</t>
  </si>
  <si>
    <t>Region</t>
  </si>
  <si>
    <t>MEM</t>
  </si>
  <si>
    <t>County Code</t>
  </si>
  <si>
    <t>MC Rep</t>
  </si>
  <si>
    <t>Chairman Contact</t>
  </si>
  <si>
    <t>Vice Chairman</t>
  </si>
  <si>
    <t>Vice Chairman Contact</t>
  </si>
  <si>
    <t>Modified</t>
  </si>
  <si>
    <t>Modified By</t>
  </si>
  <si>
    <t>Central</t>
  </si>
  <si>
    <t>Chris Jones</t>
  </si>
  <si>
    <t>CN006</t>
  </si>
  <si>
    <t>Bedfordshire</t>
  </si>
  <si>
    <t>Clare Pillinger</t>
  </si>
  <si>
    <t>Hugh Ashton-Moore</t>
  </si>
  <si>
    <t>Tom Murphy</t>
  </si>
  <si>
    <t>Bedfordshire.chairman@rbl.community</t>
  </si>
  <si>
    <t>CN034</t>
  </si>
  <si>
    <t>Berkshire</t>
  </si>
  <si>
    <t>Phil Davies</t>
  </si>
  <si>
    <t>Rosemary Edgington</t>
  </si>
  <si>
    <t>Berkshire.chairman@rbl.community</t>
  </si>
  <si>
    <t>Helen Picken</t>
  </si>
  <si>
    <t>berkshire.vicechairman@rbl.community</t>
  </si>
  <si>
    <t>CN007</t>
  </si>
  <si>
    <t>Buckinghamshire</t>
  </si>
  <si>
    <t>Andrew Seymour</t>
  </si>
  <si>
    <t>Buckinghamshire.Chairman@rbl.community</t>
  </si>
  <si>
    <t>Buckinghamshire.vicechairman@rbl.community</t>
  </si>
  <si>
    <t>South East</t>
  </si>
  <si>
    <t>Susan Sadler</t>
  </si>
  <si>
    <t>CN008</t>
  </si>
  <si>
    <t>Cambridgeshire</t>
  </si>
  <si>
    <t>Adam Sisman</t>
  </si>
  <si>
    <t>Ken Rowbottom(VOL)</t>
  </si>
  <si>
    <t>Peter Digby</t>
  </si>
  <si>
    <t>Cambridgeshire.chairman@rbl.community</t>
  </si>
  <si>
    <t>Bruce Moyes</t>
  </si>
  <si>
    <t>Cambridgeshire.ViceChairman@RBL.Community</t>
  </si>
  <si>
    <t>North</t>
  </si>
  <si>
    <t>Rachel Venables</t>
  </si>
  <si>
    <t>CN024</t>
  </si>
  <si>
    <t>Cheshire</t>
  </si>
  <si>
    <t>Angela Simms</t>
  </si>
  <si>
    <t>Dilys Hooper</t>
  </si>
  <si>
    <t>Mike Bagshaw</t>
  </si>
  <si>
    <t>Cheshire.chairman@rbl.community</t>
  </si>
  <si>
    <t>John Walker</t>
  </si>
  <si>
    <t>Scott Jury</t>
  </si>
  <si>
    <t>South West</t>
  </si>
  <si>
    <t>Martin Pelling</t>
  </si>
  <si>
    <t>CN040</t>
  </si>
  <si>
    <t>Cornwall</t>
  </si>
  <si>
    <t>Mark Brokenshire</t>
  </si>
  <si>
    <t>Steve Lewis</t>
  </si>
  <si>
    <t>Mark Bardsley CVC</t>
  </si>
  <si>
    <t>Cornwall.vicechariman@rbl.community</t>
  </si>
  <si>
    <t>Mark Bardsley</t>
  </si>
  <si>
    <t>Cornwall.vicechairman@rbl.community</t>
  </si>
  <si>
    <t>CN025</t>
  </si>
  <si>
    <t>Cumbria</t>
  </si>
  <si>
    <t>Clive Sumpter</t>
  </si>
  <si>
    <t>Marc Reynolds</t>
  </si>
  <si>
    <t>Alan Chandler</t>
  </si>
  <si>
    <t>Cumbria.chairman@rbl.community</t>
  </si>
  <si>
    <t>John Daly</t>
  </si>
  <si>
    <t>Midlands</t>
  </si>
  <si>
    <t>Sukbir Bindra</t>
  </si>
  <si>
    <t>CN001</t>
  </si>
  <si>
    <t>Derbyshire</t>
  </si>
  <si>
    <t>Vicky Lickorish</t>
  </si>
  <si>
    <t>Philip Walden</t>
  </si>
  <si>
    <t>Chris Black</t>
  </si>
  <si>
    <t>Derbyshire.chairman@rbl.community</t>
  </si>
  <si>
    <t>Angela Swift</t>
  </si>
  <si>
    <t>Derbushire.vicechairman@RBL.community</t>
  </si>
  <si>
    <t>CN041</t>
  </si>
  <si>
    <t>Devon</t>
  </si>
  <si>
    <t>Kevin Jeffery</t>
  </si>
  <si>
    <t>Yasmin Gibbins</t>
  </si>
  <si>
    <t>Devon.Chairman@rbl.community</t>
  </si>
  <si>
    <t>Stafford Seaward</t>
  </si>
  <si>
    <t>Devon.Vicechairman@rbl.community</t>
  </si>
  <si>
    <t>CN042</t>
  </si>
  <si>
    <t>Dorset</t>
  </si>
  <si>
    <t>Will Dommett</t>
  </si>
  <si>
    <t>Gerry Nunn</t>
  </si>
  <si>
    <t>Grant Parrot (co-opted until Jan 2024)</t>
  </si>
  <si>
    <t>Dorset.Chairman@RBL.Community</t>
  </si>
  <si>
    <t>gparrott@britishlegion.org.uk</t>
  </si>
  <si>
    <t>CN009</t>
  </si>
  <si>
    <t>Essex</t>
  </si>
  <si>
    <t>Alex Winters</t>
  </si>
  <si>
    <t>Malcolm Taylor</t>
  </si>
  <si>
    <t>Essex.chairman@rbl.community</t>
  </si>
  <si>
    <t>Gordon Roach</t>
  </si>
  <si>
    <t>Overseas</t>
  </si>
  <si>
    <t>CN073</t>
  </si>
  <si>
    <t>District Germany</t>
  </si>
  <si>
    <t>David Tannock</t>
  </si>
  <si>
    <t>Bob Chambers</t>
  </si>
  <si>
    <t>Robert Millar</t>
  </si>
  <si>
    <t>Germany.Chairman@rbl.community</t>
  </si>
  <si>
    <t>Mike Dawson</t>
  </si>
  <si>
    <t>tippermike@aol.com</t>
  </si>
  <si>
    <t>Troy Taylor-Smith</t>
  </si>
  <si>
    <t>CN063</t>
  </si>
  <si>
    <t>Gloucestershire</t>
  </si>
  <si>
    <t>Seamus Brennan</t>
  </si>
  <si>
    <t>Adrian Wright</t>
  </si>
  <si>
    <t>Garry Mills</t>
  </si>
  <si>
    <t>Gloucestershire.chairman@rbl.community</t>
  </si>
  <si>
    <t>Haven't formally got one yet</t>
  </si>
  <si>
    <t>CN015</t>
  </si>
  <si>
    <t>Greater London District</t>
  </si>
  <si>
    <t>Nick Clifton</t>
  </si>
  <si>
    <t>Kelly Slark</t>
  </si>
  <si>
    <t>Roy Bingham</t>
  </si>
  <si>
    <t>GreaterLondon.Chairman@RBL.Community</t>
  </si>
  <si>
    <t>John Bowers</t>
  </si>
  <si>
    <t xml:space="preserve"> johnbowers102@outlook.com</t>
  </si>
  <si>
    <t>CN027</t>
  </si>
  <si>
    <t>Greater Manchester County</t>
  </si>
  <si>
    <t>Natalie Davies</t>
  </si>
  <si>
    <t>Bob Howard</t>
  </si>
  <si>
    <t>Joe Larrigan</t>
  </si>
  <si>
    <t>GreaterManchester.Chairman@rbl.community</t>
  </si>
  <si>
    <t>Keith Stott</t>
  </si>
  <si>
    <t>GreaterManchester.ViceChairman@RBL.Community</t>
  </si>
  <si>
    <t>National, Womens Section and Devolved Nations</t>
  </si>
  <si>
    <t>Nicola Burand</t>
  </si>
  <si>
    <t>CN050</t>
  </si>
  <si>
    <t>Gwent</t>
  </si>
  <si>
    <t>Sara Wilson</t>
  </si>
  <si>
    <t>Kenneth Terry</t>
  </si>
  <si>
    <t>Mike Jones</t>
  </si>
  <si>
    <t>Gwent.chairman@rbl.community</t>
  </si>
  <si>
    <t>Tim Clarke</t>
  </si>
  <si>
    <t>Gwent.vicechairman@rbl.community</t>
  </si>
  <si>
    <t>Tom Shepherd</t>
  </si>
  <si>
    <t>CN035</t>
  </si>
  <si>
    <t>Hampshire</t>
  </si>
  <si>
    <t>Holly Church</t>
  </si>
  <si>
    <t>Tim Russell</t>
  </si>
  <si>
    <t>Hampshire.Chairman@rbl.community</t>
  </si>
  <si>
    <t>R Bartlett</t>
  </si>
  <si>
    <t>Hampshire.ViceChairman@rbl.community</t>
  </si>
  <si>
    <t>CN064</t>
  </si>
  <si>
    <t>Herefordshire</t>
  </si>
  <si>
    <t>Andrew Smith</t>
  </si>
  <si>
    <t>Stephen Cole</t>
  </si>
  <si>
    <t>Herefordshire.chairman@rbl.community</t>
  </si>
  <si>
    <t>Rachel Nelson</t>
  </si>
  <si>
    <t>CN010</t>
  </si>
  <si>
    <t>Hertfordshire</t>
  </si>
  <si>
    <t>Andy Stephenson</t>
  </si>
  <si>
    <t>Hertfordshire.chairman@rbl.community</t>
  </si>
  <si>
    <t>Sue Rose</t>
  </si>
  <si>
    <t>Hertfordshire.vicechairman@rbl.community</t>
  </si>
  <si>
    <t>CN031</t>
  </si>
  <si>
    <t>Isle of Man</t>
  </si>
  <si>
    <t>Ray Ferguson</t>
  </si>
  <si>
    <t>IsleOfMan.chairman@rbl.community</t>
  </si>
  <si>
    <t>Jim Cottier</t>
  </si>
  <si>
    <t>isleofman.vicechairman@rbl.community</t>
  </si>
  <si>
    <t>CN036</t>
  </si>
  <si>
    <t>Isle of Wight</t>
  </si>
  <si>
    <t>Andrew Pound</t>
  </si>
  <si>
    <t>IsleOfWight.chairman@rbl.community</t>
  </si>
  <si>
    <t>CN037</t>
  </si>
  <si>
    <t>Kent County</t>
  </si>
  <si>
    <t>Nick MOOR</t>
  </si>
  <si>
    <t>Caye Gould</t>
  </si>
  <si>
    <t>Kent.chairman@rbl.community</t>
  </si>
  <si>
    <t>Mark Stevens</t>
  </si>
  <si>
    <t>kent.vicechairman@rbl.community</t>
  </si>
  <si>
    <t>CN026</t>
  </si>
  <si>
    <t>Lancashire</t>
  </si>
  <si>
    <t>Joanne McNamara</t>
  </si>
  <si>
    <t>Stephen Flannery</t>
  </si>
  <si>
    <t>Lancashire.chairman@rbl.community</t>
  </si>
  <si>
    <t>John Southworth</t>
  </si>
  <si>
    <t xml:space="preserve">Lancashire.ViceChairman@rbl.community </t>
  </si>
  <si>
    <t>CN002</t>
  </si>
  <si>
    <t>Leicestershire &amp; Rutland</t>
  </si>
  <si>
    <t>Sam Bone</t>
  </si>
  <si>
    <t>leicestershire.chairman@rbl.community</t>
  </si>
  <si>
    <t>Haven't got one</t>
  </si>
  <si>
    <t>CN003</t>
  </si>
  <si>
    <t>Lincolnshire</t>
  </si>
  <si>
    <t>Heather D Mason</t>
  </si>
  <si>
    <t xml:space="preserve">John Johnson </t>
  </si>
  <si>
    <t>Lincolnshire.chairman@rbl.community</t>
  </si>
  <si>
    <t>Dave Tyler</t>
  </si>
  <si>
    <t>Lincolnshire.vicechairman@rbl.community</t>
  </si>
  <si>
    <t>CN075</t>
  </si>
  <si>
    <t>National District</t>
  </si>
  <si>
    <t>Rachel Wilkins</t>
  </si>
  <si>
    <t>Jane Cosgrove</t>
  </si>
  <si>
    <t>NationalDistrict.Chairman@rbl.community</t>
  </si>
  <si>
    <t>N/A</t>
  </si>
  <si>
    <t>CN012</t>
  </si>
  <si>
    <t>Norfolk</t>
  </si>
  <si>
    <t>Gary Cocks</t>
  </si>
  <si>
    <t>Paul Smith</t>
  </si>
  <si>
    <t>Norfolk.chairman@rbl.community</t>
  </si>
  <si>
    <t>Anne Rogerson</t>
  </si>
  <si>
    <t xml:space="preserve">wymondham.secretary@rbl.community </t>
  </si>
  <si>
    <t>CN019</t>
  </si>
  <si>
    <t>North &amp; East Yorkshire County</t>
  </si>
  <si>
    <t>Kenneth Kemp</t>
  </si>
  <si>
    <t>Gordon Barker</t>
  </si>
  <si>
    <t>Elizabeth Spivey</t>
  </si>
  <si>
    <t>YorkshireNE.Chairman@RBL.Community</t>
  </si>
  <si>
    <t>Keith Sacre'</t>
  </si>
  <si>
    <t>goolehowden.chairman@rbl.community</t>
  </si>
  <si>
    <t>CN060</t>
  </si>
  <si>
    <t>North Wales District</t>
  </si>
  <si>
    <t>Lee Hanlon</t>
  </si>
  <si>
    <t>George Rogerson</t>
  </si>
  <si>
    <t>NorthWales.chairman@rbl.community</t>
  </si>
  <si>
    <t>Keith Riley</t>
  </si>
  <si>
    <t>rwfdragon@gmail.com</t>
  </si>
  <si>
    <t>CN004</t>
  </si>
  <si>
    <t>Northamptonshire</t>
  </si>
  <si>
    <t>Lebo Nyoni</t>
  </si>
  <si>
    <t>Ian Byrnes</t>
  </si>
  <si>
    <t>Northamptonshire.chairman@rbl.community</t>
  </si>
  <si>
    <t>Bill Rose</t>
  </si>
  <si>
    <t>Northamptonshire.vicechairman@rbl.community</t>
  </si>
  <si>
    <t>CN032</t>
  </si>
  <si>
    <t>Northern Ireland</t>
  </si>
  <si>
    <t>Shonagh MacDonald</t>
  </si>
  <si>
    <t>Albert Bell</t>
  </si>
  <si>
    <t>Sam Hudson</t>
  </si>
  <si>
    <t>NorthernIreland.Chairman@Rbl.community</t>
  </si>
  <si>
    <t>Bill Mills</t>
  </si>
  <si>
    <t>NorthernIreland.ViceChairman@rbl.community</t>
  </si>
  <si>
    <t>CN023</t>
  </si>
  <si>
    <t>Northumbria County</t>
  </si>
  <si>
    <t>Sharon Turton</t>
  </si>
  <si>
    <t>Northumbria.Chairman@rbl.community</t>
  </si>
  <si>
    <t>Paul Adams</t>
  </si>
  <si>
    <t>Northumbria.ViceChairman@RBL.Community</t>
  </si>
  <si>
    <t>CN005</t>
  </si>
  <si>
    <t>Nottinghamshire</t>
  </si>
  <si>
    <t>Gaynor Abrams</t>
  </si>
  <si>
    <t>Ray Fielding</t>
  </si>
  <si>
    <t>Nottinghamshire.chairman@rbl.community</t>
  </si>
  <si>
    <t>Havent got one in post</t>
  </si>
  <si>
    <t>Overseas.chairman@rbl.community</t>
  </si>
  <si>
    <t>CN013</t>
  </si>
  <si>
    <t>Oxfordshire</t>
  </si>
  <si>
    <t>Peter Elridge</t>
  </si>
  <si>
    <t>Oxfordshire.chairman@rbl.community</t>
  </si>
  <si>
    <t>FIONA LOVESEY</t>
  </si>
  <si>
    <t>CN033</t>
  </si>
  <si>
    <t>Republic of Ireland</t>
  </si>
  <si>
    <t>Brian Duffy</t>
  </si>
  <si>
    <t>RepublicOfIreland.chairman@rbl.community</t>
  </si>
  <si>
    <t>Paul Stephenson</t>
  </si>
  <si>
    <t>republicofireland.vicechairman@rbl.community</t>
  </si>
  <si>
    <t>CN066</t>
  </si>
  <si>
    <t>Shropshire</t>
  </si>
  <si>
    <t>Laura Hosking</t>
  </si>
  <si>
    <t>Michael Challinor</t>
  </si>
  <si>
    <t>Ian Williams</t>
  </si>
  <si>
    <t>Shropshire.chairman@rbl.community</t>
  </si>
  <si>
    <t>Christine Saxton</t>
  </si>
  <si>
    <t xml:space="preserve">Wem.Secretary@RBL.Community </t>
  </si>
  <si>
    <t>CN043</t>
  </si>
  <si>
    <t>Somerset</t>
  </si>
  <si>
    <t>Kate Hurley</t>
  </si>
  <si>
    <t>Robert McDonald</t>
  </si>
  <si>
    <t>Somerset.chairman@rbl.community</t>
  </si>
  <si>
    <t>Antony Samuel</t>
  </si>
  <si>
    <t>Somerset.vicechairman@rbl.community</t>
  </si>
  <si>
    <t>CN020</t>
  </si>
  <si>
    <t>South &amp; West Yorkshire</t>
  </si>
  <si>
    <t xml:space="preserve">Sally Court </t>
  </si>
  <si>
    <t xml:space="preserve">SWYorkshire.Chairman@rbl.community </t>
  </si>
  <si>
    <t xml:space="preserve">Jeff Gantschuk </t>
  </si>
  <si>
    <t>SWYorkshire.ViceChairman@rbl.community</t>
  </si>
  <si>
    <t>CN045</t>
  </si>
  <si>
    <t>South East Wales District</t>
  </si>
  <si>
    <t>Alan Williams</t>
  </si>
  <si>
    <t>SEWales.chairman@rbl.community</t>
  </si>
  <si>
    <t>Peter Wilson</t>
  </si>
  <si>
    <t>CN046</t>
  </si>
  <si>
    <t>South West Wales District</t>
  </si>
  <si>
    <t>Anne Thomson</t>
  </si>
  <si>
    <t>Tom Brown</t>
  </si>
  <si>
    <t>SWWales.chairman@rbl.community</t>
  </si>
  <si>
    <t>CN071</t>
  </si>
  <si>
    <t>District North Spain</t>
  </si>
  <si>
    <t>Paul Kane</t>
  </si>
  <si>
    <t>spainnorth.chairman@rbl.community</t>
  </si>
  <si>
    <t>Nicholas Keen</t>
  </si>
  <si>
    <t>spainnorth.vicechairman@rbl.community</t>
  </si>
  <si>
    <t>CN072</t>
  </si>
  <si>
    <t>District South Spain</t>
  </si>
  <si>
    <t>Tony Burns</t>
  </si>
  <si>
    <t>SpainSouth.chairman@rbl.community</t>
  </si>
  <si>
    <t>Tony Pattison</t>
  </si>
  <si>
    <t>Spainsouth.vicechairman@rbl.community</t>
  </si>
  <si>
    <t>CN079</t>
  </si>
  <si>
    <t>Staffordshire County</t>
  </si>
  <si>
    <t>Neil James</t>
  </si>
  <si>
    <t>Staffordshire.chairman@rbl.community</t>
  </si>
  <si>
    <t>Tam Miller</t>
  </si>
  <si>
    <t>Ilesha Ogden</t>
  </si>
  <si>
    <t>CN014</t>
  </si>
  <si>
    <t>Suffolk</t>
  </si>
  <si>
    <t>Nik Leeson</t>
  </si>
  <si>
    <t>Kenneth Rowbottom</t>
  </si>
  <si>
    <t>Suffolk.chairman@rbl.community</t>
  </si>
  <si>
    <t xml:space="preserve">Denis Bloomfield </t>
  </si>
  <si>
    <t xml:space="preserve">Suffolk.cto@rbl.community </t>
  </si>
  <si>
    <t>CN038</t>
  </si>
  <si>
    <t>Surrey</t>
  </si>
  <si>
    <t>Pete Pullin</t>
  </si>
  <si>
    <t>Shannon Saise-Marshall</t>
  </si>
  <si>
    <t>Surrey.chairman@rbl.community</t>
  </si>
  <si>
    <t>Col Gerry McBride</t>
  </si>
  <si>
    <t>surrey.vicechairman@rbl.community</t>
  </si>
  <si>
    <t>CN039</t>
  </si>
  <si>
    <t>Sussex</t>
  </si>
  <si>
    <t>Clare Hannington</t>
  </si>
  <si>
    <t>David Slark Interim</t>
  </si>
  <si>
    <t>sussex.vicechairman@RBL.Community</t>
  </si>
  <si>
    <t>David Slark</t>
  </si>
  <si>
    <t>CN068</t>
  </si>
  <si>
    <t>Warwickshire and Birmingham</t>
  </si>
  <si>
    <t>Gillian Guy</t>
  </si>
  <si>
    <t>Warwickshire.chairman@rbl.community</t>
  </si>
  <si>
    <t>Andy Davoll</t>
  </si>
  <si>
    <t>CN029</t>
  </si>
  <si>
    <t>West Lancashire</t>
  </si>
  <si>
    <t xml:space="preserve">Kathy Filkins </t>
  </si>
  <si>
    <t>WestLancashire.chairman@rbl.community</t>
  </si>
  <si>
    <t>Bill Sergeant</t>
  </si>
  <si>
    <t>CN044</t>
  </si>
  <si>
    <t>Wiltshire</t>
  </si>
  <si>
    <t>Paul Mayo</t>
  </si>
  <si>
    <t>Wiltshire.chairman@rbl.community</t>
  </si>
  <si>
    <t>CN080</t>
  </si>
  <si>
    <t>Women's Section (WS)</t>
  </si>
  <si>
    <t>Emma Cox</t>
  </si>
  <si>
    <t>Jan Buxton</t>
  </si>
  <si>
    <t>WomensSection.chairman@rbl.community</t>
  </si>
  <si>
    <t>WomensSection.ViceChairman@rbl.community</t>
  </si>
  <si>
    <t>CN069</t>
  </si>
  <si>
    <t>Worcestershire</t>
  </si>
  <si>
    <t>Alan Humphries</t>
  </si>
  <si>
    <t>Worcestershire.Chairman@rbl.community</t>
  </si>
  <si>
    <t>Committee Date</t>
  </si>
  <si>
    <t>FX notes</t>
  </si>
  <si>
    <t>RPT</t>
  </si>
  <si>
    <t>Legacy</t>
  </si>
  <si>
    <t>AddInfo</t>
  </si>
  <si>
    <t>Cty Comments</t>
  </si>
  <si>
    <t>MSO Comments</t>
  </si>
  <si>
    <t>IE Exceptions</t>
  </si>
  <si>
    <t>IE Name</t>
  </si>
  <si>
    <t>IE Qual</t>
  </si>
  <si>
    <t>IE Date</t>
  </si>
  <si>
    <t>Bank Name</t>
  </si>
  <si>
    <t>Account No</t>
  </si>
  <si>
    <t>Cash book balance</t>
  </si>
  <si>
    <t>Bank</t>
  </si>
  <si>
    <t>Invt</t>
  </si>
  <si>
    <t>Op Bal</t>
  </si>
  <si>
    <t>Inc</t>
  </si>
  <si>
    <t>Exp</t>
  </si>
  <si>
    <t>Cl Bal</t>
  </si>
  <si>
    <t>ISSUES</t>
  </si>
  <si>
    <t>No.</t>
  </si>
  <si>
    <t>Issue</t>
  </si>
  <si>
    <t>Query for MSO
(Y/N)</t>
  </si>
  <si>
    <t>Query for manager
(Y/N)</t>
  </si>
  <si>
    <t>Action</t>
  </si>
  <si>
    <t>Cleared by staff (initial, date)</t>
  </si>
  <si>
    <t>Cleared by manager (initial, date)</t>
  </si>
  <si>
    <t>Level 1 Validation Checks</t>
  </si>
  <si>
    <t>Check No.</t>
  </si>
  <si>
    <t>Check Description</t>
  </si>
  <si>
    <t>Result</t>
  </si>
  <si>
    <t>Error Message</t>
  </si>
  <si>
    <t>1.1.1</t>
  </si>
  <si>
    <t>Has branch number been entered?</t>
  </si>
  <si>
    <t>No branch number entered. Please input your branch number at the top of Section 1.</t>
  </si>
  <si>
    <t>1.1.2</t>
  </si>
  <si>
    <t>Is branch number recognised?</t>
  </si>
  <si>
    <t>Branch number has not been recognised. Please check the branch number at the top of Section 1. If you are sure this is correct, please contact the Branch Accounts Team.</t>
  </si>
  <si>
    <t>1.1.3</t>
  </si>
  <si>
    <t>Has currency been entered?</t>
  </si>
  <si>
    <t>No currency entered. Please input the currency used throughout the return at the top of Section 1.</t>
  </si>
  <si>
    <t>1.1.4</t>
  </si>
  <si>
    <t>Has GBP been used by UK branches?</t>
  </si>
  <si>
    <t>You have entered a UK branch number with a currency other than GBP. UK branches should always complete their return in GBP, and enter GBP in the currency box.</t>
  </si>
  <si>
    <t>1.1.5</t>
  </si>
  <si>
    <t>Has ATDI box been ticked?</t>
  </si>
  <si>
    <t>Please mark the ATDI box at Section 1 with an 'X' to confirm that you have provided an ATDI form in respect of each bank and investment institution used by the branch during the year. This is mandatory for all branches.</t>
  </si>
  <si>
    <t>1.1.6</t>
  </si>
  <si>
    <t>Has bank statement box been ticked (where applicable)?</t>
  </si>
  <si>
    <t>Please mark the bank statement box at Section 1 with an 'X' to confirm that you have provided a year-end bank statement for all bank account balances held at 30 June 2022 (as reported at lines 1 to 4). This is mandatory for all branches.</t>
  </si>
  <si>
    <t>1.1.7</t>
  </si>
  <si>
    <t>Has investment report box been ticked (where applicable)?</t>
  </si>
  <si>
    <t>Please mark the investment report box at Section 1 with an 'X' to confirm that you have provided a year-end investment report for all investment balances held at 30 June 2022 (as reported at lines 6 to 8). This is mandatory for all branches with investments.</t>
  </si>
  <si>
    <t>1.1.8</t>
  </si>
  <si>
    <t>Has branch committee approval date been entered?</t>
  </si>
  <si>
    <t>Branch Committee approval date has not been entered. Please enter date at Section 1 to confirm approval of the return by the Branch Committee.</t>
  </si>
  <si>
    <t>1.2.1</t>
  </si>
  <si>
    <t>Has bank name been entered for account at line 1?</t>
  </si>
  <si>
    <t>You have entered an opening or closing bank balance in line 1 at Section 2, but have not provided the bank name.</t>
  </si>
  <si>
    <t>1.2.2</t>
  </si>
  <si>
    <t>Has bank name been entered for account at line 2?</t>
  </si>
  <si>
    <t>You have entered an opening or closing bank balance in line 2 at Section 2, but have not provided the bank name.</t>
  </si>
  <si>
    <t>1.2.3</t>
  </si>
  <si>
    <t>Has bank name been entered for account at line 3?</t>
  </si>
  <si>
    <t>You have entered an opening or closing bank balance in line 3 at Section 2, but have not provided the bank name.</t>
  </si>
  <si>
    <t>1.2.4</t>
  </si>
  <si>
    <t>Has bank name been entered for account at line 4?</t>
  </si>
  <si>
    <t>You have entered an opening or closing bank balance in line 4 at Section 2, but have not provided the bank name.</t>
  </si>
  <si>
    <t>1.2.5</t>
  </si>
  <si>
    <t>Has bank account number been entered for account at line 1?</t>
  </si>
  <si>
    <t>You have entered an opening or closing bank balance in line 1 at Section 2, but have not provided the bank account number.</t>
  </si>
  <si>
    <t>1.2.6</t>
  </si>
  <si>
    <t>Has bank account number been entered for account at line 2?</t>
  </si>
  <si>
    <t>You have entered an opening or closing bank balance in line 2 at Section 2, but have not provided the bank account number.</t>
  </si>
  <si>
    <t>1.2.7</t>
  </si>
  <si>
    <t>Has bank account number been entered for account at line 3?</t>
  </si>
  <si>
    <t>You have entered an opening or closing bank balance in line 3 at Section 2, but have not provided the bank account number.</t>
  </si>
  <si>
    <t>1.2.8</t>
  </si>
  <si>
    <t>Has bank account number been entered for account at line 4?</t>
  </si>
  <si>
    <t>You have entered an opening or closing bank balance in line 4 at Section 2, but have not provided the bank account number.</t>
  </si>
  <si>
    <t>1.2.9</t>
  </si>
  <si>
    <t>Has bank name been entered for account at line 6?</t>
  </si>
  <si>
    <t>You have entered an opening or closing investment balance in line 6 at Section 2, but have not provided the bank name.</t>
  </si>
  <si>
    <t>1.2.10</t>
  </si>
  <si>
    <t>Has bank name been entered for account at line 7?</t>
  </si>
  <si>
    <t>You have entered an opening or closing investment balance in line 7 at Section 2, but have not provided the bank name.</t>
  </si>
  <si>
    <t>1.2.11</t>
  </si>
  <si>
    <t>Has bank name been entered for account at line 8?</t>
  </si>
  <si>
    <t>You have entered an opening or closing investment balance in line 8 at Section 2, but have not provided the bank name.</t>
  </si>
  <si>
    <t>1.2.12</t>
  </si>
  <si>
    <t>Has investment account number been entered for account at line 6?</t>
  </si>
  <si>
    <t>You have entered an opening or closing investment balance in line 6 at Section 2, but have not provided the investment account number.</t>
  </si>
  <si>
    <t>1.2.13</t>
  </si>
  <si>
    <t>Has investment account number been entered for account at line 7?</t>
  </si>
  <si>
    <t>You have entered an opening or closing investment balance in line 7 at Section 2, but have not provided the investment account number.</t>
  </si>
  <si>
    <t>1.2.14</t>
  </si>
  <si>
    <t>Has investment account number been entered for account at line 8?</t>
  </si>
  <si>
    <t>You have entered an opening or closing investment balance in line 8 at Section 2, but have not provided the investment account number.</t>
  </si>
  <si>
    <t>1.2.15</t>
  </si>
  <si>
    <t>Does increase/decrease in branch funds equal total income/expenditure for the year?</t>
  </si>
  <si>
    <t>Total increase/decrease in branch funds at Section 2 (line 11) does not equal Net movement in branch cash at Section 3 (line 47). These figures must agree! Please recheck return.</t>
  </si>
  <si>
    <t>1.4.1</t>
  </si>
  <si>
    <t>Has line description been entered at line 49?</t>
  </si>
  <si>
    <t>You have entered at amount in line 49 at Section 4, but have not provided a description. This is required.</t>
  </si>
  <si>
    <t>1.4.2</t>
  </si>
  <si>
    <t>Has line description been entered at line 50?</t>
  </si>
  <si>
    <t>You have entered at amount in line 50 at Section 4, but have not provided a description. This is required.</t>
  </si>
  <si>
    <t>1.4.3</t>
  </si>
  <si>
    <t>Has line description been entered at line 51?</t>
  </si>
  <si>
    <t>You have entered at amount in line 51 at Section 4, but have not provided a description. This is required.</t>
  </si>
  <si>
    <t>1.4.4</t>
  </si>
  <si>
    <t>Has line description been entered at line 52?</t>
  </si>
  <si>
    <t>You have entered at amount in line 52 at Section 4, but have not provided a description. This is required.</t>
  </si>
  <si>
    <t>1.4.5</t>
  </si>
  <si>
    <t>Has line description been entered at line 53?</t>
  </si>
  <si>
    <t>You have entered at amount in line 53 at Section 4, but have not provided a description. This is required.</t>
  </si>
  <si>
    <t>1.4.6</t>
  </si>
  <si>
    <t>Has line description been entered at line 62?</t>
  </si>
  <si>
    <t>You have entered at amount in line 62 at Section 4, but have not provided a description. This is required.</t>
  </si>
  <si>
    <t>1.4.7</t>
  </si>
  <si>
    <t>Has line description been entered at line 63?</t>
  </si>
  <si>
    <t>You have entered at amount in line 63 at Section 4, but have not provided a description. This is required.</t>
  </si>
  <si>
    <t>1.4.8</t>
  </si>
  <si>
    <t>Has line description been entered at line 80?</t>
  </si>
  <si>
    <t>You have entered at amount in line 80 at Section 4, but have not provided a description. This is required.</t>
  </si>
  <si>
    <t>1.4.9</t>
  </si>
  <si>
    <t>Has line description been entered at line 81?</t>
  </si>
  <si>
    <t>You have entered at amount in line 81 at Section 4, but have not provided a description. This is required.</t>
  </si>
  <si>
    <t>1.4.10</t>
  </si>
  <si>
    <t>Has line description been entered at line 82?</t>
  </si>
  <si>
    <t>You have entered at amount in line 82 at Section 4, but have not provided a description. This is required.</t>
  </si>
  <si>
    <t>1.4.11</t>
  </si>
  <si>
    <t>Has line description been entered at line 83?</t>
  </si>
  <si>
    <t>You have entered at amount in line 83 at Section 4, but have not provided a description. This is required.</t>
  </si>
  <si>
    <t>1.4.12</t>
  </si>
  <si>
    <t>Has line description been entered at line 86?</t>
  </si>
  <si>
    <t>You have entered at amount in line 86 at Section 4, but have not provided a description. This is required.</t>
  </si>
  <si>
    <t>1.4.13</t>
  </si>
  <si>
    <t>Has line description been entered at line 88?</t>
  </si>
  <si>
    <t>You have entered at amount in line 88 at Section 4, but have not provided a description. This is required.</t>
  </si>
  <si>
    <t>1.4.14</t>
  </si>
  <si>
    <t>Has line description been entered at line 89?</t>
  </si>
  <si>
    <t>You have entered at amount in line 89 at Section 4, but have not provided a description. This is required.</t>
  </si>
  <si>
    <t>1.4.15</t>
  </si>
  <si>
    <t>Has line description been entered at line 90?</t>
  </si>
  <si>
    <t>You have entered at amount in line 90 at Section 4, but have not provided a description. This is required.</t>
  </si>
  <si>
    <t>1.4.16</t>
  </si>
  <si>
    <t>Has line description been entered at line 91?</t>
  </si>
  <si>
    <t>You have entered at amount in line 91 at Section 4, but have not provided a description. This is required.</t>
  </si>
  <si>
    <t>1.4.17</t>
  </si>
  <si>
    <t>Has line description been entered at line 92?</t>
  </si>
  <si>
    <t>You have entered at amount in line 92 at Section 4, but have not provided a description. This is required.</t>
  </si>
  <si>
    <t>1.4.18</t>
  </si>
  <si>
    <t>Has line description been entered at line 93?</t>
  </si>
  <si>
    <t>You have entered at amount in line 93 at Section 4, but have not provided a description. This is required.</t>
  </si>
  <si>
    <t>1.5.1</t>
  </si>
  <si>
    <t>Has fund name been entered for inc/exp at lines 95-106?</t>
  </si>
  <si>
    <t>You have entered an opening balance, income and/or expenditure for a restricted fund at Section 5 (lines 95-106), but have not completed the fund name.</t>
  </si>
  <si>
    <t>1.5.2</t>
  </si>
  <si>
    <t>Has description been entered for first restricted fund?</t>
  </si>
  <si>
    <t>You have entered an opening balance, income and/or expenditure for a restricted fund at Section 5 (lines 95-106), but have not provided a description of the fund and the terms of restrictions.</t>
  </si>
  <si>
    <t>1.5.3</t>
  </si>
  <si>
    <t>Has fund name been entered for inc/exp at lines 107-118?</t>
  </si>
  <si>
    <t>You have entered an opening balance, income and/or expenditure for a restricted fund at Section 5 (lines 107-118), but have not completed the fund name.</t>
  </si>
  <si>
    <t>1.5.4</t>
  </si>
  <si>
    <t>Has description been entered for second restricted fund?</t>
  </si>
  <si>
    <t>You have entered an opening balance, income and/or expenditure for a restricted fund at Section 5 (lines 107-118), but have not provided a description of the fund and the terms of restrictions.</t>
  </si>
  <si>
    <t>1.5.5</t>
  </si>
  <si>
    <t>Has line description been entered at line 96?</t>
  </si>
  <si>
    <t>You have entered restricted fund income at line 96 in Section 5, but have not specified which income line in Section 3 or 4 this relates to. This is required.</t>
  </si>
  <si>
    <t>1.5.6</t>
  </si>
  <si>
    <t>Has line description been entered at line 97?</t>
  </si>
  <si>
    <t>You have entered restricted fund income at line 97 in Section 5, but have not specified which income line in Section 3 or 4 this relates to. This is required.</t>
  </si>
  <si>
    <t>1.5.7</t>
  </si>
  <si>
    <t>Has line description been entered at line 98?</t>
  </si>
  <si>
    <t>You have entered restricted fund income at line 98 in Section 5, but have not specified which income line in Section 3 or 4 this relates to. This is required.</t>
  </si>
  <si>
    <t>1.5.8</t>
  </si>
  <si>
    <t>Has line description been entered at line 100?</t>
  </si>
  <si>
    <t>You have entered restricted fund expenditure at line 100 in Section 5, but have not specified which income line in Section 3 or 4 this relates to. This is required.</t>
  </si>
  <si>
    <t>1.5.9</t>
  </si>
  <si>
    <t>Has line description been entered at line 101?</t>
  </si>
  <si>
    <t>You have entered restricted fund expenditure at line 101 in Section 5, but have not specified which income line in Section 3 or 4 this relates to. This is required.</t>
  </si>
  <si>
    <t>1.5.10</t>
  </si>
  <si>
    <t>Has line description been entered at line 102?</t>
  </si>
  <si>
    <t>You have entered restricted fund expenditure at line 102 in Section 5, but have not specified which income line in Section 3 or 4 this relates to. This is required.</t>
  </si>
  <si>
    <t>1.5.11</t>
  </si>
  <si>
    <t>Has line description been entered at line 103?</t>
  </si>
  <si>
    <t>You have entered restricted fund expenditure at line 103 in Section 5, but have not specified which income line in Section 3 or 4 this relates to. This is required.</t>
  </si>
  <si>
    <t>1.5.12</t>
  </si>
  <si>
    <t>Has line description been entered at line 104?</t>
  </si>
  <si>
    <t>You have entered restricted fund expenditure at line 104 in Section 5, but have not specified which income line in Section 3 or 4 this relates to. This is required.</t>
  </si>
  <si>
    <t>1.5.13</t>
  </si>
  <si>
    <t>Has line description been entered at line 108?</t>
  </si>
  <si>
    <t>You have entered restricted fund income at line 108 in Section 5, but have not specified which income line in Section 3 or 4 this relates to. This is required.</t>
  </si>
  <si>
    <t>1.5.14</t>
  </si>
  <si>
    <t>Has line description been entered at line 109?</t>
  </si>
  <si>
    <t>You have entered restricted fund income at line 109 in Section 5, but have not specified which income line in Section 3 or 4 this relates to. This is required.</t>
  </si>
  <si>
    <t>1.5.15</t>
  </si>
  <si>
    <t>Has line description been entered at line 110?</t>
  </si>
  <si>
    <t>You have entered restricted fund income at line 110 in Section 5, but have not specified which income line in Section 3 or 4 this relates to. This is required.</t>
  </si>
  <si>
    <t>1.5.16</t>
  </si>
  <si>
    <t>Has line description been entered at line 112?</t>
  </si>
  <si>
    <t>You have entered restricted fund expenditure at line 112 in Section 5, but have not specified which income line in Section 3 or 4 this relates to. This is required.</t>
  </si>
  <si>
    <t>1.5.17</t>
  </si>
  <si>
    <t>Has line description been entered at line 113?</t>
  </si>
  <si>
    <t>You have entered restricted fund expenditure at line 113 in Section 5, but have not specified which income line in Section 3 or 4 this relates to. This is required.</t>
  </si>
  <si>
    <t>1.5.18</t>
  </si>
  <si>
    <t>Has line description been entered at line 114?</t>
  </si>
  <si>
    <t>You have entered restricted fund expenditure at line 114 in Section 5, but have not specified which income line in Section 3 or 4 this relates to. This is required.</t>
  </si>
  <si>
    <t>1.5.19</t>
  </si>
  <si>
    <t>Has line description been entered at line 115?</t>
  </si>
  <si>
    <t>You have entered restricted fund expenditure at line 115 in Section 5, but have not specified which income line in Section 3 or 4 this relates to. This is required.</t>
  </si>
  <si>
    <t>1.5.20</t>
  </si>
  <si>
    <t>Has line description been entered at line 116?</t>
  </si>
  <si>
    <t>You have entered restricted fund expenditure at line 116 in Section 5, but have not specified which income line in Section 3 or 4 this relates to. This is required.</t>
  </si>
  <si>
    <t>1.6.1</t>
  </si>
  <si>
    <t>Has the RPT box been completed at Section 6?</t>
  </si>
  <si>
    <t>The related party transaction box at Section 6 has been left blank. This box requires completion - if there is nothing to report then please confirm this by entering 'None'.</t>
  </si>
  <si>
    <t>1.6.2</t>
  </si>
  <si>
    <t>Have further details been provided for any locally received legacies?</t>
  </si>
  <si>
    <t>You have recorded locally received legacy income in line 19 at Section 3, but have not provided a breakdown of this at Section 6.</t>
  </si>
  <si>
    <t>1.6.3</t>
  </si>
  <si>
    <t>Has the additional information box at Section 6 been completed where required?</t>
  </si>
  <si>
    <t>The 'Additional Information' box at Section 6 has been left blank, but there is at least one issue within the return which requires explanation. Please look at the 'Warnings' tab to identify this and provide an explanation at Section 6.</t>
  </si>
  <si>
    <t>Level 2 Validation Checks</t>
  </si>
  <si>
    <t>2.1.1</t>
  </si>
  <si>
    <t>Has branch name been manually changed?</t>
  </si>
  <si>
    <t>Branch name has been manually changed at the top of Section 1 and no longer matches the details held on the branch database. Please check that this is correct.</t>
  </si>
  <si>
    <t>2.1.2</t>
  </si>
  <si>
    <t>Has county name been manually changed?</t>
  </si>
  <si>
    <t>County/district name has been manually changed at the top of Section 1 and no longer matches the details held on the branch database. Please check that this is correct.</t>
  </si>
  <si>
    <t>2.1.3</t>
  </si>
  <si>
    <t>Has a recognised currency been used?</t>
  </si>
  <si>
    <t>The currency you have entered at Section 1 is not one of the expected currencies associated with a RBL branch. Please double check that you have entered the correct three-letter currency code (e.g. USD, EUR).</t>
  </si>
  <si>
    <t>2.2.1</t>
  </si>
  <si>
    <t>Has bank sort code been entered for account at line 1?</t>
  </si>
  <si>
    <t>You have entered an opening or closing bank balance in line 1 at Section 2, but have not provided a bank sort code - please check whether this is correct. (Not all building society/investment accounts will have a sort code).</t>
  </si>
  <si>
    <t>2.2.2</t>
  </si>
  <si>
    <t>Has bank sort code been entered for account at line 2?</t>
  </si>
  <si>
    <t>You have entered an opening or closing bank balance in line 2 at Section 2, but have not provided a bank sort code - please check whether this is correct. (Not all building society/investment accounts will have a sort code).</t>
  </si>
  <si>
    <t>2.2.3</t>
  </si>
  <si>
    <t>Has bank sort code been entered for account at line 3?</t>
  </si>
  <si>
    <t>You have entered an opening or closing bank balance in line 3 at Section 2, but have not provided a bank sort code - please check whether this is correct. (Not all building society/investment accounts will have a sort code).</t>
  </si>
  <si>
    <t>2.2.4</t>
  </si>
  <si>
    <t>Has bank sort code been entered for account at line 4?</t>
  </si>
  <si>
    <t>You have entered an opening or closing bank balance in line 4 at Section 2, but have not provided a bank sort code - please check whether this is correct. (Not all building society/investment accounts will have a sort code).</t>
  </si>
  <si>
    <t>2.2.5</t>
  </si>
  <si>
    <t>Is closing petty cash balance more than £50?</t>
  </si>
  <si>
    <t>You have entered a closing petty cash balance greater than £50. Please check whether this is correct, and if so, please provide an explanation in the 'Additional Information' box at Section 6.</t>
  </si>
  <si>
    <t>2.2.6</t>
  </si>
  <si>
    <t>Are there any negative opening balances at Section 2?</t>
  </si>
  <si>
    <t>You have entered one or more negative opening balances at Section 2. Please check whether these are correct.</t>
  </si>
  <si>
    <t>2.2.7</t>
  </si>
  <si>
    <t>Are there any negative closing balances at Section 2?</t>
  </si>
  <si>
    <t>You have entered one or more negative closing balances at Section 2. Please check whether these are correct.</t>
  </si>
  <si>
    <t>2.3.1</t>
  </si>
  <si>
    <t>Do membership fees paid to Novacroft equal membership fees received?</t>
  </si>
  <si>
    <t>Membership fees paid to Novacroft (Section 3, line 28) does not agree to membership fees collected (Section 3, line 12). These figures should usually agree. Please check that these are correct, and if so, provide an explanation in the 'Additional Information' box at Section 6.</t>
  </si>
  <si>
    <t>2.3.2</t>
  </si>
  <si>
    <t>Have branch subs directly from members been received by a UK branch?</t>
  </si>
  <si>
    <t>You have entered branch subs received directly from members in line 13 at Section 3. This line is only usually applicable to overseas branches. Please check whether this is correct, and if so, provide an explanation in the 'Additional Information' box at Section 6.</t>
  </si>
  <si>
    <t>2.3.3</t>
  </si>
  <si>
    <t>Does amount paid over to PA from branch events equal income less expenditure?</t>
  </si>
  <si>
    <t>Amount paid over to Poppy Appeal from branch events (Section 3, line 30) does not equal PA event income (Section 3, line 15) less PA event expenditure (Section 3, line 29). Please check all figures, and if correct, provide an explanation in the 'Additional Information' box at Section 6.</t>
  </si>
  <si>
    <t>2.3.4</t>
  </si>
  <si>
    <t>Does branch fundraising income exceed expenditure?</t>
  </si>
  <si>
    <t>Branch fundraising expenditure (Section 3, line 31) exceeds branch fundraising income (Section 3, line 16). Please check, and if correct, provide an explanation in the 'Additional Information' box at Section 6.</t>
  </si>
  <si>
    <t>2.3.5</t>
  </si>
  <si>
    <t>Have any negative income amounts been entered at Section 3?</t>
  </si>
  <si>
    <t>You have entered one or more negative numbers into the income column at Section 3 (lines 12 to 25). Income should normally be entered as a positive number. Please see page 7 of the Guide for further details. If the entry is correct (e.g. because a refund has been issued), please provide an explanation in the 'Additional Information' box at Section 6.</t>
  </si>
  <si>
    <t>2.3.6</t>
  </si>
  <si>
    <t>Have any negative expenditure amounts been entered at Section 3?</t>
  </si>
  <si>
    <t>You have entered one or more negative numbers into the expenditure column at Section 3 (lines 28 to 43). Expenditure should normally be entered as a positive number. Please see page 7 of the Guide for further details. If the entry is correct (e.g. because a refund has been received), please provide an explanation in the 'Additional Information' box at Section 6.</t>
  </si>
  <si>
    <t>2.4.1</t>
  </si>
  <si>
    <t>Have any negative amounts been entered at Section 4?</t>
  </si>
  <si>
    <t>You have entered one or more negative numbers at Section 4. Income and expenditure should normally both be entered as positive numbers. Please see page 7 of the Guide for further details. If the entry is correct (e.g. because a refund has been issued or received), please provide an explanation in the 'Additional Information' box at Section 6.</t>
  </si>
  <si>
    <t>2.5.1</t>
  </si>
  <si>
    <t>Has a negative opening balance been entered at Section 5?</t>
  </si>
  <si>
    <t>You have entered one or more negative opening balances at Section 5 (Restricted Funds). Please check whether these are correct, and if so, provide an explanation in the 'Additional Information' box at Section 6.</t>
  </si>
  <si>
    <t>2.5.2</t>
  </si>
  <si>
    <t>Have any negative income amounts been entered at Section 5?</t>
  </si>
  <si>
    <t>You have entered one or more negative numbers into the income section at Section 5 (Restricted Funds). Income should normally be entered as a positive number. Please see page 7 of the Guide for further details. If the entry is correct (e.g. because a refund has been issued), please provide an explanation in the 'Additional Information' box at Section 6.</t>
  </si>
  <si>
    <t>2.5.3</t>
  </si>
  <si>
    <t>Have any negative expenditure amounts been entered at Section 5?</t>
  </si>
  <si>
    <t>You have entered one or more negative numbers into the expenditure section at Section 5 (Restricted Funds). Expenditure should normally be entered as a positive number. Please see page 7 of the Guide for further details. If the entry is correct (e.g. because a refund has been received), please provide an explanation in the 'Additional Information' box at Section 6.</t>
  </si>
  <si>
    <t>2.5.4</t>
  </si>
  <si>
    <t>Is there a negative closing balance on a restricted fund?</t>
  </si>
  <si>
    <t>There are one or more negative closing balances at Section 5 (Restricted Funds). Please check all entries, noting that income and expenditure should both usually be entered as positive numbers. If correct, please provide an explanation in the 'Additional Information' box at Section 6.</t>
  </si>
  <si>
    <t>BFI/Bank Account Receipt Categories</t>
  </si>
  <si>
    <t>R01 Subcategories</t>
  </si>
  <si>
    <t>R01 Lines</t>
  </si>
  <si>
    <t>R02 Subcategories</t>
  </si>
  <si>
    <t>R02 Lines</t>
  </si>
  <si>
    <t>R03 Subcategories</t>
  </si>
  <si>
    <t>R03 Lines</t>
  </si>
  <si>
    <t>R05 Subcategories</t>
  </si>
  <si>
    <t>R05 Lines</t>
  </si>
  <si>
    <t>R06 Subcategories</t>
  </si>
  <si>
    <t>R06 Lines</t>
  </si>
  <si>
    <t>R07 Subcategories</t>
  </si>
  <si>
    <t>R07 Lines</t>
  </si>
  <si>
    <t>R08 Subcategories</t>
  </si>
  <si>
    <t>R08 Lines</t>
  </si>
  <si>
    <t>R09 Subcategories</t>
  </si>
  <si>
    <t>R09 Lines</t>
  </si>
  <si>
    <t>R10 Subcategories</t>
  </si>
  <si>
    <t>R10 Lines</t>
  </si>
  <si>
    <t>R11 Subcategories</t>
  </si>
  <si>
    <t>R11 Lines</t>
  </si>
  <si>
    <t>R12 Subcategories</t>
  </si>
  <si>
    <t>R12 Lines</t>
  </si>
  <si>
    <t>Membership Fees</t>
  </si>
  <si>
    <t>R01</t>
  </si>
  <si>
    <t>Rental/hire income received locally</t>
  </si>
  <si>
    <t>Poppy Appeal Events</t>
  </si>
  <si>
    <t>R02</t>
  </si>
  <si>
    <t>Branch Fundraising Events</t>
  </si>
  <si>
    <t>R03</t>
  </si>
  <si>
    <t>Branch Property Income (BPT)</t>
  </si>
  <si>
    <t>R05</t>
  </si>
  <si>
    <t>R06</t>
  </si>
  <si>
    <t>R07</t>
  </si>
  <si>
    <t>Interest and Investment Income</t>
  </si>
  <si>
    <t>R08</t>
  </si>
  <si>
    <t>Other Income</t>
  </si>
  <si>
    <t>R09</t>
  </si>
  <si>
    <t>R10</t>
  </si>
  <si>
    <t>R11</t>
  </si>
  <si>
    <t>R12</t>
  </si>
  <si>
    <t>BFI/ Bank Account Payment Categories</t>
  </si>
  <si>
    <t>P01 Subcategories</t>
  </si>
  <si>
    <t>P01 Lines</t>
  </si>
  <si>
    <t>P02 Subcategories</t>
  </si>
  <si>
    <t>P02 Lines</t>
  </si>
  <si>
    <t>P03 Subcategories</t>
  </si>
  <si>
    <t>P03 Lines</t>
  </si>
  <si>
    <t>P05 Subcategories</t>
  </si>
  <si>
    <t>P05 Lines</t>
  </si>
  <si>
    <t>P06 Subcategories</t>
  </si>
  <si>
    <t>P06 Lines</t>
  </si>
  <si>
    <t>P07 Subcategories</t>
  </si>
  <si>
    <t>P07 Lines</t>
  </si>
  <si>
    <t>P08 Subcategories</t>
  </si>
  <si>
    <t>P08 Lines</t>
  </si>
  <si>
    <t>P09 Subcategories</t>
  </si>
  <si>
    <t>P09 Lines</t>
  </si>
  <si>
    <t>P10 Subcategories</t>
  </si>
  <si>
    <t>P10 Lines</t>
  </si>
  <si>
    <t>P11 Subcategories</t>
  </si>
  <si>
    <t>P11 Lines</t>
  </si>
  <si>
    <t>P12 Subcategories</t>
  </si>
  <si>
    <t>P12 Lines</t>
  </si>
  <si>
    <t>P01</t>
  </si>
  <si>
    <t>RBL membership fees paid to Novacroft</t>
  </si>
  <si>
    <t>P02</t>
  </si>
  <si>
    <t>Poppy Appeal event proceeds paid to head office</t>
  </si>
  <si>
    <t>P03</t>
  </si>
  <si>
    <t>BPT property insurance</t>
  </si>
  <si>
    <t>Branch Property Expenditure (BPTs)</t>
  </si>
  <si>
    <t>P05</t>
  </si>
  <si>
    <t>BPT utilities</t>
  </si>
  <si>
    <t>Ceremonial Expenditure (non-BCS)</t>
  </si>
  <si>
    <t>P06</t>
  </si>
  <si>
    <t>BPT small property repairs and maintenance</t>
  </si>
  <si>
    <t>Branch Community Support (BCS)</t>
  </si>
  <si>
    <t>P07</t>
  </si>
  <si>
    <t>BPT cleaning and caretakers</t>
  </si>
  <si>
    <t>Other branch ceremonial event costs</t>
  </si>
  <si>
    <t>Local Touchpoint expenditure</t>
  </si>
  <si>
    <t>P08</t>
  </si>
  <si>
    <t>BPT property related legal and professional fees</t>
  </si>
  <si>
    <t>BCS Committee/Representative expenses</t>
  </si>
  <si>
    <t>Management and Administration</t>
  </si>
  <si>
    <t>P09</t>
  </si>
  <si>
    <t>Purchase of Equipment</t>
  </si>
  <si>
    <t>P10</t>
  </si>
  <si>
    <t>Payment to Other Parts of the RBL</t>
  </si>
  <si>
    <t>P11</t>
  </si>
  <si>
    <t>Other Expenditure</t>
  </si>
  <si>
    <t>P12</t>
  </si>
  <si>
    <t>Types (Fixed)</t>
  </si>
  <si>
    <t>T01 Subcategories (Fixed)</t>
  </si>
  <si>
    <t>Receipt</t>
  </si>
  <si>
    <t>Transfer</t>
  </si>
  <si>
    <t>TF</t>
  </si>
  <si>
    <t>Payment</t>
  </si>
  <si>
    <t>T01</t>
  </si>
  <si>
    <t>Types for Investment</t>
  </si>
  <si>
    <t>Investment Account Receipts</t>
  </si>
  <si>
    <t>Tolerances</t>
  </si>
  <si>
    <t>N.B. It is strongly recommended that tolerances are not set lower than £1, to allow for rounding issues in current and previous year forms.</t>
  </si>
  <si>
    <t>All tolerances will be applied in the same currency the form has been completed in.</t>
  </si>
  <si>
    <t>Overall form balance (validation check 1.2.15)</t>
  </si>
  <si>
    <t>Membership fee income and expenditure (validation check 2.3.1)</t>
  </si>
  <si>
    <t>Poppy Appeal income and expenditure (validation check 2.3.3)</t>
  </si>
  <si>
    <t>Festival of Remembrance income and expenditure (validation check 2.3.5)</t>
  </si>
  <si>
    <t>Currencies</t>
  </si>
  <si>
    <t>X</t>
  </si>
  <si>
    <t>Income accounts</t>
  </si>
  <si>
    <t>Expenditure accounts</t>
  </si>
  <si>
    <t>All accounts</t>
  </si>
  <si>
    <t>Membership income</t>
  </si>
  <si>
    <t>x</t>
  </si>
  <si>
    <t>Branch admin costs</t>
  </si>
  <si>
    <t>Grants Received</t>
  </si>
  <si>
    <t>Realised gains/losses on invt</t>
  </si>
  <si>
    <t>Ceremony costs</t>
  </si>
  <si>
    <t>Unrealised gains/losses on invt</t>
  </si>
  <si>
    <t>Centenary Expenses</t>
  </si>
  <si>
    <t>Dividend/interest income on invt</t>
  </si>
  <si>
    <t>External audit costs</t>
  </si>
  <si>
    <t>Bank/BFI interest</t>
  </si>
  <si>
    <t>Badges &amp; wreaths costs</t>
  </si>
  <si>
    <t>BPT rental income</t>
  </si>
  <si>
    <t>Branch fundraising expenses</t>
  </si>
  <si>
    <t>Local legacies income</t>
  </si>
  <si>
    <t>Grants to individuals</t>
  </si>
  <si>
    <t>Fundraising events income</t>
  </si>
  <si>
    <t>Currency gain/loss</t>
  </si>
  <si>
    <t>Branch adjustment</t>
  </si>
  <si>
    <t>Branch Community Support expenses</t>
  </si>
  <si>
    <t>Fund transfer in</t>
  </si>
  <si>
    <t>Cleaning/caretaker costs</t>
  </si>
  <si>
    <t>Legal and professional fees</t>
  </si>
  <si>
    <t>Rates/council tax</t>
  </si>
  <si>
    <t>Utility costs</t>
  </si>
  <si>
    <t>Repairs &amp; maintenance</t>
  </si>
  <si>
    <t>Training &amp; development</t>
  </si>
  <si>
    <t>Committee/meeting costs</t>
  </si>
  <si>
    <t>Volunteer expenses</t>
  </si>
  <si>
    <t>Fund transfer out - branches/HO</t>
  </si>
  <si>
    <t>Fund transfer out - counties</t>
  </si>
  <si>
    <t>Fund transfer out - homes/breaks</t>
  </si>
  <si>
    <t>Fund transfer out - PA</t>
  </si>
  <si>
    <t>No</t>
  </si>
  <si>
    <t>County</t>
  </si>
  <si>
    <t>O/S</t>
  </si>
  <si>
    <t>BR0305</t>
  </si>
  <si>
    <t>Bedford &amp; District RBL</t>
  </si>
  <si>
    <t>BR0306</t>
  </si>
  <si>
    <t>Biggleswade RBL</t>
  </si>
  <si>
    <t>BR0307</t>
  </si>
  <si>
    <t>Clapham Beds RBL</t>
  </si>
  <si>
    <t>BR0309</t>
  </si>
  <si>
    <t>Cotton End &amp; Dist RBL</t>
  </si>
  <si>
    <t>BR0338</t>
  </si>
  <si>
    <t>Cranfield RBL</t>
  </si>
  <si>
    <t>BR0311</t>
  </si>
  <si>
    <t>Eaton Socon RBL</t>
  </si>
  <si>
    <t>BR0312</t>
  </si>
  <si>
    <t>Flitwick RBL</t>
  </si>
  <si>
    <t>BR0313</t>
  </si>
  <si>
    <t>Harlington RBL</t>
  </si>
  <si>
    <t>BR0314</t>
  </si>
  <si>
    <t>Haynes RBL</t>
  </si>
  <si>
    <t>BR0315</t>
  </si>
  <si>
    <t>Heath &amp; Reach RBL</t>
  </si>
  <si>
    <t>BR0316</t>
  </si>
  <si>
    <t>Henlow RBL</t>
  </si>
  <si>
    <t>BR0319</t>
  </si>
  <si>
    <t>Kempston &amp; Dist RBL</t>
  </si>
  <si>
    <t>BR0321</t>
  </si>
  <si>
    <t>Leagrave &amp; Limbury RBL</t>
  </si>
  <si>
    <t>BR0322</t>
  </si>
  <si>
    <t>Leighton Buzzard RBL</t>
  </si>
  <si>
    <t>BR0324</t>
  </si>
  <si>
    <t>Marston Moreteyne RBL</t>
  </si>
  <si>
    <t>BR0326</t>
  </si>
  <si>
    <t>Northill &amp; Dist Branch</t>
  </si>
  <si>
    <t>BR0327</t>
  </si>
  <si>
    <t>Sandy &amp; District RBL</t>
  </si>
  <si>
    <t>BR0329</t>
  </si>
  <si>
    <t>Shefford &amp; Dist RBL</t>
  </si>
  <si>
    <t>BR0330</t>
  </si>
  <si>
    <t>Stotfold &amp; Arlesey RBL</t>
  </si>
  <si>
    <t>BR0331</t>
  </si>
  <si>
    <t>Toddington RBL</t>
  </si>
  <si>
    <t>BR0334</t>
  </si>
  <si>
    <t>Wilstead RBL</t>
  </si>
  <si>
    <t>BR0336</t>
  </si>
  <si>
    <t>Woburn RBL</t>
  </si>
  <si>
    <t>BR1786</t>
  </si>
  <si>
    <t>Abingdon RBL</t>
  </si>
  <si>
    <t>BR1787</t>
  </si>
  <si>
    <t>Arborfield RBL</t>
  </si>
  <si>
    <t>BR1788</t>
  </si>
  <si>
    <t>Ardington &amp; Lockinge</t>
  </si>
  <si>
    <t>BR1789</t>
  </si>
  <si>
    <t>Beedon</t>
  </si>
  <si>
    <t>BR1790</t>
  </si>
  <si>
    <t>Binfield RBL</t>
  </si>
  <si>
    <t>BR1791</t>
  </si>
  <si>
    <t>Blewbury &amp; Upton RBL</t>
  </si>
  <si>
    <t>BR1792</t>
  </si>
  <si>
    <t>Bracknell RBL</t>
  </si>
  <si>
    <t>BR1794</t>
  </si>
  <si>
    <t>Burghfield &amp; District RBL Branch</t>
  </si>
  <si>
    <t>BR1837</t>
  </si>
  <si>
    <t>Caversham RBL</t>
  </si>
  <si>
    <t>BR0350</t>
  </si>
  <si>
    <t>Cippenham RBL</t>
  </si>
  <si>
    <t>BR1797</t>
  </si>
  <si>
    <t>Compton, Ilsleys &amp; Norreys RBL Branch</t>
  </si>
  <si>
    <t>BR1799</t>
  </si>
  <si>
    <t>Cranbourne &amp; Winkfield RBL</t>
  </si>
  <si>
    <t>BR1800</t>
  </si>
  <si>
    <t>Crowthorne RBL</t>
  </si>
  <si>
    <t>BR1801</t>
  </si>
  <si>
    <t>Cumnor RBL</t>
  </si>
  <si>
    <t>BR0390</t>
  </si>
  <si>
    <t>Datchet RBL</t>
  </si>
  <si>
    <t>BR1803</t>
  </si>
  <si>
    <t>Didcot &amp; District RBL</t>
  </si>
  <si>
    <t>BR1835</t>
  </si>
  <si>
    <t>Faringdon &amp; District RBL</t>
  </si>
  <si>
    <t>BR1804</t>
  </si>
  <si>
    <t>Hanney RBL</t>
  </si>
  <si>
    <t>BR1805</t>
  </si>
  <si>
    <t>Harwell RBL</t>
  </si>
  <si>
    <t>BR1806</t>
  </si>
  <si>
    <t>Holyport &amp; Dist RBL</t>
  </si>
  <si>
    <t>BR1807</t>
  </si>
  <si>
    <t>Hungerford RBL</t>
  </si>
  <si>
    <t>BR1810</t>
  </si>
  <si>
    <t>Lambourn RBL</t>
  </si>
  <si>
    <t>BR1811</t>
  </si>
  <si>
    <t>Maidenhead RBL Branch</t>
  </si>
  <si>
    <t>BR1812</t>
  </si>
  <si>
    <t>Mortimer &amp; Dist Sub Branch RBL</t>
  </si>
  <si>
    <t>BR1813</t>
  </si>
  <si>
    <t>Newbury RBL</t>
  </si>
  <si>
    <t>BR1814</t>
  </si>
  <si>
    <t>Pangbourne RBL Branch</t>
  </si>
  <si>
    <t>BR1817</t>
  </si>
  <si>
    <t>Sonning RBL Branch</t>
  </si>
  <si>
    <t>BR1819</t>
  </si>
  <si>
    <t>Steventon &amp; District RBL</t>
  </si>
  <si>
    <t>BR1821</t>
  </si>
  <si>
    <t>Tadley &amp; District RBL Branch</t>
  </si>
  <si>
    <t>BR1822</t>
  </si>
  <si>
    <t>Thatcham RBL</t>
  </si>
  <si>
    <t>BR1823</t>
  </si>
  <si>
    <t>The Challows RBL</t>
  </si>
  <si>
    <t>BR1824</t>
  </si>
  <si>
    <t>Tilehurst RBL</t>
  </si>
  <si>
    <t>BR1826</t>
  </si>
  <si>
    <t>Wallingford</t>
  </si>
  <si>
    <t>BR1827</t>
  </si>
  <si>
    <t>Wantage RBL</t>
  </si>
  <si>
    <t>BR1828</t>
  </si>
  <si>
    <t>Wargrave RBL</t>
  </si>
  <si>
    <t>BR1802</t>
  </si>
  <si>
    <t>Windsor &amp; District RBL</t>
  </si>
  <si>
    <t>BR3590</t>
  </si>
  <si>
    <t>Winnersh &amp; District RBL</t>
  </si>
  <si>
    <t>BR0340</t>
  </si>
  <si>
    <t>Amersham and District Branch</t>
  </si>
  <si>
    <t>BR0341</t>
  </si>
  <si>
    <t>Aston Clinton RBL</t>
  </si>
  <si>
    <t>BR0342</t>
  </si>
  <si>
    <t>Aylesbury RBL</t>
  </si>
  <si>
    <t>BR0343</t>
  </si>
  <si>
    <t>Beaconsfield RBL</t>
  </si>
  <si>
    <t>BR0344</t>
  </si>
  <si>
    <t>Bletchley RBL</t>
  </si>
  <si>
    <t>BR0345</t>
  </si>
  <si>
    <t>Brill &amp; District RBL</t>
  </si>
  <si>
    <t>BR0392</t>
  </si>
  <si>
    <t>Buckingham &amp; Dist RBL</t>
  </si>
  <si>
    <t>BR0347</t>
  </si>
  <si>
    <t>Burnham RBL</t>
  </si>
  <si>
    <t>BR0348</t>
  </si>
  <si>
    <t>Chalfont St Peter &amp; St Giles RBL</t>
  </si>
  <si>
    <t>BR0349</t>
  </si>
  <si>
    <t>Chesham RBL</t>
  </si>
  <si>
    <t>BR0354</t>
  </si>
  <si>
    <t>Farnham Common RBL</t>
  </si>
  <si>
    <t>BR0355</t>
  </si>
  <si>
    <t>Flackwell Heath &amp; District RBL</t>
  </si>
  <si>
    <t>BR0356</t>
  </si>
  <si>
    <t>Gerrards Cross RBL</t>
  </si>
  <si>
    <t>BR0358</t>
  </si>
  <si>
    <t>Hambleden &amp; Dist RBL</t>
  </si>
  <si>
    <t>BR0359</t>
  </si>
  <si>
    <t>Hazlemere &amp; District RBL</t>
  </si>
  <si>
    <t>BR0360</t>
  </si>
  <si>
    <t>High Wycombe RBL</t>
  </si>
  <si>
    <t>BR0361</t>
  </si>
  <si>
    <t>Holmer Green &amp; Dist RBL</t>
  </si>
  <si>
    <t>BR0362</t>
  </si>
  <si>
    <t>Iver Heath RBL</t>
  </si>
  <si>
    <t>BR0391</t>
  </si>
  <si>
    <t>Ivinghoe &amp; District RBL</t>
  </si>
  <si>
    <t>BR0364</t>
  </si>
  <si>
    <t>Lane End RBL</t>
  </si>
  <si>
    <t>BR0365</t>
  </si>
  <si>
    <t>Lavendon RBL</t>
  </si>
  <si>
    <t>BR0368</t>
  </si>
  <si>
    <t>Marlow RBL</t>
  </si>
  <si>
    <t>BR3515</t>
  </si>
  <si>
    <t>Milton Keynes &amp; District Jubilee RBL Branch</t>
  </si>
  <si>
    <t>BR0369</t>
  </si>
  <si>
    <t>New Bradwell &amp; Dist RBL</t>
  </si>
  <si>
    <t>BR0370</t>
  </si>
  <si>
    <t>Newport Pagnell RBL</t>
  </si>
  <si>
    <t>BR0371</t>
  </si>
  <si>
    <t>Olney &amp; Dist RBL</t>
  </si>
  <si>
    <t>BR0372</t>
  </si>
  <si>
    <t>Princes Risborough</t>
  </si>
  <si>
    <t>BR0373</t>
  </si>
  <si>
    <t>Quainton RBL</t>
  </si>
  <si>
    <t>BR0374</t>
  </si>
  <si>
    <t>Radnage RBL</t>
  </si>
  <si>
    <t>BR0389</t>
  </si>
  <si>
    <t>Stewkley RBL</t>
  </si>
  <si>
    <t>BR0382</t>
  </si>
  <si>
    <t>Wendover RBL</t>
  </si>
  <si>
    <t>BR0384</t>
  </si>
  <si>
    <t>Whitchurch &amp; Dist RBL</t>
  </si>
  <si>
    <t>BR0386</t>
  </si>
  <si>
    <t>Winslow RBL</t>
  </si>
  <si>
    <t>BR0387</t>
  </si>
  <si>
    <t>Woburn Sands RBL Sub Branch</t>
  </si>
  <si>
    <t>BR0388</t>
  </si>
  <si>
    <t>Wycombe Marsh RBL</t>
  </si>
  <si>
    <t>BR0394</t>
  </si>
  <si>
    <t>Bar Hill RBL</t>
  </si>
  <si>
    <t>BR0395</t>
  </si>
  <si>
    <t>Barrington RBL</t>
  </si>
  <si>
    <t>BR0396</t>
  </si>
  <si>
    <t>Bottisham RBL</t>
  </si>
  <si>
    <t>BR0601</t>
  </si>
  <si>
    <t>Brampton RBL</t>
  </si>
  <si>
    <t>BR0602</t>
  </si>
  <si>
    <t>Buckden RBL</t>
  </si>
  <si>
    <t>BR0399</t>
  </si>
  <si>
    <t>Cambridge City RBL</t>
  </si>
  <si>
    <t>BR0400</t>
  </si>
  <si>
    <t>Chatteris RBL</t>
  </si>
  <si>
    <t>BR0401</t>
  </si>
  <si>
    <t>Cherry Hinton RBL</t>
  </si>
  <si>
    <t>BR0442</t>
  </si>
  <si>
    <t>Cheveley RBL</t>
  </si>
  <si>
    <t>BR0403</t>
  </si>
  <si>
    <t>City of Ely RBL</t>
  </si>
  <si>
    <t>BR0398</t>
  </si>
  <si>
    <t>Comberton and District RBL</t>
  </si>
  <si>
    <t>BR0405</t>
  </si>
  <si>
    <t>Cottenham &amp; Rampton RBL</t>
  </si>
  <si>
    <t>BR0603</t>
  </si>
  <si>
    <t>Earith, Bluntisham &amp; Colne RBL</t>
  </si>
  <si>
    <t>BR0408</t>
  </si>
  <si>
    <t>Fordham RBL</t>
  </si>
  <si>
    <t>BR0409</t>
  </si>
  <si>
    <t>Fulbourn RBL</t>
  </si>
  <si>
    <t>BR0605</t>
  </si>
  <si>
    <t>Gransden &amp; Dist RBL</t>
  </si>
  <si>
    <t>BR0412</t>
  </si>
  <si>
    <t>Haddenham &amp; Wilburton RBL</t>
  </si>
  <si>
    <t>BR0414</t>
  </si>
  <si>
    <t>Histon RBL</t>
  </si>
  <si>
    <t>BR0606</t>
  </si>
  <si>
    <t>Houghton &amp; Wyton RBL</t>
  </si>
  <si>
    <t>BR0607</t>
  </si>
  <si>
    <t>Huntingdon RBL</t>
  </si>
  <si>
    <t>BR0608</t>
  </si>
  <si>
    <t>Kimbolton RBL</t>
  </si>
  <si>
    <t>BR0416</t>
  </si>
  <si>
    <t>Littleport RBL</t>
  </si>
  <si>
    <t>BR0417</t>
  </si>
  <si>
    <t>Manea RBL</t>
  </si>
  <si>
    <t>BR0418</t>
  </si>
  <si>
    <t>March RBL</t>
  </si>
  <si>
    <t>BR0420</t>
  </si>
  <si>
    <t>Orwell RBL</t>
  </si>
  <si>
    <t>BR0421</t>
  </si>
  <si>
    <t>Over &amp; District RBL</t>
  </si>
  <si>
    <t>BR0423</t>
  </si>
  <si>
    <t>Parson Drove Murrow RBL</t>
  </si>
  <si>
    <t>BR0233</t>
  </si>
  <si>
    <t>Peterborough RBL</t>
  </si>
  <si>
    <t>BR0609</t>
  </si>
  <si>
    <t>Ramsey RBL</t>
  </si>
  <si>
    <t>BR0424</t>
  </si>
  <si>
    <t>Sawston &amp; Pampisford RBL</t>
  </si>
  <si>
    <t>BR0610</t>
  </si>
  <si>
    <t>Sawtry &amp; Dist RBL</t>
  </si>
  <si>
    <t>BR0426</t>
  </si>
  <si>
    <t>Soham RBL</t>
  </si>
  <si>
    <t>BR0611</t>
  </si>
  <si>
    <t>Somersham &amp; Dist RBL</t>
  </si>
  <si>
    <t>BR0612</t>
  </si>
  <si>
    <t>St Ives Hunts RBL</t>
  </si>
  <si>
    <t>BR0613</t>
  </si>
  <si>
    <t>St Neots RBL</t>
  </si>
  <si>
    <t>BR0614</t>
  </si>
  <si>
    <t>Stibbington &amp; Dist RBL</t>
  </si>
  <si>
    <t>BR0430</t>
  </si>
  <si>
    <t>Sutton &amp; Dist RBL</t>
  </si>
  <si>
    <t>BR0432</t>
  </si>
  <si>
    <t>Swavesey RBL</t>
  </si>
  <si>
    <t>BR0446</t>
  </si>
  <si>
    <t>The Mordens RBL</t>
  </si>
  <si>
    <t>BR0445</t>
  </si>
  <si>
    <t>Thorney RBL</t>
  </si>
  <si>
    <t>BR0616</t>
  </si>
  <si>
    <t>Warboys RBL Branch</t>
  </si>
  <si>
    <t>BR0435</t>
  </si>
  <si>
    <t>Waterbeach Landbeach RBL Bnch</t>
  </si>
  <si>
    <t>BR0436</t>
  </si>
  <si>
    <t>Whittlesey RBL</t>
  </si>
  <si>
    <t>BR0438</t>
  </si>
  <si>
    <t>Wisbech RBL</t>
  </si>
  <si>
    <t>BR0617</t>
  </si>
  <si>
    <t>Yaxley RBL</t>
  </si>
  <si>
    <t>BR1334</t>
  </si>
  <si>
    <t>Alderley Edge RBL</t>
  </si>
  <si>
    <t>BR1335</t>
  </si>
  <si>
    <t>Alsager RBL</t>
  </si>
  <si>
    <t>BR1336</t>
  </si>
  <si>
    <t>Altrincham RBL</t>
  </si>
  <si>
    <t>BR1337</t>
  </si>
  <si>
    <t>Barnton Anderton RBL</t>
  </si>
  <si>
    <t>BR1338</t>
  </si>
  <si>
    <t>Birkenhead RBL</t>
  </si>
  <si>
    <t>BR1340</t>
  </si>
  <si>
    <t>Bollington RBL</t>
  </si>
  <si>
    <t>BR1343</t>
  </si>
  <si>
    <t>Bromborough RBL</t>
  </si>
  <si>
    <t>BR1344</t>
  </si>
  <si>
    <t>Bunbury RBL</t>
  </si>
  <si>
    <t>BR1345</t>
  </si>
  <si>
    <t>Cheadle &amp; Gatley RBL Sub Branch</t>
  </si>
  <si>
    <t>BR1346</t>
  </si>
  <si>
    <t>Cheadle Hulme RBL</t>
  </si>
  <si>
    <t>BR1347</t>
  </si>
  <si>
    <t>Christleton RBL</t>
  </si>
  <si>
    <t>BR1349</t>
  </si>
  <si>
    <t>Congleton RBL</t>
  </si>
  <si>
    <t>BR1350</t>
  </si>
  <si>
    <t>Crewe RBL</t>
  </si>
  <si>
    <t>BR1351</t>
  </si>
  <si>
    <t>Davenham RBL</t>
  </si>
  <si>
    <t>BR1352</t>
  </si>
  <si>
    <t>Delamere RBL</t>
  </si>
  <si>
    <t>BR1356</t>
  </si>
  <si>
    <t>Ellesmere Port RBL</t>
  </si>
  <si>
    <t>BR1357</t>
  </si>
  <si>
    <t>Frodsham RBL</t>
  </si>
  <si>
    <t>BR1358</t>
  </si>
  <si>
    <t>Goostrey RBL</t>
  </si>
  <si>
    <t>BR1359</t>
  </si>
  <si>
    <t>Grappenhall Thelwall RBL Brnch</t>
  </si>
  <si>
    <t>BR1361</t>
  </si>
  <si>
    <t>Halton RBL</t>
  </si>
  <si>
    <t>BR1363</t>
  </si>
  <si>
    <t>Handforth RBL</t>
  </si>
  <si>
    <t>BR1364</t>
  </si>
  <si>
    <t>Hartford RBL</t>
  </si>
  <si>
    <t>BR1365</t>
  </si>
  <si>
    <t>Haslington Crewe Grn RBL Brnch</t>
  </si>
  <si>
    <t>BR1366</t>
  </si>
  <si>
    <t>Hazel Grove RBL</t>
  </si>
  <si>
    <t>BR1368</t>
  </si>
  <si>
    <t>Heswall RBL</t>
  </si>
  <si>
    <t>BR1369</t>
  </si>
  <si>
    <t>Higher Bebington RBL</t>
  </si>
  <si>
    <t>BR1370</t>
  </si>
  <si>
    <t>Holmes Chapel RBL</t>
  </si>
  <si>
    <t>BR1372</t>
  </si>
  <si>
    <t>Hyde RBL</t>
  </si>
  <si>
    <t>BR1373</t>
  </si>
  <si>
    <t>Kelsall RBL</t>
  </si>
  <si>
    <t>BR1374</t>
  </si>
  <si>
    <t>Knutsford RBL</t>
  </si>
  <si>
    <t>BR1375</t>
  </si>
  <si>
    <t>Little Sutton RBL</t>
  </si>
  <si>
    <t>BR1376</t>
  </si>
  <si>
    <t>Lymm RBL</t>
  </si>
  <si>
    <t>BR1377</t>
  </si>
  <si>
    <t>Macclesfield RBL</t>
  </si>
  <si>
    <t>BR1379</t>
  </si>
  <si>
    <t>Middlewich RBL</t>
  </si>
  <si>
    <t>BR1348</t>
  </si>
  <si>
    <t>Moreton Cheshire RBL</t>
  </si>
  <si>
    <t>BR1381</t>
  </si>
  <si>
    <t>Moulton RBL</t>
  </si>
  <si>
    <t>BR1382</t>
  </si>
  <si>
    <t>Nantwich RBL</t>
  </si>
  <si>
    <t>BR1383</t>
  </si>
  <si>
    <t>Neston RBL</t>
  </si>
  <si>
    <t>BR1384</t>
  </si>
  <si>
    <t>Northwich RBL</t>
  </si>
  <si>
    <t>BR1385</t>
  </si>
  <si>
    <t>Odd Rode &amp; Lawton Sub Branch RBL</t>
  </si>
  <si>
    <t>BR1388</t>
  </si>
  <si>
    <t>Poynton RBL</t>
  </si>
  <si>
    <t>BR1389</t>
  </si>
  <si>
    <t>Prestbury RBL</t>
  </si>
  <si>
    <t>BR1405</t>
  </si>
  <si>
    <t>Sandbach RBL</t>
  </si>
  <si>
    <t>BR1392</t>
  </si>
  <si>
    <t>Sandiway Cuddington RBL</t>
  </si>
  <si>
    <t>BR1393</t>
  </si>
  <si>
    <t>Stalybridge and Dukinfield RBL</t>
  </si>
  <si>
    <t>BR1394</t>
  </si>
  <si>
    <t>Stockport RBL</t>
  </si>
  <si>
    <t>BR1396</t>
  </si>
  <si>
    <t>Tarporley RBL</t>
  </si>
  <si>
    <t>BR1397</t>
  </si>
  <si>
    <t>Thornton Hough RBL</t>
  </si>
  <si>
    <t>BR1398</t>
  </si>
  <si>
    <t>Tintwistle RBL</t>
  </si>
  <si>
    <t>BR1399</t>
  </si>
  <si>
    <t>Upton (Wirral) RBL</t>
  </si>
  <si>
    <t>BR1400</t>
  </si>
  <si>
    <t>Upton By Chester RBL</t>
  </si>
  <si>
    <t>BR1401</t>
  </si>
  <si>
    <t>Wallasey RBL</t>
  </si>
  <si>
    <t>BR1402</t>
  </si>
  <si>
    <t>Weaverham RBL</t>
  </si>
  <si>
    <t>BR1408</t>
  </si>
  <si>
    <t>Willaston In Wirral RBL</t>
  </si>
  <si>
    <t>BR1409</t>
  </si>
  <si>
    <t>Wilmslow RBL</t>
  </si>
  <si>
    <t>BR1410</t>
  </si>
  <si>
    <t>Winsford RBL</t>
  </si>
  <si>
    <t>BR1411</t>
  </si>
  <si>
    <t>Woodford Bramhall RBL</t>
  </si>
  <si>
    <t>BR1412</t>
  </si>
  <si>
    <t>Wrenbury RBL</t>
  </si>
  <si>
    <t>BR2236</t>
  </si>
  <si>
    <t>Bodmin RBL</t>
  </si>
  <si>
    <t>BR2237</t>
  </si>
  <si>
    <t>Boscastle RBL</t>
  </si>
  <si>
    <t>BR2239</t>
  </si>
  <si>
    <t>Bude Stratton RBL</t>
  </si>
  <si>
    <t>BR3599</t>
  </si>
  <si>
    <t>Callington and District</t>
  </si>
  <si>
    <t>BR2241</t>
  </si>
  <si>
    <t>Camborne RBL</t>
  </si>
  <si>
    <t>BR2297</t>
  </si>
  <si>
    <t>Camelford RBL</t>
  </si>
  <si>
    <t>BR2243</t>
  </si>
  <si>
    <t>Delabole RBL</t>
  </si>
  <si>
    <t>BR2245</t>
  </si>
  <si>
    <t>Fowey RBL</t>
  </si>
  <si>
    <t>BR2248</t>
  </si>
  <si>
    <t>Gwennap &amp; Dist RBL</t>
  </si>
  <si>
    <t>BR2249</t>
  </si>
  <si>
    <t>Hayle RBL</t>
  </si>
  <si>
    <t>BR2250</t>
  </si>
  <si>
    <t>Heamoor RBL</t>
  </si>
  <si>
    <t>BR2251</t>
  </si>
  <si>
    <t>Helston RBL</t>
  </si>
  <si>
    <t>BR2252</t>
  </si>
  <si>
    <t>Illogan RBL</t>
  </si>
  <si>
    <t>BR3699</t>
  </si>
  <si>
    <t>Isles of Scilly RBL Branch</t>
  </si>
  <si>
    <t>BR2253</t>
  </si>
  <si>
    <t>Launceston RBL</t>
  </si>
  <si>
    <t>BR2254</t>
  </si>
  <si>
    <t>Lerryn &amp; Boconnoc RBL</t>
  </si>
  <si>
    <t>BR2255</t>
  </si>
  <si>
    <t>Liskeard RBL</t>
  </si>
  <si>
    <t>BR2256</t>
  </si>
  <si>
    <t>Looe RBL</t>
  </si>
  <si>
    <t>BR2257</t>
  </si>
  <si>
    <t>Ludgvan RBL</t>
  </si>
  <si>
    <t>BR2258</t>
  </si>
  <si>
    <t>Marhamchurch Branch</t>
  </si>
  <si>
    <t>BR2259</t>
  </si>
  <si>
    <t>Menheniot RBL</t>
  </si>
  <si>
    <t>BR2260</t>
  </si>
  <si>
    <t>Mousehole RBL</t>
  </si>
  <si>
    <t>BR2262</t>
  </si>
  <si>
    <t>Newlyn West RBL</t>
  </si>
  <si>
    <t>BR2263</t>
  </si>
  <si>
    <t>Newquay RBL</t>
  </si>
  <si>
    <t>BR2264</t>
  </si>
  <si>
    <t>Padstow RBL</t>
  </si>
  <si>
    <t>BR2265</t>
  </si>
  <si>
    <t>Pelynt &amp; Lanreath RBL</t>
  </si>
  <si>
    <t>BR2266</t>
  </si>
  <si>
    <t>Penryn RBL</t>
  </si>
  <si>
    <t>BR2267</t>
  </si>
  <si>
    <t>Pensilva CSB RBL Branch</t>
  </si>
  <si>
    <t>BR2268</t>
  </si>
  <si>
    <t>Penzance</t>
  </si>
  <si>
    <t>BR2270</t>
  </si>
  <si>
    <t>Perranwell Stn RBL</t>
  </si>
  <si>
    <t>BR2271</t>
  </si>
  <si>
    <t>Polperro RBL</t>
  </si>
  <si>
    <t>BR2273</t>
  </si>
  <si>
    <t>Redruth RBL</t>
  </si>
  <si>
    <t>BR2274</t>
  </si>
  <si>
    <t>Saltash RBL</t>
  </si>
  <si>
    <t>BR2276</t>
  </si>
  <si>
    <t>St Agnes RBL</t>
  </si>
  <si>
    <t>BR2277</t>
  </si>
  <si>
    <t>St Austell RBL</t>
  </si>
  <si>
    <t>BR2299</t>
  </si>
  <si>
    <t>St Cleer RBL</t>
  </si>
  <si>
    <t>BR2279</t>
  </si>
  <si>
    <t>St Columb RBL</t>
  </si>
  <si>
    <t>BR2275</t>
  </si>
  <si>
    <t>St Ives Cornwall RBL</t>
  </si>
  <si>
    <t>BR2282</t>
  </si>
  <si>
    <t>St Keverne RBL</t>
  </si>
  <si>
    <t>BR2287</t>
  </si>
  <si>
    <t>Stithians RBL</t>
  </si>
  <si>
    <t>BR2289</t>
  </si>
  <si>
    <t>Tideford St Germans RBL</t>
  </si>
  <si>
    <t>BR2295</t>
  </si>
  <si>
    <t>Torpoint District RBL</t>
  </si>
  <si>
    <t>BR2291</t>
  </si>
  <si>
    <t>Truro RBL</t>
  </si>
  <si>
    <t>BR2292</t>
  </si>
  <si>
    <t>Tywardreath RBL</t>
  </si>
  <si>
    <t>BR2294</t>
  </si>
  <si>
    <t>Wadebridge RBL</t>
  </si>
  <si>
    <t>BR1416</t>
  </si>
  <si>
    <t>Appleby RBL</t>
  </si>
  <si>
    <t>BR1419</t>
  </si>
  <si>
    <t>Arnside RBL</t>
  </si>
  <si>
    <t>BR1421</t>
  </si>
  <si>
    <t>BR1422</t>
  </si>
  <si>
    <t>Bransty RBL</t>
  </si>
  <si>
    <t>BR1446</t>
  </si>
  <si>
    <t>Carlisle &amp; Stanwix RBL</t>
  </si>
  <si>
    <t>BR1428</t>
  </si>
  <si>
    <t>Egremont RBL</t>
  </si>
  <si>
    <t>BR1432</t>
  </si>
  <si>
    <t>Harrington RBL</t>
  </si>
  <si>
    <t>BR1434</t>
  </si>
  <si>
    <t>Kendal RBL</t>
  </si>
  <si>
    <t>BR1435</t>
  </si>
  <si>
    <t>Keswick RBL</t>
  </si>
  <si>
    <t>BR1438</t>
  </si>
  <si>
    <t>Langdales RBL</t>
  </si>
  <si>
    <t>BR1441</t>
  </si>
  <si>
    <t>Penrith RBL</t>
  </si>
  <si>
    <t>BR4033</t>
  </si>
  <si>
    <t>Seascale and Sellafield</t>
  </si>
  <si>
    <t>BR1443</t>
  </si>
  <si>
    <t>Sedbergh &amp; Dist RBL</t>
  </si>
  <si>
    <t>BR1447</t>
  </si>
  <si>
    <t>Staveley RBL (Cumbria)</t>
  </si>
  <si>
    <t>BR1448</t>
  </si>
  <si>
    <t>Tebay RBL</t>
  </si>
  <si>
    <t>BR1449</t>
  </si>
  <si>
    <t>Ullock &amp; Dist RBL</t>
  </si>
  <si>
    <t>BR1451</t>
  </si>
  <si>
    <t>Wath Brow RBL</t>
  </si>
  <si>
    <t>BR1452</t>
  </si>
  <si>
    <t>Wigton RBL</t>
  </si>
  <si>
    <t>BR1453</t>
  </si>
  <si>
    <t>Windermere RBL</t>
  </si>
  <si>
    <t>BR1454</t>
  </si>
  <si>
    <t>Workington RBL</t>
  </si>
  <si>
    <t>BR0074</t>
  </si>
  <si>
    <t>Alfreton and District RBL</t>
  </si>
  <si>
    <t>BR0002</t>
  </si>
  <si>
    <t>Allenton RBL</t>
  </si>
  <si>
    <t>BR0003</t>
  </si>
  <si>
    <t>Allestree RBL</t>
  </si>
  <si>
    <t>BR0005</t>
  </si>
  <si>
    <t>Ambergate Heage RBL</t>
  </si>
  <si>
    <t>BR0006</t>
  </si>
  <si>
    <t>Ashbourne RBL</t>
  </si>
  <si>
    <t>BR0007</t>
  </si>
  <si>
    <t>Aston &amp; Weston RBL</t>
  </si>
  <si>
    <t>BR0009</t>
  </si>
  <si>
    <t>Bakewell RBL</t>
  </si>
  <si>
    <t>BR0010</t>
  </si>
  <si>
    <t>Bamford RBL</t>
  </si>
  <si>
    <t>BR0012</t>
  </si>
  <si>
    <t>Belper RBL</t>
  </si>
  <si>
    <t>BR0015</t>
  </si>
  <si>
    <t>Brailsford &amp; District</t>
  </si>
  <si>
    <t>BR0016</t>
  </si>
  <si>
    <t>Brassington RBL</t>
  </si>
  <si>
    <t>BR0018</t>
  </si>
  <si>
    <t>Buxton RBL</t>
  </si>
  <si>
    <t>BR0019</t>
  </si>
  <si>
    <t>Chaddesden RBL</t>
  </si>
  <si>
    <t>BR0020</t>
  </si>
  <si>
    <t>Chapel En Le Frith RBL</t>
  </si>
  <si>
    <t>BR0021</t>
  </si>
  <si>
    <t>Chellaston RBL</t>
  </si>
  <si>
    <t>BR0022</t>
  </si>
  <si>
    <t>Chesterfield RBL</t>
  </si>
  <si>
    <t>BR0024</t>
  </si>
  <si>
    <t>Creswell RBL</t>
  </si>
  <si>
    <t>BR0025</t>
  </si>
  <si>
    <t>Crich &amp; Dist RBL</t>
  </si>
  <si>
    <t>BR0026</t>
  </si>
  <si>
    <t>Cromford RBL</t>
  </si>
  <si>
    <t>BR0027</t>
  </si>
  <si>
    <t>Darley Abbey RBL</t>
  </si>
  <si>
    <t>BR0030</t>
  </si>
  <si>
    <t>Glossop RBL</t>
  </si>
  <si>
    <t>BR0033</t>
  </si>
  <si>
    <t>Hartington RBL</t>
  </si>
  <si>
    <t>BR0034</t>
  </si>
  <si>
    <t>Hathersage RBL</t>
  </si>
  <si>
    <t>BR0035</t>
  </si>
  <si>
    <t>Hayfield RBL</t>
  </si>
  <si>
    <t>BR0036</t>
  </si>
  <si>
    <t>Heanor RBL</t>
  </si>
  <si>
    <t>BR0038</t>
  </si>
  <si>
    <t>Horsley Woodhouse RBL</t>
  </si>
  <si>
    <t>BR0039</t>
  </si>
  <si>
    <t>Ilkeston RBL</t>
  </si>
  <si>
    <t>BR0040</t>
  </si>
  <si>
    <t>Killamarsh RBL</t>
  </si>
  <si>
    <t>BR0041</t>
  </si>
  <si>
    <t>Littleover RBL</t>
  </si>
  <si>
    <t>BR0042</t>
  </si>
  <si>
    <t>Long Eaton RBL</t>
  </si>
  <si>
    <t>BR0044</t>
  </si>
  <si>
    <t>Matlock/Darley Dale RBL (CSB)</t>
  </si>
  <si>
    <t>BR0045</t>
  </si>
  <si>
    <t>Melbourne RBL</t>
  </si>
  <si>
    <t>BR0046</t>
  </si>
  <si>
    <t>Mickleover RBL</t>
  </si>
  <si>
    <t>BR0077</t>
  </si>
  <si>
    <t>North Wingfield &amp; District</t>
  </si>
  <si>
    <t>BR0078</t>
  </si>
  <si>
    <t>Oakwood RBL</t>
  </si>
  <si>
    <t>BR0050</t>
  </si>
  <si>
    <t>Parwich RBL</t>
  </si>
  <si>
    <t>BR0053</t>
  </si>
  <si>
    <t>Repton RBL</t>
  </si>
  <si>
    <t>BR3669</t>
  </si>
  <si>
    <t>Ripley &amp; Dist</t>
  </si>
  <si>
    <t>BR0057</t>
  </si>
  <si>
    <t>Shirebrook RBL</t>
  </si>
  <si>
    <t>BR0061</t>
  </si>
  <si>
    <t>Spondon RBL</t>
  </si>
  <si>
    <t>BR0062</t>
  </si>
  <si>
    <t>Stanton By Dale (CSB) RBL</t>
  </si>
  <si>
    <t>BR0063</t>
  </si>
  <si>
    <t>Staveley RBL (Derbyshire)</t>
  </si>
  <si>
    <t>BR0065</t>
  </si>
  <si>
    <t>Swadlincote RBL</t>
  </si>
  <si>
    <t>BR1404</t>
  </si>
  <si>
    <t>Whaley Bridge RBL - Sub Branch</t>
  </si>
  <si>
    <t>BR0070</t>
  </si>
  <si>
    <t>Whittington &amp; District RBL</t>
  </si>
  <si>
    <t>BR0073</t>
  </si>
  <si>
    <t>Whitwell RBL</t>
  </si>
  <si>
    <t>BR0071</t>
  </si>
  <si>
    <t>Wirksworth RBL</t>
  </si>
  <si>
    <t>BR0072</t>
  </si>
  <si>
    <t>Youlgrave RBL</t>
  </si>
  <si>
    <t>BR2300</t>
  </si>
  <si>
    <t>Alphington RBL</t>
  </si>
  <si>
    <t>BR2302</t>
  </si>
  <si>
    <t>Ashburton RBL</t>
  </si>
  <si>
    <t>BR2305</t>
  </si>
  <si>
    <t>Axminster RBL</t>
  </si>
  <si>
    <t>BR2306</t>
  </si>
  <si>
    <t>Barnstaple RBL</t>
  </si>
  <si>
    <t>BR3714</t>
  </si>
  <si>
    <t>Beer Branch</t>
  </si>
  <si>
    <t>BR2308</t>
  </si>
  <si>
    <t>Bere Alston RBL</t>
  </si>
  <si>
    <t>BR2314</t>
  </si>
  <si>
    <t>Branscombe RBL</t>
  </si>
  <si>
    <t>BR2315</t>
  </si>
  <si>
    <t>Braunton RBL</t>
  </si>
  <si>
    <t>BR2316</t>
  </si>
  <si>
    <t>Brixham RBL</t>
  </si>
  <si>
    <t>BR2317</t>
  </si>
  <si>
    <t>Brixton RBL</t>
  </si>
  <si>
    <t>BR3707</t>
  </si>
  <si>
    <t>Buckfastleigh RBL</t>
  </si>
  <si>
    <t>BR2321</t>
  </si>
  <si>
    <t>Budleigh Salterton RBL</t>
  </si>
  <si>
    <t>BR2322</t>
  </si>
  <si>
    <t>Chagford RBL</t>
  </si>
  <si>
    <t>BR2328</t>
  </si>
  <si>
    <t>Crediton RBL</t>
  </si>
  <si>
    <t>BR2330</t>
  </si>
  <si>
    <t>Cullompton RBL</t>
  </si>
  <si>
    <t>BR2400</t>
  </si>
  <si>
    <t>Dartmoor RBL Branch</t>
  </si>
  <si>
    <t>BR2331</t>
  </si>
  <si>
    <t>Dartmouth RBL</t>
  </si>
  <si>
    <t>BR2332</t>
  </si>
  <si>
    <t>Dawlish RBL</t>
  </si>
  <si>
    <t>BR2334</t>
  </si>
  <si>
    <t>Exeter RBL</t>
  </si>
  <si>
    <t>BR2335</t>
  </si>
  <si>
    <t>Exmouth RBL</t>
  </si>
  <si>
    <t>BR2336</t>
  </si>
  <si>
    <t>Great Torrington RBL</t>
  </si>
  <si>
    <t>BR2338</t>
  </si>
  <si>
    <t>Hartland RBL</t>
  </si>
  <si>
    <t>BR2339</t>
  </si>
  <si>
    <t>Hatherleigh RBL</t>
  </si>
  <si>
    <t>BR2340</t>
  </si>
  <si>
    <t>Holsworthy RBL</t>
  </si>
  <si>
    <t>BR2341</t>
  </si>
  <si>
    <t>Honiton RBL</t>
  </si>
  <si>
    <t>BR2342</t>
  </si>
  <si>
    <t>Ilfracombe RBL</t>
  </si>
  <si>
    <t>BR2344</t>
  </si>
  <si>
    <t>Ivybridge RBL</t>
  </si>
  <si>
    <t>BR2345</t>
  </si>
  <si>
    <t>Kentisbeare RBL</t>
  </si>
  <si>
    <t>BR2346</t>
  </si>
  <si>
    <t>Kilmington RBL</t>
  </si>
  <si>
    <t>BR2347</t>
  </si>
  <si>
    <t>Kingsbridge RBL</t>
  </si>
  <si>
    <t>BR2348</t>
  </si>
  <si>
    <t>Kingsteignton RBL</t>
  </si>
  <si>
    <t>BR2349</t>
  </si>
  <si>
    <t>Lamerton RBL</t>
  </si>
  <si>
    <t>BR2352</t>
  </si>
  <si>
    <t>Lympstone CSB</t>
  </si>
  <si>
    <t>BR2354</t>
  </si>
  <si>
    <t>Membury &amp; Yarcombe RBL</t>
  </si>
  <si>
    <t>BR2355</t>
  </si>
  <si>
    <t>Mid Torridge RBL</t>
  </si>
  <si>
    <t>BR2401</t>
  </si>
  <si>
    <t>Modbury RBL</t>
  </si>
  <si>
    <t>BR2358</t>
  </si>
  <si>
    <t>Newton Abbot RBL</t>
  </si>
  <si>
    <t>BR2360</t>
  </si>
  <si>
    <t>North Tawton RBL</t>
  </si>
  <si>
    <t>BR2362</t>
  </si>
  <si>
    <t>Okehampton RBL</t>
  </si>
  <si>
    <t>BR2364</t>
  </si>
  <si>
    <t>Paignton RBL</t>
  </si>
  <si>
    <t>BR3672</t>
  </si>
  <si>
    <t>Plymouth City Centre Armed Forces Supporters</t>
  </si>
  <si>
    <t>BR2329</t>
  </si>
  <si>
    <t>Plymouth Crownhill RBL Branch</t>
  </si>
  <si>
    <t>BR2367</t>
  </si>
  <si>
    <t>Plympton &amp; Dist RBL</t>
  </si>
  <si>
    <t>BR2369</t>
  </si>
  <si>
    <t>Sampford Peverell RBL</t>
  </si>
  <si>
    <t>BR2370</t>
  </si>
  <si>
    <t>Seaton Colyton RBL</t>
  </si>
  <si>
    <t>BR2371</t>
  </si>
  <si>
    <t>Shaldon RBL</t>
  </si>
  <si>
    <t>BR2372</t>
  </si>
  <si>
    <t>Sidbury &amp; Sidford RBL</t>
  </si>
  <si>
    <t>BR2373</t>
  </si>
  <si>
    <t>Sidmouth RBL</t>
  </si>
  <si>
    <t>BR2374</t>
  </si>
  <si>
    <t>Silverton RBL</t>
  </si>
  <si>
    <t>BR2399</t>
  </si>
  <si>
    <t>South Molton RBL</t>
  </si>
  <si>
    <t>BR2377</t>
  </si>
  <si>
    <t>St Budeaux RBL</t>
  </si>
  <si>
    <t>BR2381</t>
  </si>
  <si>
    <t>Stoke Gabriel CSB</t>
  </si>
  <si>
    <t>BR2382</t>
  </si>
  <si>
    <t>Tavistock RBL</t>
  </si>
  <si>
    <t>BR2383</t>
  </si>
  <si>
    <t>Teignmouth CSB</t>
  </si>
  <si>
    <t>BR2384</t>
  </si>
  <si>
    <t>Thorverton RBL</t>
  </si>
  <si>
    <t>BR2385</t>
  </si>
  <si>
    <t>Tiverton RBL</t>
  </si>
  <si>
    <t>BR2387</t>
  </si>
  <si>
    <t>Torquay RBL</t>
  </si>
  <si>
    <t>BR2388</t>
  </si>
  <si>
    <t>Totnes RBL</t>
  </si>
  <si>
    <t>BR2389</t>
  </si>
  <si>
    <t>Uffculme RBL</t>
  </si>
  <si>
    <t>BR2391</t>
  </si>
  <si>
    <t>West Hill RBL</t>
  </si>
  <si>
    <t>BR2395</t>
  </si>
  <si>
    <t>Winkleigh RBL</t>
  </si>
  <si>
    <t>BR2396</t>
  </si>
  <si>
    <t>Woodbury &amp; Dist RBL</t>
  </si>
  <si>
    <t>BR3630</t>
  </si>
  <si>
    <t>Yealm RBL Branch</t>
  </si>
  <si>
    <t>BR3467</t>
  </si>
  <si>
    <t>Bergen-Hohne RBL</t>
  </si>
  <si>
    <t>YES</t>
  </si>
  <si>
    <t>BR3413</t>
  </si>
  <si>
    <t>Berlin RBL</t>
  </si>
  <si>
    <t>BR3468</t>
  </si>
  <si>
    <t>Bielefeld RBL</t>
  </si>
  <si>
    <t>BR3480</t>
  </si>
  <si>
    <t>Dortmund RBL</t>
  </si>
  <si>
    <t>BR3493</t>
  </si>
  <si>
    <t>Fallingbostel-Heide RBL</t>
  </si>
  <si>
    <t>BR3483</t>
  </si>
  <si>
    <t>Gutersloh RBL Branch</t>
  </si>
  <si>
    <t>BR3694</t>
  </si>
  <si>
    <t>Hannover RBL Branch</t>
  </si>
  <si>
    <t>BR3463</t>
  </si>
  <si>
    <t>Herford RBL</t>
  </si>
  <si>
    <t>BR3469</t>
  </si>
  <si>
    <t>Lippe RBL</t>
  </si>
  <si>
    <t>BR3466</t>
  </si>
  <si>
    <t>Minden RBL</t>
  </si>
  <si>
    <t>BR3437</t>
  </si>
  <si>
    <t>Muenster RBL</t>
  </si>
  <si>
    <t>BR3438</t>
  </si>
  <si>
    <t>Osnabruck RBL</t>
  </si>
  <si>
    <t>BR3440</t>
  </si>
  <si>
    <t>Paderborn RBL</t>
  </si>
  <si>
    <t>BR3461</t>
  </si>
  <si>
    <t>Rheindahlen RBL</t>
  </si>
  <si>
    <t>BR3490</t>
  </si>
  <si>
    <t>Sauerland RBL</t>
  </si>
  <si>
    <t>BR3564</t>
  </si>
  <si>
    <t>Albox RBL Branch</t>
  </si>
  <si>
    <t>BR3475</t>
  </si>
  <si>
    <t>Alicante RBL</t>
  </si>
  <si>
    <t>BR4028</t>
  </si>
  <si>
    <t>Altiplano</t>
  </si>
  <si>
    <t>BR3482</t>
  </si>
  <si>
    <t>Benidoleig and District Sub Branch RBL</t>
  </si>
  <si>
    <t>BR3489</t>
  </si>
  <si>
    <t>Benidorm and District RBL</t>
  </si>
  <si>
    <t>BR3465</t>
  </si>
  <si>
    <t>Calpe RBL</t>
  </si>
  <si>
    <t>BR3560</t>
  </si>
  <si>
    <t>Gandia and District RBL Branch</t>
  </si>
  <si>
    <t>BR3606</t>
  </si>
  <si>
    <t>Gran Alacant &amp; La Marina RBL Branch</t>
  </si>
  <si>
    <t>BR3577</t>
  </si>
  <si>
    <t>Hondon Valley RBL Branch</t>
  </si>
  <si>
    <t>BR3457</t>
  </si>
  <si>
    <t>Javea (Alicante) Spain RBL</t>
  </si>
  <si>
    <t>BR3621</t>
  </si>
  <si>
    <t>La Foia Sub Branch RBL</t>
  </si>
  <si>
    <t>BR3597</t>
  </si>
  <si>
    <t>La Vall D'Albaida RBL Branch</t>
  </si>
  <si>
    <t>BR3485</t>
  </si>
  <si>
    <t>Mojacar RBL</t>
  </si>
  <si>
    <t>BR3710</t>
  </si>
  <si>
    <t>Murcia RBL</t>
  </si>
  <si>
    <t>BR3600</t>
  </si>
  <si>
    <t>Orihuela Costa and District</t>
  </si>
  <si>
    <t>BR3614</t>
  </si>
  <si>
    <t>Pinoso RBL Branch</t>
  </si>
  <si>
    <t>BR3456</t>
  </si>
  <si>
    <t>Torrevieja RBL</t>
  </si>
  <si>
    <t>BR3620</t>
  </si>
  <si>
    <t>Zurgena &amp; District RBL Branch</t>
  </si>
  <si>
    <t>BR3553</t>
  </si>
  <si>
    <t>Alhaurin El Grande RBL Branch</t>
  </si>
  <si>
    <t>BR3565</t>
  </si>
  <si>
    <t>Benajarafe RBL Branch</t>
  </si>
  <si>
    <t>BR3567</t>
  </si>
  <si>
    <t>Coin RBL Branch</t>
  </si>
  <si>
    <t>BR3722</t>
  </si>
  <si>
    <t>Duquesa</t>
  </si>
  <si>
    <t>BR3629</t>
  </si>
  <si>
    <t>Loja RBL Branch</t>
  </si>
  <si>
    <t>BR3579</t>
  </si>
  <si>
    <t>Los Romanes RBL Branch</t>
  </si>
  <si>
    <t>BR3474</t>
  </si>
  <si>
    <t>Mijas Costa RBL</t>
  </si>
  <si>
    <t>BR3552</t>
  </si>
  <si>
    <t>Mollina RBL Branch</t>
  </si>
  <si>
    <t>BR3453</t>
  </si>
  <si>
    <t>Nerja RBL</t>
  </si>
  <si>
    <t>BR3462</t>
  </si>
  <si>
    <t>Torremolinos RBL Branch</t>
  </si>
  <si>
    <t>BR2402</t>
  </si>
  <si>
    <t>Abbotsbury &amp; Portesham RBL</t>
  </si>
  <si>
    <t>BR2403</t>
  </si>
  <si>
    <t>Beaminster RBL</t>
  </si>
  <si>
    <t>BR2406</t>
  </si>
  <si>
    <t>Blandford RBL</t>
  </si>
  <si>
    <t>BR3696</t>
  </si>
  <si>
    <t>Bovington RBL</t>
  </si>
  <si>
    <t>BR2410</t>
  </si>
  <si>
    <t>Bride Valley RBL</t>
  </si>
  <si>
    <t>BR2411</t>
  </si>
  <si>
    <t>Bridport RBL</t>
  </si>
  <si>
    <t>BR2412</t>
  </si>
  <si>
    <t>Broadstone RBL</t>
  </si>
  <si>
    <t>BR2417</t>
  </si>
  <si>
    <t>Christchurch RBL</t>
  </si>
  <si>
    <t>BR2418</t>
  </si>
  <si>
    <t>Corfe Castle RBL</t>
  </si>
  <si>
    <t>BR2419</t>
  </si>
  <si>
    <t>Corfe Mullen RBL</t>
  </si>
  <si>
    <t>BR2421</t>
  </si>
  <si>
    <t>Ferndown RBL</t>
  </si>
  <si>
    <t>BR2423</t>
  </si>
  <si>
    <t>Gillingham RBL</t>
  </si>
  <si>
    <t>BR2424</t>
  </si>
  <si>
    <t>Halstock &amp; Dist RBL</t>
  </si>
  <si>
    <t>BR2426</t>
  </si>
  <si>
    <t>Hazelbury Bryan RBL</t>
  </si>
  <si>
    <t>BR1874</t>
  </si>
  <si>
    <t>Highcliffe RBL</t>
  </si>
  <si>
    <t>BR2428</t>
  </si>
  <si>
    <t>Lyme Regis RBL</t>
  </si>
  <si>
    <t>BR2429</t>
  </si>
  <si>
    <t>Lytchett United RBL</t>
  </si>
  <si>
    <t>BR2432</t>
  </si>
  <si>
    <t>Marnhull RBL</t>
  </si>
  <si>
    <t>BR2434</t>
  </si>
  <si>
    <t>Poole RBL</t>
  </si>
  <si>
    <t>BR2435</t>
  </si>
  <si>
    <t>Portland RBL</t>
  </si>
  <si>
    <t>BR2436</t>
  </si>
  <si>
    <t>Puddletown RBL</t>
  </si>
  <si>
    <t>BR2438</t>
  </si>
  <si>
    <t>Shaftesbury RBL</t>
  </si>
  <si>
    <t>BR2439</t>
  </si>
  <si>
    <t>Sherborne RBL</t>
  </si>
  <si>
    <t>BR2440</t>
  </si>
  <si>
    <t>Stalbridge RBL</t>
  </si>
  <si>
    <t>BR2443</t>
  </si>
  <si>
    <t>Sturminster RBL</t>
  </si>
  <si>
    <t>BR2445</t>
  </si>
  <si>
    <t>Swanage RBL</t>
  </si>
  <si>
    <t>BR2447</t>
  </si>
  <si>
    <t>Wareham RBL</t>
  </si>
  <si>
    <t>BR2449</t>
  </si>
  <si>
    <t>Weymouth RBL</t>
  </si>
  <si>
    <t>BR2450</t>
  </si>
  <si>
    <t>Wimborne RBL</t>
  </si>
  <si>
    <t>BR2451</t>
  </si>
  <si>
    <t>Winton Moordown RBL</t>
  </si>
  <si>
    <t>BR2452</t>
  </si>
  <si>
    <t>Wool RBL</t>
  </si>
  <si>
    <t>GP0035</t>
  </si>
  <si>
    <t>A Group-Essex</t>
  </si>
  <si>
    <t>BR0450</t>
  </si>
  <si>
    <t>Abridge &amp; Dist RBL</t>
  </si>
  <si>
    <t>GP0036</t>
  </si>
  <si>
    <t>B Group-Essex</t>
  </si>
  <si>
    <t>BR0451</t>
  </si>
  <si>
    <t>Basildon &amp; Laindon RBL</t>
  </si>
  <si>
    <t>BR0452</t>
  </si>
  <si>
    <t>Billericay RBL</t>
  </si>
  <si>
    <t>BR0457</t>
  </si>
  <si>
    <t>Boxted RBL</t>
  </si>
  <si>
    <t>BR0458</t>
  </si>
  <si>
    <t>Braintree &amp; Bocking RBL</t>
  </si>
  <si>
    <t>BR0459</t>
  </si>
  <si>
    <t>Brentwood RBL</t>
  </si>
  <si>
    <t>BR0460</t>
  </si>
  <si>
    <t>Brightlingsea RBL</t>
  </si>
  <si>
    <t>BR0461</t>
  </si>
  <si>
    <t>Broomfield RBL</t>
  </si>
  <si>
    <t>BR0463</t>
  </si>
  <si>
    <t>Burnham on Crouch RBL</t>
  </si>
  <si>
    <t>GP0037</t>
  </si>
  <si>
    <t>C Group-Essex</t>
  </si>
  <si>
    <t>BR0464</t>
  </si>
  <si>
    <t>Canvey Island RBL</t>
  </si>
  <si>
    <t>BR0465</t>
  </si>
  <si>
    <t>Chadwell St Mary RBL</t>
  </si>
  <si>
    <t>BR0466</t>
  </si>
  <si>
    <t>Chelmsford RBL</t>
  </si>
  <si>
    <t>BR0467</t>
  </si>
  <si>
    <t>Clacton on Sea RBL</t>
  </si>
  <si>
    <t>BR0468</t>
  </si>
  <si>
    <t>Clavering, Newport &amp; Dist RBL</t>
  </si>
  <si>
    <t>BR0469</t>
  </si>
  <si>
    <t>Coggeshall</t>
  </si>
  <si>
    <t>BR0470</t>
  </si>
  <si>
    <t>Colchester RBL</t>
  </si>
  <si>
    <t>BR0471</t>
  </si>
  <si>
    <t>Copford RBL</t>
  </si>
  <si>
    <t>GP0038</t>
  </si>
  <si>
    <t>D Group-Essex</t>
  </si>
  <si>
    <t>BR0473</t>
  </si>
  <si>
    <t>Debden RBL</t>
  </si>
  <si>
    <t>BR0474</t>
  </si>
  <si>
    <t>Dunmow &amp; District RBL</t>
  </si>
  <si>
    <t>GP0039</t>
  </si>
  <si>
    <t>E Group-Essex</t>
  </si>
  <si>
    <t>BR0475</t>
  </si>
  <si>
    <t>Elmstead &amp; Dist RBL</t>
  </si>
  <si>
    <t>BR0476</t>
  </si>
  <si>
    <t>Epping &amp; Dist RBL</t>
  </si>
  <si>
    <t>GP0040</t>
  </si>
  <si>
    <t>F Group-Essex</t>
  </si>
  <si>
    <t>BR0477</t>
  </si>
  <si>
    <t>Felsted RBL</t>
  </si>
  <si>
    <t>BR0478</t>
  </si>
  <si>
    <t>Finchingfield &amp; Dist RBL</t>
  </si>
  <si>
    <t>BR0480</t>
  </si>
  <si>
    <t>Grays RBL</t>
  </si>
  <si>
    <t>BR0481</t>
  </si>
  <si>
    <t>Great Baddow RBL</t>
  </si>
  <si>
    <t>BR0483</t>
  </si>
  <si>
    <t>Great Waltham RBL</t>
  </si>
  <si>
    <t>BR0485</t>
  </si>
  <si>
    <t>Gt Wakering &amp; Dist RBL</t>
  </si>
  <si>
    <t>BR0486</t>
  </si>
  <si>
    <t>Hadleigh &amp; Thundersley RBL Bch</t>
  </si>
  <si>
    <t>BR0487</t>
  </si>
  <si>
    <t>Halstead RBL</t>
  </si>
  <si>
    <t>BR0488</t>
  </si>
  <si>
    <t>Harlow Town RBL</t>
  </si>
  <si>
    <t>BR0489</t>
  </si>
  <si>
    <t>Harwich RBL</t>
  </si>
  <si>
    <t>BR0490</t>
  </si>
  <si>
    <t>Hatfield Heath &amp; Dist RBL</t>
  </si>
  <si>
    <t>BR0491</t>
  </si>
  <si>
    <t>Hatfield Peverel &amp; Boreham RBL</t>
  </si>
  <si>
    <t>BR0492</t>
  </si>
  <si>
    <t>Hedinghams &amp; District RBL</t>
  </si>
  <si>
    <t>BR0495</t>
  </si>
  <si>
    <t>Hockley &amp; Dist RBL</t>
  </si>
  <si>
    <t>BR4024</t>
  </si>
  <si>
    <t>Holland-On-Sea</t>
  </si>
  <si>
    <t>BR0496</t>
  </si>
  <si>
    <t>Hornchurch RBL</t>
  </si>
  <si>
    <t>BR0497</t>
  </si>
  <si>
    <t>Horndon on the Hill RBL</t>
  </si>
  <si>
    <t>BR0498</t>
  </si>
  <si>
    <t>Kelvedon RBL</t>
  </si>
  <si>
    <t>BR0499</t>
  </si>
  <si>
    <t>Leigh on Sea RBL</t>
  </si>
  <si>
    <t>BR0502</t>
  </si>
  <si>
    <t>Maldon Heybridge RBL</t>
  </si>
  <si>
    <t>BR3683</t>
  </si>
  <si>
    <t>Manningtree &amp; District RBL Branch</t>
  </si>
  <si>
    <t>BR0504</t>
  </si>
  <si>
    <t>Mersea Island RBL</t>
  </si>
  <si>
    <t>BR0507</t>
  </si>
  <si>
    <t>Nazeing</t>
  </si>
  <si>
    <t>BR0509</t>
  </si>
  <si>
    <t>North Weald RBL</t>
  </si>
  <si>
    <t>BR0511</t>
  </si>
  <si>
    <t>Rayleigh RBL</t>
  </si>
  <si>
    <t>BR0515</t>
  </si>
  <si>
    <t>Saffron Walden RBL</t>
  </si>
  <si>
    <t>BR0543</t>
  </si>
  <si>
    <t>South Ockendon &amp; Dist (Belhus Park)</t>
  </si>
  <si>
    <t>BR0545</t>
  </si>
  <si>
    <t>South Woodham Ferrers &amp; Dist</t>
  </si>
  <si>
    <t>BR0519</t>
  </si>
  <si>
    <t>St Osyths RBL</t>
  </si>
  <si>
    <t>BR0523</t>
  </si>
  <si>
    <t>Stock RBL</t>
  </si>
  <si>
    <t>BR0524</t>
  </si>
  <si>
    <t>Takeley &amp; Dist RBL</t>
  </si>
  <si>
    <t>BR0526</t>
  </si>
  <si>
    <t>Thaxted &amp; District RBL</t>
  </si>
  <si>
    <t>BR0528</t>
  </si>
  <si>
    <t>Tilbury RBL</t>
  </si>
  <si>
    <t>BR0529</t>
  </si>
  <si>
    <t>Tollesbury RBL</t>
  </si>
  <si>
    <t>BR0530</t>
  </si>
  <si>
    <t>Upminster RBL</t>
  </si>
  <si>
    <t>BR0531</t>
  </si>
  <si>
    <t>Walton on the Naze RBL</t>
  </si>
  <si>
    <t>BR3628</t>
  </si>
  <si>
    <t>Weeley &amp; Little Clacton RBL</t>
  </si>
  <si>
    <t>BR0533</t>
  </si>
  <si>
    <t>Westcliff on Sea RBL</t>
  </si>
  <si>
    <t>BR0535</t>
  </si>
  <si>
    <t>Wickford &amp; Dist RBL</t>
  </si>
  <si>
    <t>BR0537</t>
  </si>
  <si>
    <t>Witham RBL</t>
  </si>
  <si>
    <t>BR0538</t>
  </si>
  <si>
    <t>Wivenhoe RBL</t>
  </si>
  <si>
    <t>BR3012</t>
  </si>
  <si>
    <t>Aldsworth RBL</t>
  </si>
  <si>
    <t>BR3014</t>
  </si>
  <si>
    <t>Amberley RBL</t>
  </si>
  <si>
    <t>BR3019</t>
  </si>
  <si>
    <t>Badminton RBL</t>
  </si>
  <si>
    <t>BR3021</t>
  </si>
  <si>
    <t>Bibury</t>
  </si>
  <si>
    <t>BR3037</t>
  </si>
  <si>
    <t>Bisley &amp; District RBL</t>
  </si>
  <si>
    <t>BR3023</t>
  </si>
  <si>
    <t>Bitton &amp; Oldland RBL</t>
  </si>
  <si>
    <t>BR3043</t>
  </si>
  <si>
    <t>Blakeney RBL</t>
  </si>
  <si>
    <t>BR3024</t>
  </si>
  <si>
    <t>Bourton on the Water RBL</t>
  </si>
  <si>
    <t>BR3025</t>
  </si>
  <si>
    <t>Brockworth &amp; Witcombe RBL Sub Branch</t>
  </si>
  <si>
    <t>BR3027</t>
  </si>
  <si>
    <t>Chalford &amp; Dist RBL</t>
  </si>
  <si>
    <t>BR3028</t>
  </si>
  <si>
    <t>Charfield RBL Sub Branch - CSB</t>
  </si>
  <si>
    <t>BR3029</t>
  </si>
  <si>
    <t>Chedworth RBL</t>
  </si>
  <si>
    <t>BR3030</t>
  </si>
  <si>
    <t>Cheltenham &amp; Dist RBL</t>
  </si>
  <si>
    <t>BR3031</t>
  </si>
  <si>
    <t>Chipping Campden RBL</t>
  </si>
  <si>
    <t>BR3032</t>
  </si>
  <si>
    <t>Churchdown RBL</t>
  </si>
  <si>
    <t>BR3033</t>
  </si>
  <si>
    <t>Cinderford RBL</t>
  </si>
  <si>
    <t>BR3034</t>
  </si>
  <si>
    <t>Cirencester RBL</t>
  </si>
  <si>
    <t>BR3035</t>
  </si>
  <si>
    <t>Coleford Glos RBL</t>
  </si>
  <si>
    <t>BR3038</t>
  </si>
  <si>
    <t>Drybrook RBL</t>
  </si>
  <si>
    <t>BR3039</t>
  </si>
  <si>
    <t>Dursley &amp; Cam RBL Branch</t>
  </si>
  <si>
    <t>BR3041</t>
  </si>
  <si>
    <t>Edgeworth &amp; Miserden RBL Bnch</t>
  </si>
  <si>
    <t>BR3042</t>
  </si>
  <si>
    <t>Fairford RBL</t>
  </si>
  <si>
    <t>BR3090</t>
  </si>
  <si>
    <t>Forest Green &amp; Nailsworth RBL Branch</t>
  </si>
  <si>
    <t>BR3044</t>
  </si>
  <si>
    <t>Forthampton RBL</t>
  </si>
  <si>
    <t>BR3045</t>
  </si>
  <si>
    <t>Frampton Cotterell RBL</t>
  </si>
  <si>
    <t>BR3046</t>
  </si>
  <si>
    <t>Gloucester City RBL</t>
  </si>
  <si>
    <t>BR3047</t>
  </si>
  <si>
    <t>Hardwicke RBL</t>
  </si>
  <si>
    <t>BR3048</t>
  </si>
  <si>
    <t>Hawkesbury Upton RBL Sub Branch</t>
  </si>
  <si>
    <t>BR3049</t>
  </si>
  <si>
    <t>Kemble &amp; District RBL</t>
  </si>
  <si>
    <t>BR3052</t>
  </si>
  <si>
    <t>Kingswood Hanham RBL</t>
  </si>
  <si>
    <t>BR3055</t>
  </si>
  <si>
    <t>Longhope &amp; District RBL</t>
  </si>
  <si>
    <t>BR3056</t>
  </si>
  <si>
    <t>Lydbrook RBL</t>
  </si>
  <si>
    <t>BR3057</t>
  </si>
  <si>
    <t>Lydney RBL</t>
  </si>
  <si>
    <t>BR3058</t>
  </si>
  <si>
    <t>Marshfield RBL</t>
  </si>
  <si>
    <t>BR3059</t>
  </si>
  <si>
    <t>Minchinhampton RBL</t>
  </si>
  <si>
    <t>BR3060</t>
  </si>
  <si>
    <t>Minsterworth RBL</t>
  </si>
  <si>
    <t>BR3063</t>
  </si>
  <si>
    <t>Newent RBL</t>
  </si>
  <si>
    <t>BR3064</t>
  </si>
  <si>
    <t>Newnham RBL</t>
  </si>
  <si>
    <t>BR3065</t>
  </si>
  <si>
    <t>North Cerney RBL</t>
  </si>
  <si>
    <t>BR3066</t>
  </si>
  <si>
    <t>Northleach RBL</t>
  </si>
  <si>
    <t>BR3097</t>
  </si>
  <si>
    <t>Patchway &amp; Dist RBL</t>
  </si>
  <si>
    <t>BR3070</t>
  </si>
  <si>
    <t>Slimbridge RBL</t>
  </si>
  <si>
    <t>BR3071</t>
  </si>
  <si>
    <t>South Cerney RBL</t>
  </si>
  <si>
    <t>BR3073</t>
  </si>
  <si>
    <t>Stanway RBL</t>
  </si>
  <si>
    <t>BR3074</t>
  </si>
  <si>
    <t>Staple Hill &amp; Dist RBL</t>
  </si>
  <si>
    <t>BR3075</t>
  </si>
  <si>
    <t>Stoke Gifford RBL</t>
  </si>
  <si>
    <t>BR3078</t>
  </si>
  <si>
    <t>Stonehouse RBL</t>
  </si>
  <si>
    <t>BR3076</t>
  </si>
  <si>
    <t>Stow on the Wold RBL</t>
  </si>
  <si>
    <t>BR3077</t>
  </si>
  <si>
    <t>Tetbury</t>
  </si>
  <si>
    <t>BR3079</t>
  </si>
  <si>
    <t>Tewkesbury RBL</t>
  </si>
  <si>
    <t>BR3691</t>
  </si>
  <si>
    <t>Thornbury &amp; District RBL Branch</t>
  </si>
  <si>
    <t>BR3081</t>
  </si>
  <si>
    <t>Tidenham RBL</t>
  </si>
  <si>
    <t>BR3082</t>
  </si>
  <si>
    <t>Tytherington RBL</t>
  </si>
  <si>
    <t>BR3083</t>
  </si>
  <si>
    <t>Westbury on Severn RBL</t>
  </si>
  <si>
    <t>BR3084</t>
  </si>
  <si>
    <t>Winchcombe RBL</t>
  </si>
  <si>
    <t>BR3088</t>
  </si>
  <si>
    <t>Woodmancote and District RBL</t>
  </si>
  <si>
    <t>BR3089</t>
  </si>
  <si>
    <t>Wotton Under Edge</t>
  </si>
  <si>
    <t>BR3072</t>
  </si>
  <si>
    <t>Yate-Sodbury &amp; District RBL</t>
  </si>
  <si>
    <t>BR0982</t>
  </si>
  <si>
    <t>Ashford RBL</t>
  </si>
  <si>
    <t>BR0983</t>
  </si>
  <si>
    <t>Balham &amp; S Clapham RBL</t>
  </si>
  <si>
    <t>BR0864</t>
  </si>
  <si>
    <t>Barking RBL</t>
  </si>
  <si>
    <t>BR0865</t>
  </si>
  <si>
    <t>Barkingside RBL</t>
  </si>
  <si>
    <t>BR0866</t>
  </si>
  <si>
    <t>Becontree RBL</t>
  </si>
  <si>
    <t>BR0984</t>
  </si>
  <si>
    <t>Bedfont RBL</t>
  </si>
  <si>
    <t>BR0946</t>
  </si>
  <si>
    <t>Bermondsey RBL</t>
  </si>
  <si>
    <t>BR0963</t>
  </si>
  <si>
    <t>Bexleyheath and Welling RBL</t>
  </si>
  <si>
    <t>BR0910</t>
  </si>
  <si>
    <t>Borehamwood RBL</t>
  </si>
  <si>
    <t>BR0988</t>
  </si>
  <si>
    <t>Brentford RBL</t>
  </si>
  <si>
    <t>BR0953</t>
  </si>
  <si>
    <t>Bromley RBL</t>
  </si>
  <si>
    <t>BR0868</t>
  </si>
  <si>
    <t>Buckhurst Hill RBL</t>
  </si>
  <si>
    <t>BR0954</t>
  </si>
  <si>
    <t>Charlton RBL</t>
  </si>
  <si>
    <t>BR0990</t>
  </si>
  <si>
    <t>Chelsea &amp; Kensington RBL</t>
  </si>
  <si>
    <t>BR0870</t>
  </si>
  <si>
    <t>Chingford RBL</t>
  </si>
  <si>
    <t>BR0991</t>
  </si>
  <si>
    <t>Chiswick RBL</t>
  </si>
  <si>
    <t>BR0992</t>
  </si>
  <si>
    <t>Clapham RBL</t>
  </si>
  <si>
    <t>BR0871</t>
  </si>
  <si>
    <t>Collier Row RBL</t>
  </si>
  <si>
    <t>BR0956</t>
  </si>
  <si>
    <t>Coulsdon &amp; Purley RBL</t>
  </si>
  <si>
    <t>BR0957</t>
  </si>
  <si>
    <t>Crayford RBL</t>
  </si>
  <si>
    <t>BR0958</t>
  </si>
  <si>
    <t>Croydon RBL</t>
  </si>
  <si>
    <t>BR0961</t>
  </si>
  <si>
    <t>Dulwich RBL</t>
  </si>
  <si>
    <t>BR0914</t>
  </si>
  <si>
    <t>East Barnet RBL</t>
  </si>
  <si>
    <t>BR0873</t>
  </si>
  <si>
    <t>East Ham &amp; Dist RBL</t>
  </si>
  <si>
    <t>BR0915</t>
  </si>
  <si>
    <t>Eastcote RBL</t>
  </si>
  <si>
    <t>BR0874</t>
  </si>
  <si>
    <t>Eastern Enfield RBL</t>
  </si>
  <si>
    <t>BR0876</t>
  </si>
  <si>
    <t>Elm Park RBL</t>
  </si>
  <si>
    <t>BR0966</t>
  </si>
  <si>
    <t>Eltham &amp; Wellhall RBL</t>
  </si>
  <si>
    <t>BR0877</t>
  </si>
  <si>
    <t>Enfield RBL</t>
  </si>
  <si>
    <t>BR0917</t>
  </si>
  <si>
    <t>Friern Barnet RBL</t>
  </si>
  <si>
    <t>BR0985</t>
  </si>
  <si>
    <t>Greater London Authority City Hall RBL</t>
  </si>
  <si>
    <t>BR0918</t>
  </si>
  <si>
    <t>Greenford RBL</t>
  </si>
  <si>
    <t>BR0880</t>
  </si>
  <si>
    <t>Harold Wood RBL</t>
  </si>
  <si>
    <t>BR0923</t>
  </si>
  <si>
    <t>Harrow RBL</t>
  </si>
  <si>
    <t>BR0965</t>
  </si>
  <si>
    <t>Hayes (Kent) RBL</t>
  </si>
  <si>
    <t>BR1001</t>
  </si>
  <si>
    <t>Heston RBL</t>
  </si>
  <si>
    <t>BR0926</t>
  </si>
  <si>
    <t>Hillingdon &amp; Dist RBL</t>
  </si>
  <si>
    <t>BR0967</t>
  </si>
  <si>
    <t>Honor Oak &amp; Brockley RBL</t>
  </si>
  <si>
    <t>BR1002</t>
  </si>
  <si>
    <t>Hounslow RBL</t>
  </si>
  <si>
    <t>BR0882</t>
  </si>
  <si>
    <t>Ilford RBL</t>
  </si>
  <si>
    <t>BR1003</t>
  </si>
  <si>
    <t>Isleworth RBL</t>
  </si>
  <si>
    <t>BR0886</t>
  </si>
  <si>
    <t>Leyton RBL</t>
  </si>
  <si>
    <t>BR0887</t>
  </si>
  <si>
    <t>Leytonstone RBL</t>
  </si>
  <si>
    <t>BR0888</t>
  </si>
  <si>
    <t>Lloyd's &amp; City of London RBL</t>
  </si>
  <si>
    <t>BR0890</t>
  </si>
  <si>
    <t>Loughton RBL</t>
  </si>
  <si>
    <t>BR1005</t>
  </si>
  <si>
    <t>Mitcham RBL</t>
  </si>
  <si>
    <t>BR0929</t>
  </si>
  <si>
    <t>Monash RBL</t>
  </si>
  <si>
    <t>BR0893</t>
  </si>
  <si>
    <t>Muswell Hill &amp; Highgate RBL</t>
  </si>
  <si>
    <t>BR0894</t>
  </si>
  <si>
    <t>North Woolwich &amp; Silvertown RBL</t>
  </si>
  <si>
    <t>BR0932</t>
  </si>
  <si>
    <t>Paddington RBL</t>
  </si>
  <si>
    <t>BR0971</t>
  </si>
  <si>
    <t>Petts Wood RBL</t>
  </si>
  <si>
    <t>BR0933</t>
  </si>
  <si>
    <t>Potters Bar RBL</t>
  </si>
  <si>
    <t>BR1006</t>
  </si>
  <si>
    <t>Putney RBL</t>
  </si>
  <si>
    <t>BR1007</t>
  </si>
  <si>
    <t>Richmond Surrey RBL</t>
  </si>
  <si>
    <t>BR0896</t>
  </si>
  <si>
    <t>Romford RBL</t>
  </si>
  <si>
    <t>BR0935</t>
  </si>
  <si>
    <t>Ruislip RBL</t>
  </si>
  <si>
    <t>BR0909</t>
  </si>
  <si>
    <t>Safeway Foods RBL</t>
  </si>
  <si>
    <t>BR0974</t>
  </si>
  <si>
    <t>South Norwood RBL</t>
  </si>
  <si>
    <t>BR0898</t>
  </si>
  <si>
    <t>Southgate RBL</t>
  </si>
  <si>
    <t>BR0975</t>
  </si>
  <si>
    <t>Southwark RBL</t>
  </si>
  <si>
    <t>BR3593</t>
  </si>
  <si>
    <t>Staines RBL Branch</t>
  </si>
  <si>
    <t>BR1009</t>
  </si>
  <si>
    <t>Sunbury on Thames RBL</t>
  </si>
  <si>
    <t>BR1010</t>
  </si>
  <si>
    <t>Teddington RBL</t>
  </si>
  <si>
    <t>BR0979</t>
  </si>
  <si>
    <t>Thamesmead &amp; Abbey Wood RBL</t>
  </si>
  <si>
    <t>BR1011</t>
  </si>
  <si>
    <t>Twickenham RBL</t>
  </si>
  <si>
    <t>BR0900</t>
  </si>
  <si>
    <t>Waltham Abbey RBL</t>
  </si>
  <si>
    <t>BR0901</t>
  </si>
  <si>
    <t>Walthamstow RBL</t>
  </si>
  <si>
    <t>BR0939</t>
  </si>
  <si>
    <t>Wembley &amp; Sudbury RBL Branch</t>
  </si>
  <si>
    <t>BR1013</t>
  </si>
  <si>
    <t>Wimbledon &amp; Merton RBL</t>
  </si>
  <si>
    <t>BR1523</t>
  </si>
  <si>
    <t>Ashton Under Lyne RBL</t>
  </si>
  <si>
    <t>BR1524</t>
  </si>
  <si>
    <t>Belle Vue RBL</t>
  </si>
  <si>
    <t>BR1525</t>
  </si>
  <si>
    <t>Boothstown RBL</t>
  </si>
  <si>
    <t>BR1527</t>
  </si>
  <si>
    <t>Chadderton RBL</t>
  </si>
  <si>
    <t>BR1532</t>
  </si>
  <si>
    <t>Droylsden RBL</t>
  </si>
  <si>
    <t>BR1538</t>
  </si>
  <si>
    <t>Lees &amp; Dist RBL</t>
  </si>
  <si>
    <t>BR1529</t>
  </si>
  <si>
    <t>Middleton Lancs RBL</t>
  </si>
  <si>
    <t>BR1543</t>
  </si>
  <si>
    <t>Northenden RBL</t>
  </si>
  <si>
    <t>BR3658</t>
  </si>
  <si>
    <t>Old Trafford</t>
  </si>
  <si>
    <t>BR1544</t>
  </si>
  <si>
    <t>Oldham RBL</t>
  </si>
  <si>
    <t>BR1546</t>
  </si>
  <si>
    <t>Partington</t>
  </si>
  <si>
    <t>BR1548</t>
  </si>
  <si>
    <t>Pendleton RBL</t>
  </si>
  <si>
    <t>BR1551</t>
  </si>
  <si>
    <t>Rochdale RBL</t>
  </si>
  <si>
    <t>BR3703</t>
  </si>
  <si>
    <t>Royton RBL</t>
  </si>
  <si>
    <t>BR1553</t>
  </si>
  <si>
    <t>Shaw &amp; Crompton RBL</t>
  </si>
  <si>
    <t>BR1552</t>
  </si>
  <si>
    <t>South Manchester</t>
  </si>
  <si>
    <t>BR1555</t>
  </si>
  <si>
    <t>Swinton</t>
  </si>
  <si>
    <t>BR1642</t>
  </si>
  <si>
    <t>Tyldesley RBL</t>
  </si>
  <si>
    <t>BR2738</t>
  </si>
  <si>
    <t>Abercarn RBL</t>
  </si>
  <si>
    <t>BR2705</t>
  </si>
  <si>
    <t>Abergavenny RBL</t>
  </si>
  <si>
    <t>BR2704</t>
  </si>
  <si>
    <t>Abertillery RBL</t>
  </si>
  <si>
    <t>BR2707</t>
  </si>
  <si>
    <t>Bassaleg &amp; Rhiwderin RBL Brnch</t>
  </si>
  <si>
    <t>BR2709</t>
  </si>
  <si>
    <t>Bedwas RBL</t>
  </si>
  <si>
    <t>BR2711</t>
  </si>
  <si>
    <t>Blackwood and District RBL</t>
  </si>
  <si>
    <t>BR2736</t>
  </si>
  <si>
    <t>Blaenavon RBL</t>
  </si>
  <si>
    <t>BR2708</t>
  </si>
  <si>
    <t>Blaina RBL</t>
  </si>
  <si>
    <t>BR2710</t>
  </si>
  <si>
    <t>Brynmawr RBL</t>
  </si>
  <si>
    <t>BR2712</t>
  </si>
  <si>
    <t>Caldicot RBL</t>
  </si>
  <si>
    <t>BR2715</t>
  </si>
  <si>
    <t>Chepstow RBL</t>
  </si>
  <si>
    <t>BR2717</t>
  </si>
  <si>
    <t>Crosskeys RBL</t>
  </si>
  <si>
    <t>BR2716</t>
  </si>
  <si>
    <t>Cwm RBL</t>
  </si>
  <si>
    <t>BR2720</t>
  </si>
  <si>
    <t>Ebbw Vale RBL</t>
  </si>
  <si>
    <t>BR2719</t>
  </si>
  <si>
    <t>Machen RBL</t>
  </si>
  <si>
    <t>BR2721</t>
  </si>
  <si>
    <t>Marshfield Gwent RBL</t>
  </si>
  <si>
    <t>BR2724</t>
  </si>
  <si>
    <t>Monmouth RBL</t>
  </si>
  <si>
    <t>BR2737</t>
  </si>
  <si>
    <t>Newbridge RBL</t>
  </si>
  <si>
    <t>BR2726</t>
  </si>
  <si>
    <t>Newport Gwent RBL</t>
  </si>
  <si>
    <t>BR2728</t>
  </si>
  <si>
    <t>Pontnewydd RBL</t>
  </si>
  <si>
    <t>BR2740</t>
  </si>
  <si>
    <t>Pontypool &amp; District RBL</t>
  </si>
  <si>
    <t>BR2706</t>
  </si>
  <si>
    <t>Rassau &amp; Beaufort RBL</t>
  </si>
  <si>
    <t>BR2731</t>
  </si>
  <si>
    <t>Rhymney RBL</t>
  </si>
  <si>
    <t>BR2739</t>
  </si>
  <si>
    <t>Risca RBL</t>
  </si>
  <si>
    <t>BR2730</t>
  </si>
  <si>
    <t>Rogerstone RBL</t>
  </si>
  <si>
    <t>BR2732</t>
  </si>
  <si>
    <t>Rumney &amp; St Mellons RBL</t>
  </si>
  <si>
    <t>BR2733</t>
  </si>
  <si>
    <t>Tredegar RBL</t>
  </si>
  <si>
    <t>BR2735</t>
  </si>
  <si>
    <t>Usk RBL</t>
  </si>
  <si>
    <t>BR1838</t>
  </si>
  <si>
    <t>Aldershot RBL</t>
  </si>
  <si>
    <t>BR1840</t>
  </si>
  <si>
    <t>Alton RBL</t>
  </si>
  <si>
    <t>BR1841</t>
  </si>
  <si>
    <t>Andover RBL</t>
  </si>
  <si>
    <t>BR1842</t>
  </si>
  <si>
    <t>Basingstoke, Overton &amp; Dist RBL</t>
  </si>
  <si>
    <t>BR1846</t>
  </si>
  <si>
    <t>Bitterne RBL</t>
  </si>
  <si>
    <t>BR1847</t>
  </si>
  <si>
    <t>Bordon RBL</t>
  </si>
  <si>
    <t>BR1848</t>
  </si>
  <si>
    <t>Bramley RBL</t>
  </si>
  <si>
    <t>BR1849</t>
  </si>
  <si>
    <t>Brockenhurst RBL</t>
  </si>
  <si>
    <t>BR1850</t>
  </si>
  <si>
    <t>Burley RBL</t>
  </si>
  <si>
    <t>BR1851</t>
  </si>
  <si>
    <t>Copythorne &amp; District RBL</t>
  </si>
  <si>
    <t>BR1852</t>
  </si>
  <si>
    <t>Cosham RBL</t>
  </si>
  <si>
    <t>BR1853</t>
  </si>
  <si>
    <t>Curdridge RBL</t>
  </si>
  <si>
    <t>BR1854</t>
  </si>
  <si>
    <t>Damerham &amp; Western Downland RBL Branch</t>
  </si>
  <si>
    <t>BR1855</t>
  </si>
  <si>
    <t>Droxford RBL</t>
  </si>
  <si>
    <t>BR1856</t>
  </si>
  <si>
    <t>Dummer RBL</t>
  </si>
  <si>
    <t>BR1857</t>
  </si>
  <si>
    <t>Earl Mountbatten RBL</t>
  </si>
  <si>
    <t>BR1858</t>
  </si>
  <si>
    <t>Eastleigh &amp; Chandlers Ford RBL</t>
  </si>
  <si>
    <t>BR1863</t>
  </si>
  <si>
    <t>Farnborough Hants RBL</t>
  </si>
  <si>
    <t>BR1864</t>
  </si>
  <si>
    <t>Fawley &amp; District RBL</t>
  </si>
  <si>
    <t>BR1865</t>
  </si>
  <si>
    <t>Fleet Crookham &amp; Dist RBL</t>
  </si>
  <si>
    <t>BR1866</t>
  </si>
  <si>
    <t>Fordingbridge RBL</t>
  </si>
  <si>
    <t>BR1867</t>
  </si>
  <si>
    <t>Gosport &amp; Alverstoke RBL</t>
  </si>
  <si>
    <t>BR1911</t>
  </si>
  <si>
    <t>Hale, Woodgreen &amp; Breamore RBL</t>
  </si>
  <si>
    <t>BR1868</t>
  </si>
  <si>
    <t>Hambledon &amp; District RBL</t>
  </si>
  <si>
    <t>BR1869</t>
  </si>
  <si>
    <t>Hartley Wintney RBL</t>
  </si>
  <si>
    <t>BR1870</t>
  </si>
  <si>
    <t>Havant RBL</t>
  </si>
  <si>
    <t>BR1871</t>
  </si>
  <si>
    <t>Hayling Island RBL</t>
  </si>
  <si>
    <t>BR1872</t>
  </si>
  <si>
    <t>Headley &amp; District RBL</t>
  </si>
  <si>
    <t>BR1873</t>
  </si>
  <si>
    <t>Herriard, Lasham and District RBL</t>
  </si>
  <si>
    <t>BR1875</t>
  </si>
  <si>
    <t>Hordle RBL</t>
  </si>
  <si>
    <t>BR1876</t>
  </si>
  <si>
    <t>Houghton &amp; District RBL</t>
  </si>
  <si>
    <t>BR1877</t>
  </si>
  <si>
    <t>Hurstbourne RBL</t>
  </si>
  <si>
    <t>BR1878</t>
  </si>
  <si>
    <t>Itchen Valley RBL</t>
  </si>
  <si>
    <t>BR1879</t>
  </si>
  <si>
    <t>Kingsclere RBL</t>
  </si>
  <si>
    <t>BR1880</t>
  </si>
  <si>
    <t>Lee on Solent RBL</t>
  </si>
  <si>
    <t>BR1882</t>
  </si>
  <si>
    <t>Liss RBL</t>
  </si>
  <si>
    <t>BR1915</t>
  </si>
  <si>
    <t>Lovedean and Horndean RBL</t>
  </si>
  <si>
    <t>BR1883</t>
  </si>
  <si>
    <t>Lymington RBL</t>
  </si>
  <si>
    <t>BR1884</t>
  </si>
  <si>
    <t>Lyndhurst RBL</t>
  </si>
  <si>
    <t>BR1886</t>
  </si>
  <si>
    <t>Milford on Sea RBL</t>
  </si>
  <si>
    <t>BR1887</t>
  </si>
  <si>
    <t>Netley Abbey &amp; Hamble RBL</t>
  </si>
  <si>
    <t>BR1888</t>
  </si>
  <si>
    <t>New Milton RBL</t>
  </si>
  <si>
    <t>BR1889</t>
  </si>
  <si>
    <t>Odiham &amp; District RBL</t>
  </si>
  <si>
    <t>BR1890</t>
  </si>
  <si>
    <t>Old Basing RBL</t>
  </si>
  <si>
    <t>BR1892</t>
  </si>
  <si>
    <t>Park Gate RBL</t>
  </si>
  <si>
    <t>BR1893</t>
  </si>
  <si>
    <t>Petersfield RBL</t>
  </si>
  <si>
    <t>BR1894</t>
  </si>
  <si>
    <t>Portsmouth South RBL</t>
  </si>
  <si>
    <t>BR1895</t>
  </si>
  <si>
    <t>Preston Candover RBL</t>
  </si>
  <si>
    <t>BR1896</t>
  </si>
  <si>
    <t>Ringwood &amp; District RBL</t>
  </si>
  <si>
    <t>BR1897</t>
  </si>
  <si>
    <t>Romsey RBL</t>
  </si>
  <si>
    <t>BR1899</t>
  </si>
  <si>
    <t>Southampton RBL</t>
  </si>
  <si>
    <t>BR1900</t>
  </si>
  <si>
    <t>St Mary Bourne RBL</t>
  </si>
  <si>
    <t>BR1901</t>
  </si>
  <si>
    <t>Sutton Scotney RBL</t>
  </si>
  <si>
    <t>BR1902</t>
  </si>
  <si>
    <t>Totton &amp; Eling RBL</t>
  </si>
  <si>
    <t>BR1904</t>
  </si>
  <si>
    <t>Wallops &amp; District RBL</t>
  </si>
  <si>
    <t>BR1908</t>
  </si>
  <si>
    <t>Whitchurch Hants RBL</t>
  </si>
  <si>
    <t>BR1909</t>
  </si>
  <si>
    <t>Wickham RBL</t>
  </si>
  <si>
    <t>BR1910</t>
  </si>
  <si>
    <t>Winchester RBL</t>
  </si>
  <si>
    <t>BR1912</t>
  </si>
  <si>
    <t>Woolston Hants RBL</t>
  </si>
  <si>
    <t>BR1913</t>
  </si>
  <si>
    <t>Worthies RBL</t>
  </si>
  <si>
    <t>BR3550</t>
  </si>
  <si>
    <t>Yateley &amp; Hawley RBL Branch</t>
  </si>
  <si>
    <t>BR3101</t>
  </si>
  <si>
    <t>Brampton Bryan RBL</t>
  </si>
  <si>
    <t>BR3102</t>
  </si>
  <si>
    <t>Bromyard RBL</t>
  </si>
  <si>
    <t>BR3103</t>
  </si>
  <si>
    <t>Burghill &amp; Dist Sub Branch RBL</t>
  </si>
  <si>
    <t>BR3104</t>
  </si>
  <si>
    <t>Canon Pyon RBL</t>
  </si>
  <si>
    <t>BR3105</t>
  </si>
  <si>
    <t>Colwall RBL</t>
  </si>
  <si>
    <t>BR3106</t>
  </si>
  <si>
    <t>Cradley Storridge &amp; Mathon RBL</t>
  </si>
  <si>
    <t>BR3107</t>
  </si>
  <si>
    <t>Dilwyn RBL</t>
  </si>
  <si>
    <t>BR3126</t>
  </si>
  <si>
    <t>Eardisley RBL</t>
  </si>
  <si>
    <t>BR3108</t>
  </si>
  <si>
    <t>Fownhope &amp; Woolhope RBL</t>
  </si>
  <si>
    <t>BR3128</t>
  </si>
  <si>
    <t>Hereford City North RBL</t>
  </si>
  <si>
    <t>BR3111</t>
  </si>
  <si>
    <t>Kingsland RBL</t>
  </si>
  <si>
    <t>BR3112</t>
  </si>
  <si>
    <t>Kington RBLSub Branch</t>
  </si>
  <si>
    <t>BR3114</t>
  </si>
  <si>
    <t>Ledbury RBL</t>
  </si>
  <si>
    <t>BR3115</t>
  </si>
  <si>
    <t>Leominster RBL</t>
  </si>
  <si>
    <t>BR3116</t>
  </si>
  <si>
    <t>Little Marcle RBL</t>
  </si>
  <si>
    <t>BR3117</t>
  </si>
  <si>
    <t>Madley RBL</t>
  </si>
  <si>
    <t>BR3118</t>
  </si>
  <si>
    <t>Pembridge RBL</t>
  </si>
  <si>
    <t>BR3127</t>
  </si>
  <si>
    <t>Peterchurch RBL</t>
  </si>
  <si>
    <t>BR3120</t>
  </si>
  <si>
    <t>Ross on Wye &amp; District RBL</t>
  </si>
  <si>
    <t>BR3121</t>
  </si>
  <si>
    <t>St Weonards RBL</t>
  </si>
  <si>
    <t>BR3123</t>
  </si>
  <si>
    <t>Weobley RBL</t>
  </si>
  <si>
    <t>BR0550</t>
  </si>
  <si>
    <t>Abbots Langley RBL</t>
  </si>
  <si>
    <t>BR0551</t>
  </si>
  <si>
    <t>Aldbury RBL</t>
  </si>
  <si>
    <t>BR0552</t>
  </si>
  <si>
    <t>Ashwell &amp; District RBL</t>
  </si>
  <si>
    <t>BR3572</t>
  </si>
  <si>
    <t>Baldock &amp; District RBL Branch</t>
  </si>
  <si>
    <t>BR0554</t>
  </si>
  <si>
    <t>Barley, Barkway &amp; District RBL</t>
  </si>
  <si>
    <t>BR0556</t>
  </si>
  <si>
    <t>Benington RBL</t>
  </si>
  <si>
    <t>BR0557</t>
  </si>
  <si>
    <t>Berkhamsted Tring  &amp; District RBL</t>
  </si>
  <si>
    <t>BR0558</t>
  </si>
  <si>
    <t>Bishops Stortford RBL</t>
  </si>
  <si>
    <t>BR0560</t>
  </si>
  <si>
    <t>Buntingford RBL</t>
  </si>
  <si>
    <t>BR0561</t>
  </si>
  <si>
    <t>Bushey RBL</t>
  </si>
  <si>
    <t>BR0563</t>
  </si>
  <si>
    <t>Chorleywood Chenies RBL</t>
  </si>
  <si>
    <t>BR0564</t>
  </si>
  <si>
    <t>Cottered &amp; Dist RBL</t>
  </si>
  <si>
    <t>BR0565</t>
  </si>
  <si>
    <t>Croxley Green &amp; Dist RBL</t>
  </si>
  <si>
    <t>BR0569</t>
  </si>
  <si>
    <t>Harefield RBL</t>
  </si>
  <si>
    <t>BR0570</t>
  </si>
  <si>
    <t>Harpenden RBL</t>
  </si>
  <si>
    <t>BR0572</t>
  </si>
  <si>
    <t>Hemel Hempstead RBL</t>
  </si>
  <si>
    <t>BR0573</t>
  </si>
  <si>
    <t>Hertford RBL</t>
  </si>
  <si>
    <t>BR0574</t>
  </si>
  <si>
    <t>Hitchin RBL</t>
  </si>
  <si>
    <t>BR0575</t>
  </si>
  <si>
    <t>Hoddesdon RBL</t>
  </si>
  <si>
    <t>BR0576</t>
  </si>
  <si>
    <t>Kimpton RBL</t>
  </si>
  <si>
    <t>BR0579</t>
  </si>
  <si>
    <t>Knebworth RBL</t>
  </si>
  <si>
    <t>BR0580</t>
  </si>
  <si>
    <t>Letchworth Gdn City RBL</t>
  </si>
  <si>
    <t>BR0581</t>
  </si>
  <si>
    <t>Little Gaddesden RBL</t>
  </si>
  <si>
    <t>BR0583</t>
  </si>
  <si>
    <t>North Bushey RBL</t>
  </si>
  <si>
    <t>BR0584</t>
  </si>
  <si>
    <t>North Mymms RBL</t>
  </si>
  <si>
    <t>BR0587</t>
  </si>
  <si>
    <t>Rickmansworth RBL</t>
  </si>
  <si>
    <t>BR0588</t>
  </si>
  <si>
    <t>Royston RBL</t>
  </si>
  <si>
    <t>BR0599</t>
  </si>
  <si>
    <t>Sandon Area RBL</t>
  </si>
  <si>
    <t>BR0589</t>
  </si>
  <si>
    <t>Sarratt RBL</t>
  </si>
  <si>
    <t>BR0592</t>
  </si>
  <si>
    <t>St Albans RBL</t>
  </si>
  <si>
    <t>BR0593</t>
  </si>
  <si>
    <t>Stevenage RBL</t>
  </si>
  <si>
    <t>BR0595</t>
  </si>
  <si>
    <t>Walkern RBL</t>
  </si>
  <si>
    <t>BR0596</t>
  </si>
  <si>
    <t>Ware RBL</t>
  </si>
  <si>
    <t>BR0597</t>
  </si>
  <si>
    <t>Welwyn Garden City RBL</t>
  </si>
  <si>
    <t>BR0598</t>
  </si>
  <si>
    <t>BR1677</t>
  </si>
  <si>
    <t>Braddan &amp; Marown RBL</t>
  </si>
  <si>
    <t>BR1678</t>
  </si>
  <si>
    <t>Castletown RBL</t>
  </si>
  <si>
    <t>BR1679</t>
  </si>
  <si>
    <t>Colby RBL</t>
  </si>
  <si>
    <t>BR1680</t>
  </si>
  <si>
    <t>Douglas RBL</t>
  </si>
  <si>
    <t>BR1681</t>
  </si>
  <si>
    <t>Lonan &amp; Laxey RBL</t>
  </si>
  <si>
    <t>BR1682</t>
  </si>
  <si>
    <t>Onchan RBL</t>
  </si>
  <si>
    <t>BR1683</t>
  </si>
  <si>
    <t>Peel &amp; Western RBL</t>
  </si>
  <si>
    <t>BR1684</t>
  </si>
  <si>
    <t>Port Erin RBL</t>
  </si>
  <si>
    <t>BR1686</t>
  </si>
  <si>
    <t>BR3539</t>
  </si>
  <si>
    <t>Brighstone and District RBL</t>
  </si>
  <si>
    <t>BR1921</t>
  </si>
  <si>
    <t>Cowes RBL</t>
  </si>
  <si>
    <t>BR1922</t>
  </si>
  <si>
    <t>East Cowes RBL</t>
  </si>
  <si>
    <t>BR1924</t>
  </si>
  <si>
    <t>Newport Carisbrooke RBL</t>
  </si>
  <si>
    <t>BR1925</t>
  </si>
  <si>
    <t>Ryde RBL</t>
  </si>
  <si>
    <t>BR1926</t>
  </si>
  <si>
    <t>Seaview Nettlestone RBL</t>
  </si>
  <si>
    <t>BR1927</t>
  </si>
  <si>
    <t>Shanklin RBL</t>
  </si>
  <si>
    <t>BR1928</t>
  </si>
  <si>
    <t>Ventnor RBL</t>
  </si>
  <si>
    <t>BR1930</t>
  </si>
  <si>
    <t>Wootton Bridge RBL</t>
  </si>
  <si>
    <t>BR1934</t>
  </si>
  <si>
    <t>Ashford (Kent) RBL</t>
  </si>
  <si>
    <t>BR1935</t>
  </si>
  <si>
    <t>Benenden RBL</t>
  </si>
  <si>
    <t>BR1937</t>
  </si>
  <si>
    <t>Birchington RBL</t>
  </si>
  <si>
    <t>BR1939</t>
  </si>
  <si>
    <t>Brabourne &amp; Smeeth RBL</t>
  </si>
  <si>
    <t>BR1941</t>
  </si>
  <si>
    <t>Canterbury RBL</t>
  </si>
  <si>
    <t>BR1943</t>
  </si>
  <si>
    <t>Chartham RBL</t>
  </si>
  <si>
    <t>BR1944</t>
  </si>
  <si>
    <t>Cheriton &amp; Morehall RBL</t>
  </si>
  <si>
    <t>BR1946</t>
  </si>
  <si>
    <t>Cowden, Hartfield &amp; Dist RBL</t>
  </si>
  <si>
    <t>BR1947</t>
  </si>
  <si>
    <t>Cranbrook RBL</t>
  </si>
  <si>
    <t>BR3700</t>
  </si>
  <si>
    <t>Dover White Cliffs RBL</t>
  </si>
  <si>
    <t>BR1951</t>
  </si>
  <si>
    <t>Downs RBL</t>
  </si>
  <si>
    <t>BR1952</t>
  </si>
  <si>
    <t>Dymchurch &amp; District RBL</t>
  </si>
  <si>
    <t>BR1954</t>
  </si>
  <si>
    <t>Eastry RBL</t>
  </si>
  <si>
    <t>BR1955</t>
  </si>
  <si>
    <t>Edenbridge RBL</t>
  </si>
  <si>
    <t>BR1956</t>
  </si>
  <si>
    <t>Elham Valley RBL</t>
  </si>
  <si>
    <t>BR1957</t>
  </si>
  <si>
    <t>Faversham RBL</t>
  </si>
  <si>
    <t>BR1959</t>
  </si>
  <si>
    <t>Fordcombe RBL</t>
  </si>
  <si>
    <t>BR1960</t>
  </si>
  <si>
    <t>Frittenden RBL</t>
  </si>
  <si>
    <t>BR1961</t>
  </si>
  <si>
    <t>BR1962</t>
  </si>
  <si>
    <t>Goudhurst RBL</t>
  </si>
  <si>
    <t>BR3657</t>
  </si>
  <si>
    <t>Gravesham &amp; Ebbsfleet RBL</t>
  </si>
  <si>
    <t>BR1964</t>
  </si>
  <si>
    <t>Greenhithe &amp; Swanscombe RBL</t>
  </si>
  <si>
    <t>BR1966</t>
  </si>
  <si>
    <t>Halstead Kent RBL</t>
  </si>
  <si>
    <t>BR1967</t>
  </si>
  <si>
    <t>Hamstreet &amp; District RBL</t>
  </si>
  <si>
    <t>BR1969</t>
  </si>
  <si>
    <t>Hawkhurst RBL</t>
  </si>
  <si>
    <t>BR1970</t>
  </si>
  <si>
    <t>Headcorn RBL</t>
  </si>
  <si>
    <t>BR1974</t>
  </si>
  <si>
    <t>Hythe &amp; Saltwood RBL</t>
  </si>
  <si>
    <t>BR3715</t>
  </si>
  <si>
    <t>Invicta RBL</t>
  </si>
  <si>
    <t>BR3622</t>
  </si>
  <si>
    <t>Isle of Oxney RBL</t>
  </si>
  <si>
    <t>BR3711</t>
  </si>
  <si>
    <t>Isle of Sheppey RBL</t>
  </si>
  <si>
    <t>BR1977</t>
  </si>
  <si>
    <t>Kemsing RBL</t>
  </si>
  <si>
    <t>BR1980</t>
  </si>
  <si>
    <t>Knockholt RBL</t>
  </si>
  <si>
    <t>BR1981</t>
  </si>
  <si>
    <t>Lamberhurst &amp; Bayham RBL</t>
  </si>
  <si>
    <t>BR1982</t>
  </si>
  <si>
    <t>Leeds, Hollingbourne &amp; Dist RBL</t>
  </si>
  <si>
    <t>BR1983</t>
  </si>
  <si>
    <t>Leigh &amp; District RBL</t>
  </si>
  <si>
    <t>BR1984</t>
  </si>
  <si>
    <t>Lenham &amp; Harrietsham RBL</t>
  </si>
  <si>
    <t>BR1985</t>
  </si>
  <si>
    <t>Littlebourne &amp; District RBL</t>
  </si>
  <si>
    <t>BR1987</t>
  </si>
  <si>
    <t>Maidstone RBL</t>
  </si>
  <si>
    <t>BR1988</t>
  </si>
  <si>
    <t>Marden Branch</t>
  </si>
  <si>
    <t>BR1989</t>
  </si>
  <si>
    <t>Margate RBL</t>
  </si>
  <si>
    <t>BR1992</t>
  </si>
  <si>
    <t>Minster &amp; Monkton RBL</t>
  </si>
  <si>
    <t>BR1994</t>
  </si>
  <si>
    <t>New Romney RBL</t>
  </si>
  <si>
    <t>BR4025</t>
  </si>
  <si>
    <t>North Cray and District</t>
  </si>
  <si>
    <t>BR1995</t>
  </si>
  <si>
    <t>Orpington &amp; District RBL</t>
  </si>
  <si>
    <t>BR1996</t>
  </si>
  <si>
    <t>Paddock Wood RBL</t>
  </si>
  <si>
    <t>BR1999</t>
  </si>
  <si>
    <t>Pluckley &amp; Little Chart RBL</t>
  </si>
  <si>
    <t>BR2001</t>
  </si>
  <si>
    <t>Ramsgate RBL</t>
  </si>
  <si>
    <t>BR2002</t>
  </si>
  <si>
    <t>Rochester &amp; Strood RBL</t>
  </si>
  <si>
    <t>BR2003</t>
  </si>
  <si>
    <t>Rolvenden RBL</t>
  </si>
  <si>
    <t>BR2004</t>
  </si>
  <si>
    <t>Royal British Legion Village RBL</t>
  </si>
  <si>
    <t>BR2029</t>
  </si>
  <si>
    <t>Royal Tunbridge Wells RBL</t>
  </si>
  <si>
    <t>BR2005</t>
  </si>
  <si>
    <t>Sandgate</t>
  </si>
  <si>
    <t>BR2006</t>
  </si>
  <si>
    <t>Sandwich &amp; District RBL</t>
  </si>
  <si>
    <t>BR2009</t>
  </si>
  <si>
    <t>Sevenoaks RBL</t>
  </si>
  <si>
    <t>BR2012</t>
  </si>
  <si>
    <t>Shepway &amp; Parkwood RBL</t>
  </si>
  <si>
    <t>BR2013</t>
  </si>
  <si>
    <t>Shoreham RBL</t>
  </si>
  <si>
    <t>BR2014</t>
  </si>
  <si>
    <t>Sidcup &amp; Footscray RBL</t>
  </si>
  <si>
    <t>BR2015</t>
  </si>
  <si>
    <t>Sittingbourne &amp; Milton Regis RBL</t>
  </si>
  <si>
    <t>BR2016</t>
  </si>
  <si>
    <t>Smarden RBL</t>
  </si>
  <si>
    <t>BR1973</t>
  </si>
  <si>
    <t>South Darenth &amp; District RBL</t>
  </si>
  <si>
    <t>BR2020</t>
  </si>
  <si>
    <t>St Margarets At Cliffe RBL</t>
  </si>
  <si>
    <t>BR2021</t>
  </si>
  <si>
    <t>Staple RBL</t>
  </si>
  <si>
    <t>BR2025</t>
  </si>
  <si>
    <t>Sutton Valence RBL</t>
  </si>
  <si>
    <t>BR2026</t>
  </si>
  <si>
    <t>Swanley, Crockenhill &amp; Hextable RBL</t>
  </si>
  <si>
    <t>BR2027</t>
  </si>
  <si>
    <t>Tenterden RBL</t>
  </si>
  <si>
    <t>BR2031</t>
  </si>
  <si>
    <t>West Kingsdown &amp; District RBL</t>
  </si>
  <si>
    <t>BR2033</t>
  </si>
  <si>
    <t>Westerham RBL</t>
  </si>
  <si>
    <t>BR2034</t>
  </si>
  <si>
    <t>Whitstable RBL</t>
  </si>
  <si>
    <t>BR2036</t>
  </si>
  <si>
    <t>Woodchurch (CSB) RBL</t>
  </si>
  <si>
    <t>BR1494</t>
  </si>
  <si>
    <t>Accrington RBL Branch</t>
  </si>
  <si>
    <t>BR1496</t>
  </si>
  <si>
    <t>Astley Bridge RBL</t>
  </si>
  <si>
    <t>BR1458</t>
  </si>
  <si>
    <t>Backbarrow with Crake Valley RBL</t>
  </si>
  <si>
    <t>BR1080</t>
  </si>
  <si>
    <t>Barnoldswick RBL</t>
  </si>
  <si>
    <t>BR1459</t>
  </si>
  <si>
    <t>Barrow In Furness RBL</t>
  </si>
  <si>
    <t>BR1498</t>
  </si>
  <si>
    <t>Blackburn RBL</t>
  </si>
  <si>
    <t>BR1460</t>
  </si>
  <si>
    <t>Blackpool RBL</t>
  </si>
  <si>
    <t>BR1500</t>
  </si>
  <si>
    <t>Burnley and Padiham RBL Branch</t>
  </si>
  <si>
    <t>BR1501</t>
  </si>
  <si>
    <t>Bury RBL</t>
  </si>
  <si>
    <t>BR1462</t>
  </si>
  <si>
    <t>Chorley RBL</t>
  </si>
  <si>
    <t>BR1504</t>
  </si>
  <si>
    <t>Church &amp; Oswaldtwistle RBL</t>
  </si>
  <si>
    <t>BR1463</t>
  </si>
  <si>
    <t>Clayton &amp; Whittle RBL</t>
  </si>
  <si>
    <t>BR1505</t>
  </si>
  <si>
    <t>Clayton Le Moors RBL</t>
  </si>
  <si>
    <t>BR1506</t>
  </si>
  <si>
    <t>Clitheroe RBL</t>
  </si>
  <si>
    <t>GP0100</t>
  </si>
  <si>
    <t>Coastal Group-Lancashire</t>
  </si>
  <si>
    <t>BR1507</t>
  </si>
  <si>
    <t>Colne RBL</t>
  </si>
  <si>
    <t>BR1522</t>
  </si>
  <si>
    <t>Coppull RBL</t>
  </si>
  <si>
    <t>BR1508</t>
  </si>
  <si>
    <t>Darwen RBL</t>
  </si>
  <si>
    <t>BR1468</t>
  </si>
  <si>
    <t>Garstang RBL</t>
  </si>
  <si>
    <t>BR1469</t>
  </si>
  <si>
    <t>Grange Over Sands RBL</t>
  </si>
  <si>
    <t>BR1521</t>
  </si>
  <si>
    <t>Great Harwood RBL</t>
  </si>
  <si>
    <t>BR1510</t>
  </si>
  <si>
    <t>Haslingden RBL</t>
  </si>
  <si>
    <t>BR1511</t>
  </si>
  <si>
    <t>Helmshore RBL</t>
  </si>
  <si>
    <t>BR1512</t>
  </si>
  <si>
    <t>Hodder Valley RBL</t>
  </si>
  <si>
    <t>BR1514</t>
  </si>
  <si>
    <t>Horwich RBL</t>
  </si>
  <si>
    <t>BR1492</t>
  </si>
  <si>
    <t>Hurst Green RBL</t>
  </si>
  <si>
    <t>BR1471</t>
  </si>
  <si>
    <t>Kirkby In Furness RBL</t>
  </si>
  <si>
    <t>BR1493</t>
  </si>
  <si>
    <t>Lancashire RBL Branch</t>
  </si>
  <si>
    <t>BR1473</t>
  </si>
  <si>
    <t>Lancaster RBL</t>
  </si>
  <si>
    <t>BR1474</t>
  </si>
  <si>
    <t>Leyland RBL</t>
  </si>
  <si>
    <t>BR1475</t>
  </si>
  <si>
    <t>Longridge RBL</t>
  </si>
  <si>
    <t>BR1476</t>
  </si>
  <si>
    <t>Lostock Hall RBL</t>
  </si>
  <si>
    <t>BR1478</t>
  </si>
  <si>
    <t>Mawdesley RBL</t>
  </si>
  <si>
    <t>BR1479</t>
  </si>
  <si>
    <t>Middleforth RBL</t>
  </si>
  <si>
    <t>BR1480</t>
  </si>
  <si>
    <t>Millom RBL</t>
  </si>
  <si>
    <t>BR1481</t>
  </si>
  <si>
    <t>Morecambe RBL</t>
  </si>
  <si>
    <t>BR1515</t>
  </si>
  <si>
    <t>Nelson &amp; District Branch</t>
  </si>
  <si>
    <t>GP0099</t>
  </si>
  <si>
    <t>North West Lancashire District Group</t>
  </si>
  <si>
    <t>BR1483</t>
  </si>
  <si>
    <t>Over Wyre RBL</t>
  </si>
  <si>
    <t>BR1484</t>
  </si>
  <si>
    <t>Preston RBL</t>
  </si>
  <si>
    <t>BR1503</t>
  </si>
  <si>
    <t>Ramsbottom RBL</t>
  </si>
  <si>
    <t>BR1517</t>
  </si>
  <si>
    <t>Rishton RBL</t>
  </si>
  <si>
    <t>GP0101</t>
  </si>
  <si>
    <t>Rural Group-Lancashire</t>
  </si>
  <si>
    <t>BR1486</t>
  </si>
  <si>
    <t>St Annes on Sea RBL</t>
  </si>
  <si>
    <t>BR1648</t>
  </si>
  <si>
    <t>Standish RBL</t>
  </si>
  <si>
    <t>BR1488</t>
  </si>
  <si>
    <t>Thornton Cleveleys RBL</t>
  </si>
  <si>
    <t>BR1489</t>
  </si>
  <si>
    <t>Ulverston RBL</t>
  </si>
  <si>
    <t>BR1490</t>
  </si>
  <si>
    <t>Warton RBL</t>
  </si>
  <si>
    <t>BR1519</t>
  </si>
  <si>
    <t>Whalley RBL</t>
  </si>
  <si>
    <t>BR3659</t>
  </si>
  <si>
    <t>Wheelton Rural District</t>
  </si>
  <si>
    <t>BR0079</t>
  </si>
  <si>
    <t>Anstey RBL</t>
  </si>
  <si>
    <t>BR0080</t>
  </si>
  <si>
    <t>Ashby De La Zouch RBL</t>
  </si>
  <si>
    <t>BR3724</t>
  </si>
  <si>
    <t>Barwell &amp; Earl Shilton</t>
  </si>
  <si>
    <t>BR0084</t>
  </si>
  <si>
    <t>Birstall RBL</t>
  </si>
  <si>
    <t>BR0085</t>
  </si>
  <si>
    <t>Blaby RBL</t>
  </si>
  <si>
    <t>BR0087</t>
  </si>
  <si>
    <t>Broughton Astley RBL</t>
  </si>
  <si>
    <t>BR3732</t>
  </si>
  <si>
    <t>Burbage</t>
  </si>
  <si>
    <t>BR0088</t>
  </si>
  <si>
    <t>Castle Donington &amp; District RBL Branch</t>
  </si>
  <si>
    <t>BR0090</t>
  </si>
  <si>
    <t>Croft RBL</t>
  </si>
  <si>
    <t>BR0091</t>
  </si>
  <si>
    <t>Diseworth RBL</t>
  </si>
  <si>
    <t>BR0092</t>
  </si>
  <si>
    <t>Empingham RBL</t>
  </si>
  <si>
    <t>BR0095</t>
  </si>
  <si>
    <t>Great Glen RBL</t>
  </si>
  <si>
    <t>BR0096</t>
  </si>
  <si>
    <t>Hinckley RBL</t>
  </si>
  <si>
    <t>BR0097</t>
  </si>
  <si>
    <t>Hose &amp; Harby RBL</t>
  </si>
  <si>
    <t>BR0099</t>
  </si>
  <si>
    <t>Humberstone RBL</t>
  </si>
  <si>
    <t>BR0100</t>
  </si>
  <si>
    <t>Husbands Bosworth RBL</t>
  </si>
  <si>
    <t>BR0101</t>
  </si>
  <si>
    <t>Ibstock RBL</t>
  </si>
  <si>
    <t>BR0102</t>
  </si>
  <si>
    <t>Kegworth RBL</t>
  </si>
  <si>
    <t>BR0104</t>
  </si>
  <si>
    <t>Loughborough RBL</t>
  </si>
  <si>
    <t>BR0105</t>
  </si>
  <si>
    <t>Lutterworth RBL</t>
  </si>
  <si>
    <t>BR0109</t>
  </si>
  <si>
    <t>Market Bosworth RBL</t>
  </si>
  <si>
    <t>BR0106</t>
  </si>
  <si>
    <t>Market Harborough RBL</t>
  </si>
  <si>
    <t>BR0107</t>
  </si>
  <si>
    <t>Melton Mowbray RBL</t>
  </si>
  <si>
    <t>BR0108</t>
  </si>
  <si>
    <t>Mountsorrel RBL</t>
  </si>
  <si>
    <t>BR0110</t>
  </si>
  <si>
    <t>Oadby RBL</t>
  </si>
  <si>
    <t>BR0111</t>
  </si>
  <si>
    <t>Oakham RBL</t>
  </si>
  <si>
    <t>BR0112</t>
  </si>
  <si>
    <t>Queniborough RBL</t>
  </si>
  <si>
    <t>BR0113</t>
  </si>
  <si>
    <t>Quorn RBL</t>
  </si>
  <si>
    <t>BR0115</t>
  </si>
  <si>
    <t>Rothley RBL</t>
  </si>
  <si>
    <t>BR0116</t>
  </si>
  <si>
    <t>Ryhall RBL</t>
  </si>
  <si>
    <t>BR0121</t>
  </si>
  <si>
    <t>Syston RBL</t>
  </si>
  <si>
    <t>BR0123</t>
  </si>
  <si>
    <t>Thurmaston RBL</t>
  </si>
  <si>
    <t>BR0125</t>
  </si>
  <si>
    <t>Twyford &amp; Dist RBL</t>
  </si>
  <si>
    <t>BR0126</t>
  </si>
  <si>
    <t>Whitwick RBL</t>
  </si>
  <si>
    <t>BR0127</t>
  </si>
  <si>
    <t>Wigston RBL</t>
  </si>
  <si>
    <t>BR0131</t>
  </si>
  <si>
    <t>Alford RBL</t>
  </si>
  <si>
    <t>BR0197</t>
  </si>
  <si>
    <t>Barnack &amp; District RBL</t>
  </si>
  <si>
    <t>BR0132</t>
  </si>
  <si>
    <t>Barrowby RBL</t>
  </si>
  <si>
    <t>BR0134</t>
  </si>
  <si>
    <t>Billinghay RBL</t>
  </si>
  <si>
    <t>BR0135</t>
  </si>
  <si>
    <t>Boston &amp; District RBL</t>
  </si>
  <si>
    <t>BR0136</t>
  </si>
  <si>
    <t>Bourne &amp; Dist RBL</t>
  </si>
  <si>
    <t>BR3631</t>
  </si>
  <si>
    <t>Brigg and District RBL Branch</t>
  </si>
  <si>
    <t>BR0138</t>
  </si>
  <si>
    <t>Caistor RBL</t>
  </si>
  <si>
    <t>BR0167</t>
  </si>
  <si>
    <t>City of Lincoln RBL</t>
  </si>
  <si>
    <t>BR0141</t>
  </si>
  <si>
    <t>Coningsby RBL</t>
  </si>
  <si>
    <t>BR0142</t>
  </si>
  <si>
    <t>Crowland RBL</t>
  </si>
  <si>
    <t>BR0143</t>
  </si>
  <si>
    <t>Deeping St Nicholas RBL</t>
  </si>
  <si>
    <t>BR0145</t>
  </si>
  <si>
    <t>Donington &amp; Quadring RBL Branch</t>
  </si>
  <si>
    <t>BR0146</t>
  </si>
  <si>
    <t>East Halton RBL</t>
  </si>
  <si>
    <t>BR0147</t>
  </si>
  <si>
    <t>Epworth RBL</t>
  </si>
  <si>
    <t>BR0148</t>
  </si>
  <si>
    <t>Fleet &amp; District RBL</t>
  </si>
  <si>
    <t>BR0149</t>
  </si>
  <si>
    <t>Freiston RBL</t>
  </si>
  <si>
    <t>BR0151</t>
  </si>
  <si>
    <t>Gainsborough RBL</t>
  </si>
  <si>
    <t>BR4026</t>
  </si>
  <si>
    <t>GARTHORPE &amp; DISTRICT</t>
  </si>
  <si>
    <t>BR0153</t>
  </si>
  <si>
    <t>Gosberton RBL</t>
  </si>
  <si>
    <t>BR0154</t>
  </si>
  <si>
    <t>Grantham RBL</t>
  </si>
  <si>
    <t>BR0155</t>
  </si>
  <si>
    <t>Great Grimsby RBL</t>
  </si>
  <si>
    <t>BR0156</t>
  </si>
  <si>
    <t>Gunby RBL</t>
  </si>
  <si>
    <t>BR0158</t>
  </si>
  <si>
    <t>Healing RBL</t>
  </si>
  <si>
    <t>BR0159</t>
  </si>
  <si>
    <t>Heckington RBL</t>
  </si>
  <si>
    <t>BR0160</t>
  </si>
  <si>
    <t>Holbeach RBL</t>
  </si>
  <si>
    <t>BR0161</t>
  </si>
  <si>
    <t>Holbeach St Marks RBL</t>
  </si>
  <si>
    <t>BR0162</t>
  </si>
  <si>
    <t>Horncastle RBL</t>
  </si>
  <si>
    <t>BR0163</t>
  </si>
  <si>
    <t>Immingham RBL</t>
  </si>
  <si>
    <t>BR0164</t>
  </si>
  <si>
    <t>Kirton and Dist RBL</t>
  </si>
  <si>
    <t>BR3596</t>
  </si>
  <si>
    <t>Kirton In Lindsey RBL Branch</t>
  </si>
  <si>
    <t>BR0165</t>
  </si>
  <si>
    <t>Laceby RBL</t>
  </si>
  <si>
    <t>BR0166</t>
  </si>
  <si>
    <t>Langtoft, the Deepings &amp; District RBL</t>
  </si>
  <si>
    <t>BR0168</t>
  </si>
  <si>
    <t>Long Sutton RBL</t>
  </si>
  <si>
    <t>BR0169</t>
  </si>
  <si>
    <t>Louth RBL</t>
  </si>
  <si>
    <t>BR0170</t>
  </si>
  <si>
    <t>Mablethorpe RBL</t>
  </si>
  <si>
    <t>BR0195</t>
  </si>
  <si>
    <t>North Hykeham RBL</t>
  </si>
  <si>
    <t>BR0174</t>
  </si>
  <si>
    <t>Pinchbeck RBL</t>
  </si>
  <si>
    <t>BR0175</t>
  </si>
  <si>
    <t>Scunthorpe RBL</t>
  </si>
  <si>
    <t>BR0176</t>
  </si>
  <si>
    <t>Sibsey &amp; District RBL</t>
  </si>
  <si>
    <t>BR0177</t>
  </si>
  <si>
    <t>Skegness RBL</t>
  </si>
  <si>
    <t>BR0178</t>
  </si>
  <si>
    <t>Sleaford RBL</t>
  </si>
  <si>
    <t>BR0179</t>
  </si>
  <si>
    <t>Spalding RBL</t>
  </si>
  <si>
    <t>BR0180</t>
  </si>
  <si>
    <t>Spilsby RBL</t>
  </si>
  <si>
    <t>BR0181</t>
  </si>
  <si>
    <t>Stamford RBL</t>
  </si>
  <si>
    <t>BR0182</t>
  </si>
  <si>
    <t>Surfleet RBL</t>
  </si>
  <si>
    <t>BR0184</t>
  </si>
  <si>
    <t>Swineshead RBL</t>
  </si>
  <si>
    <t>BR0185</t>
  </si>
  <si>
    <t>Tealby Market Rasen RBL</t>
  </si>
  <si>
    <t>BR0186</t>
  </si>
  <si>
    <t>Waddington RBL</t>
  </si>
  <si>
    <t>BR0187</t>
  </si>
  <si>
    <t>Wainfleet RBL</t>
  </si>
  <si>
    <t>BR0188</t>
  </si>
  <si>
    <t>Waltham RBL</t>
  </si>
  <si>
    <t>BR0189</t>
  </si>
  <si>
    <t>Washingborough &amp; District RBL</t>
  </si>
  <si>
    <t>BR0190</t>
  </si>
  <si>
    <t>Wellingore Navenby RBL</t>
  </si>
  <si>
    <t>BR0191</t>
  </si>
  <si>
    <t>Welton RBL</t>
  </si>
  <si>
    <t>BR0192</t>
  </si>
  <si>
    <t>Winterton &amp; District RBL</t>
  </si>
  <si>
    <t>BR0193</t>
  </si>
  <si>
    <t>Woodhall Spa RBL</t>
  </si>
  <si>
    <t>BR0194</t>
  </si>
  <si>
    <t>Wrangle &amp; District RBL</t>
  </si>
  <si>
    <t>BR3713</t>
  </si>
  <si>
    <t>Classic Vehicles Branch</t>
  </si>
  <si>
    <t>National Branches</t>
  </si>
  <si>
    <t>BR3728</t>
  </si>
  <si>
    <t>LGBTQ &amp; Allies</t>
  </si>
  <si>
    <t>BR3649</t>
  </si>
  <si>
    <t>National Memorial Arboretum RBL</t>
  </si>
  <si>
    <t>BR3650</t>
  </si>
  <si>
    <t>National Professionals</t>
  </si>
  <si>
    <t>BR3721</t>
  </si>
  <si>
    <t>REME Recovery Mechanics</t>
  </si>
  <si>
    <t>BR3682</t>
  </si>
  <si>
    <t>South African RBL Branch</t>
  </si>
  <si>
    <t>BR3499</t>
  </si>
  <si>
    <t>St James's RBL</t>
  </si>
  <si>
    <t>BR3690</t>
  </si>
  <si>
    <t>The RBL Cyclists Branch</t>
  </si>
  <si>
    <t>BR3542</t>
  </si>
  <si>
    <t>The RBL Riders Branch</t>
  </si>
  <si>
    <t>BR3502</t>
  </si>
  <si>
    <t>Y Services (Garats Hay) Branch</t>
  </si>
  <si>
    <t>BR0618</t>
  </si>
  <si>
    <t>Acle &amp; Dist RBL</t>
  </si>
  <si>
    <t>BR0620</t>
  </si>
  <si>
    <t>Attleborough RBL</t>
  </si>
  <si>
    <t>BR0621</t>
  </si>
  <si>
    <t>Aylsham &amp; Dist RBL</t>
  </si>
  <si>
    <t>BR0622</t>
  </si>
  <si>
    <t>Blakeney Cley RBL</t>
  </si>
  <si>
    <t>BR0723</t>
  </si>
  <si>
    <t>Brundall &amp; Dist RBL</t>
  </si>
  <si>
    <t>BR0623</t>
  </si>
  <si>
    <t>Caister on Sea</t>
  </si>
  <si>
    <t>BR0624</t>
  </si>
  <si>
    <t>Castleacre RBL</t>
  </si>
  <si>
    <t>BR0625</t>
  </si>
  <si>
    <t>Catfield RBL</t>
  </si>
  <si>
    <t>BR0628</t>
  </si>
  <si>
    <t>Coltishall RBL</t>
  </si>
  <si>
    <t>BR0629</t>
  </si>
  <si>
    <t>Costessey RBL</t>
  </si>
  <si>
    <t>BR0630</t>
  </si>
  <si>
    <t>Cromer RBL</t>
  </si>
  <si>
    <t>BR0631</t>
  </si>
  <si>
    <t>Dereham RBL</t>
  </si>
  <si>
    <t>BR0632</t>
  </si>
  <si>
    <t>Dersingham and Sandringham RBL</t>
  </si>
  <si>
    <t>BR0633</t>
  </si>
  <si>
    <t>Dickleburgh &amp; District RBL Bnch</t>
  </si>
  <si>
    <t>BR0634</t>
  </si>
  <si>
    <t>Diss &amp; District RBL</t>
  </si>
  <si>
    <t>BR0635</t>
  </si>
  <si>
    <t>Downham &amp; District RBL</t>
  </si>
  <si>
    <t>BR0637</t>
  </si>
  <si>
    <t>East Harling RBL</t>
  </si>
  <si>
    <t>BR0638</t>
  </si>
  <si>
    <t>Elmham RBL</t>
  </si>
  <si>
    <t>BR0639</t>
  </si>
  <si>
    <t>Fakenham RBL</t>
  </si>
  <si>
    <t>BR0640</t>
  </si>
  <si>
    <t>Feltwell &amp; District RBL</t>
  </si>
  <si>
    <t>BR0645</t>
  </si>
  <si>
    <t>Great Yarmouth RBL</t>
  </si>
  <si>
    <t>BR0643</t>
  </si>
  <si>
    <t>Gt Ormesby &amp; Dist RBL</t>
  </si>
  <si>
    <t>BR0647</t>
  </si>
  <si>
    <t>Harleston &amp; Dist RBL</t>
  </si>
  <si>
    <t>BR0649</t>
  </si>
  <si>
    <t>Heacham RBL Branch</t>
  </si>
  <si>
    <t>BR0650</t>
  </si>
  <si>
    <t>Hellesdon RBL</t>
  </si>
  <si>
    <t>BR0652</t>
  </si>
  <si>
    <t>Hingham RBL</t>
  </si>
  <si>
    <t>BR0653</t>
  </si>
  <si>
    <t>Holt RBL</t>
  </si>
  <si>
    <t>BR0655</t>
  </si>
  <si>
    <t>Hunstanton RBL</t>
  </si>
  <si>
    <t>BR0657</t>
  </si>
  <si>
    <t>Kings Lynn &amp; District RBL</t>
  </si>
  <si>
    <t>BR0710</t>
  </si>
  <si>
    <t>Litcham,Tittleshall &amp; Dist RBL</t>
  </si>
  <si>
    <t>BR0662</t>
  </si>
  <si>
    <t>Loddon RBL</t>
  </si>
  <si>
    <t>BR0668</t>
  </si>
  <si>
    <t>Martham RBL</t>
  </si>
  <si>
    <t>BR0670</t>
  </si>
  <si>
    <t>Middleton RBL</t>
  </si>
  <si>
    <t>BR0673</t>
  </si>
  <si>
    <t>Mundesley &amp; District RBL</t>
  </si>
  <si>
    <t>BR0677</t>
  </si>
  <si>
    <t>North Repps RBL</t>
  </si>
  <si>
    <t>BR0676</t>
  </si>
  <si>
    <t>North Walsham &amp; Dist RBL Branch</t>
  </si>
  <si>
    <t>BR0678</t>
  </si>
  <si>
    <t>Norwich RBL</t>
  </si>
  <si>
    <t>BR0680</t>
  </si>
  <si>
    <t>Old Catton (CSB) RBL</t>
  </si>
  <si>
    <t>BR0690</t>
  </si>
  <si>
    <t>Sedgeford &amp; Dist RBL</t>
  </si>
  <si>
    <t>BR0691</t>
  </si>
  <si>
    <t>Sheringham RBL</t>
  </si>
  <si>
    <t>BR0692</t>
  </si>
  <si>
    <t>Shipdham RBL</t>
  </si>
  <si>
    <t>BR0694</t>
  </si>
  <si>
    <t>Snettisham RBL</t>
  </si>
  <si>
    <t>BR0696</t>
  </si>
  <si>
    <t>Southrepps &amp; District RBL</t>
  </si>
  <si>
    <t>BR3730</t>
  </si>
  <si>
    <t>Spixworth &amp; Disctrict</t>
  </si>
  <si>
    <t>BR0697</t>
  </si>
  <si>
    <t>Sporle RBL</t>
  </si>
  <si>
    <t>BR0698</t>
  </si>
  <si>
    <t>Sprowston RBL Branch</t>
  </si>
  <si>
    <t>BR0700</t>
  </si>
  <si>
    <t>Stalham &amp; District RBL</t>
  </si>
  <si>
    <t>BR0702</t>
  </si>
  <si>
    <t>Swaffham RBL</t>
  </si>
  <si>
    <t>BR0708</t>
  </si>
  <si>
    <t>Thetford RBL</t>
  </si>
  <si>
    <t>BR0709</t>
  </si>
  <si>
    <t>Thorpe RBL</t>
  </si>
  <si>
    <t>BR0712</t>
  </si>
  <si>
    <t>Upwell &amp; District RBL</t>
  </si>
  <si>
    <t>BR0713</t>
  </si>
  <si>
    <t>Walsingham &amp; Dist RBL</t>
  </si>
  <si>
    <t>BR0714</t>
  </si>
  <si>
    <t>Watton &amp; District RBL</t>
  </si>
  <si>
    <t>BR0715</t>
  </si>
  <si>
    <t>Wells &amp; District RBL</t>
  </si>
  <si>
    <t>BR3689</t>
  </si>
  <si>
    <t>West Dereham RBL Branch</t>
  </si>
  <si>
    <t>BR0717</t>
  </si>
  <si>
    <t>Wretham &amp; Hockham RBL</t>
  </si>
  <si>
    <t>BR0719</t>
  </si>
  <si>
    <t>Wymondham RBL</t>
  </si>
  <si>
    <t>BR1062</t>
  </si>
  <si>
    <t>Aldbrough St John RBL</t>
  </si>
  <si>
    <t>BR1019</t>
  </si>
  <si>
    <t>Bedale RBL</t>
  </si>
  <si>
    <t>BR1226</t>
  </si>
  <si>
    <t>Beverley RBL</t>
  </si>
  <si>
    <t>BR1227</t>
  </si>
  <si>
    <t>Bilton &amp; Dist RBL</t>
  </si>
  <si>
    <t>BR1069</t>
  </si>
  <si>
    <t>Boosbeck RBL</t>
  </si>
  <si>
    <t>BR1063</t>
  </si>
  <si>
    <t>Boroughbridge RBL</t>
  </si>
  <si>
    <t>BR1228</t>
  </si>
  <si>
    <t>Bridlington RBL</t>
  </si>
  <si>
    <t>BR1021</t>
  </si>
  <si>
    <t>Catterick Garrison RBL</t>
  </si>
  <si>
    <t>BR1230</t>
  </si>
  <si>
    <t>Cottingham RBL</t>
  </si>
  <si>
    <t>BR1022</t>
  </si>
  <si>
    <t>Danby &amp; Dist RBL</t>
  </si>
  <si>
    <t>BR1065</t>
  </si>
  <si>
    <t>Dormanstown RBL</t>
  </si>
  <si>
    <t>BR1231</t>
  </si>
  <si>
    <t>Driffield &amp; Dist RBL</t>
  </si>
  <si>
    <t>BR1023</t>
  </si>
  <si>
    <t>Easingwold RBL</t>
  </si>
  <si>
    <t>BR1024</t>
  </si>
  <si>
    <t>Filey RBL</t>
  </si>
  <si>
    <t>BR1025</t>
  </si>
  <si>
    <t>Fulford RBL</t>
  </si>
  <si>
    <t>BR1027</t>
  </si>
  <si>
    <t>Gilling East RBL</t>
  </si>
  <si>
    <t>BR1234</t>
  </si>
  <si>
    <t>Goole &amp; Howden RBL</t>
  </si>
  <si>
    <t>BR1029</t>
  </si>
  <si>
    <t>Grewelthorpe RBL</t>
  </si>
  <si>
    <t>BR1068</t>
  </si>
  <si>
    <t>Guisborough RBL</t>
  </si>
  <si>
    <t>BR1030</t>
  </si>
  <si>
    <t>Harrogate Victory RBL</t>
  </si>
  <si>
    <t>BR1235</t>
  </si>
  <si>
    <t>Hedon &amp; Dist RBL</t>
  </si>
  <si>
    <t>BR1236</t>
  </si>
  <si>
    <t>Hessle Branch</t>
  </si>
  <si>
    <t>BR3678</t>
  </si>
  <si>
    <t>Hornsea &amp; District</t>
  </si>
  <si>
    <t>BR1033</t>
  </si>
  <si>
    <t>Hovingham (CSB)</t>
  </si>
  <si>
    <t>BR1238</t>
  </si>
  <si>
    <t>Hull RBL</t>
  </si>
  <si>
    <t>GP0309</t>
  </si>
  <si>
    <t>Humber Coastal</t>
  </si>
  <si>
    <t>BR1034</t>
  </si>
  <si>
    <t>Kirkbymoorside CSB RBL</t>
  </si>
  <si>
    <t>BR1061</t>
  </si>
  <si>
    <t>Knaresborough RBL</t>
  </si>
  <si>
    <t>BR1036</t>
  </si>
  <si>
    <t>Leyburn &amp; Dist RBL</t>
  </si>
  <si>
    <t>BR1148</t>
  </si>
  <si>
    <t>Malhamdale RBL</t>
  </si>
  <si>
    <t>BR1037</t>
  </si>
  <si>
    <t>Malton Norton &amp; Dist (CSB) RBL Brnch</t>
  </si>
  <si>
    <t>BR1240</t>
  </si>
  <si>
    <t>Market Weighton RBL</t>
  </si>
  <si>
    <t>BR1038</t>
  </si>
  <si>
    <t>Mashamshire RBL</t>
  </si>
  <si>
    <t>BR1059</t>
  </si>
  <si>
    <t>Nidderdale RBL</t>
  </si>
  <si>
    <t>BR1242</t>
  </si>
  <si>
    <t>North Ferriby RBL</t>
  </si>
  <si>
    <t>BR1244</t>
  </si>
  <si>
    <t>Patrington RBL</t>
  </si>
  <si>
    <t>BR1042</t>
  </si>
  <si>
    <t>Pickering (CSB) RBL</t>
  </si>
  <si>
    <t>Pocklington (CSB)</t>
  </si>
  <si>
    <t>BR1245</t>
  </si>
  <si>
    <t>Pocklington CSB RBL</t>
  </si>
  <si>
    <t>BR1066</t>
  </si>
  <si>
    <t>Redcar RBL</t>
  </si>
  <si>
    <t>BR1044</t>
  </si>
  <si>
    <t>Richmond RBL</t>
  </si>
  <si>
    <t>BR1046</t>
  </si>
  <si>
    <t>Ripon RBL</t>
  </si>
  <si>
    <t>BR1070</t>
  </si>
  <si>
    <t>Saltburn &amp; District RBL</t>
  </si>
  <si>
    <t>BR1047</t>
  </si>
  <si>
    <t>Scarborough RBL</t>
  </si>
  <si>
    <t>BR1048</t>
  </si>
  <si>
    <t>Scorton &amp; Cowton RBL</t>
  </si>
  <si>
    <t>BR1185</t>
  </si>
  <si>
    <t>Skipton RBL</t>
  </si>
  <si>
    <t>BR1050</t>
  </si>
  <si>
    <t>South Milford RBL</t>
  </si>
  <si>
    <t>BR1051</t>
  </si>
  <si>
    <t>Stillington RBL Branch</t>
  </si>
  <si>
    <t>BR1035</t>
  </si>
  <si>
    <t>Tadcaster and Dist RBL</t>
  </si>
  <si>
    <t>BR1054</t>
  </si>
  <si>
    <t>Thirsk RBL</t>
  </si>
  <si>
    <t>BR1055</t>
  </si>
  <si>
    <t>Thornton Dale (CSB) RBL</t>
  </si>
  <si>
    <t>BR1057</t>
  </si>
  <si>
    <t>Whitby RBL</t>
  </si>
  <si>
    <t>BR1251</t>
  </si>
  <si>
    <t>Willerby Kirk Ella &amp; Anlaby RBL</t>
  </si>
  <si>
    <t>BR1252</t>
  </si>
  <si>
    <t>Withernsea RBL</t>
  </si>
  <si>
    <t>BR1058</t>
  </si>
  <si>
    <t>York RBL</t>
  </si>
  <si>
    <t>BR2970</t>
  </si>
  <si>
    <t>Abergele RBL</t>
  </si>
  <si>
    <t>BR2929</t>
  </si>
  <si>
    <t>Bala CSB</t>
  </si>
  <si>
    <t>BR2954</t>
  </si>
  <si>
    <t>Bangor Wales RBL</t>
  </si>
  <si>
    <t>BR2930</t>
  </si>
  <si>
    <t>Barmouth</t>
  </si>
  <si>
    <t>BR2955</t>
  </si>
  <si>
    <t>Beaumaris RBL</t>
  </si>
  <si>
    <t>BR2931</t>
  </si>
  <si>
    <t>Blaenau Ffestiniog RBL</t>
  </si>
  <si>
    <t>BR2971</t>
  </si>
  <si>
    <t>Bodelwyddan RBL</t>
  </si>
  <si>
    <t>BR2914</t>
  </si>
  <si>
    <t>Buckley RBL</t>
  </si>
  <si>
    <t>BR2957</t>
  </si>
  <si>
    <t>Caernarfon RBL</t>
  </si>
  <si>
    <t>BR2897</t>
  </si>
  <si>
    <t>Chirk RBL</t>
  </si>
  <si>
    <t>BR2972</t>
  </si>
  <si>
    <t>Colwyn Bay</t>
  </si>
  <si>
    <t>BR2958</t>
  </si>
  <si>
    <t>Conwy RBL</t>
  </si>
  <si>
    <t>BR2934</t>
  </si>
  <si>
    <t>Corwen RBL</t>
  </si>
  <si>
    <t>BR2959</t>
  </si>
  <si>
    <t>Criccieth RBL</t>
  </si>
  <si>
    <t>BR2973</t>
  </si>
  <si>
    <t>Denbigh RBL</t>
  </si>
  <si>
    <t>BR2915</t>
  </si>
  <si>
    <t>Flint RBL</t>
  </si>
  <si>
    <t>BR2977</t>
  </si>
  <si>
    <t>Glan Conwy RBL</t>
  </si>
  <si>
    <t>BR2899</t>
  </si>
  <si>
    <t>Gresford RBL</t>
  </si>
  <si>
    <t>BR2916</t>
  </si>
  <si>
    <t>Halkyn RBL</t>
  </si>
  <si>
    <t>BR2926</t>
  </si>
  <si>
    <t>Hawarden Ewloe Mancot RBL</t>
  </si>
  <si>
    <t>BR2965</t>
  </si>
  <si>
    <t>Holyhead RBL</t>
  </si>
  <si>
    <t>BR2925</t>
  </si>
  <si>
    <t>Holywell &amp; District</t>
  </si>
  <si>
    <t>BR2943</t>
  </si>
  <si>
    <t>Lake Vyrnwy RBL</t>
  </si>
  <si>
    <t>BR2974</t>
  </si>
  <si>
    <t>Llanddulas RBL</t>
  </si>
  <si>
    <t>BR2962</t>
  </si>
  <si>
    <t>Llandudno RBL</t>
  </si>
  <si>
    <t>BR2963</t>
  </si>
  <si>
    <t>Llanfaelog &amp; District RBL</t>
  </si>
  <si>
    <t>BR2947</t>
  </si>
  <si>
    <t>Llanfyllin RBL</t>
  </si>
  <si>
    <t>BR2901</t>
  </si>
  <si>
    <t>Llangollen RBL</t>
  </si>
  <si>
    <t>BR2902</t>
  </si>
  <si>
    <t>Llay RBL</t>
  </si>
  <si>
    <t>BR2950</t>
  </si>
  <si>
    <t>Machynlleth</t>
  </si>
  <si>
    <t>BR2966</t>
  </si>
  <si>
    <t>Nefyn</t>
  </si>
  <si>
    <t>BR2903</t>
  </si>
  <si>
    <t>Overton on Dee RBL</t>
  </si>
  <si>
    <t>BR2921</t>
  </si>
  <si>
    <t>Penyffordd RBL</t>
  </si>
  <si>
    <t>BR2967</t>
  </si>
  <si>
    <t>Porthmadog RBL</t>
  </si>
  <si>
    <t>BR2922</t>
  </si>
  <si>
    <t>Prestatyn RBL</t>
  </si>
  <si>
    <t>BR2904</t>
  </si>
  <si>
    <t>Rhos</t>
  </si>
  <si>
    <t>BR2923</t>
  </si>
  <si>
    <t>Rhyl RBL Branch</t>
  </si>
  <si>
    <t>BR2976</t>
  </si>
  <si>
    <t>Ruthin CSB</t>
  </si>
  <si>
    <t>North Wales district</t>
  </si>
  <si>
    <t>BR2939</t>
  </si>
  <si>
    <t>Tywyn Sub Branch RBL</t>
  </si>
  <si>
    <t>BR0199</t>
  </si>
  <si>
    <t>Bozeat RBL</t>
  </si>
  <si>
    <t>BR0200</t>
  </si>
  <si>
    <t>Brackley RBL</t>
  </si>
  <si>
    <t>BR0204</t>
  </si>
  <si>
    <t>Burton Latimer RBL</t>
  </si>
  <si>
    <t>BR0205</t>
  </si>
  <si>
    <t>Byfield RBL</t>
  </si>
  <si>
    <t>BR0207</t>
  </si>
  <si>
    <t>Clipston RBL</t>
  </si>
  <si>
    <t>BR0208</t>
  </si>
  <si>
    <t>Corby RBL</t>
  </si>
  <si>
    <t>BR0209</t>
  </si>
  <si>
    <t>Daventry RBL</t>
  </si>
  <si>
    <t>BR0210</t>
  </si>
  <si>
    <t>Deanshanger &amp; Wicken RBL</t>
  </si>
  <si>
    <t>BR0211</t>
  </si>
  <si>
    <t>Desborough RBL</t>
  </si>
  <si>
    <t>BR0212</t>
  </si>
  <si>
    <t>Duston RBL</t>
  </si>
  <si>
    <t>BR0216</t>
  </si>
  <si>
    <t>Finedon Irthlingborough &amp; District</t>
  </si>
  <si>
    <t>BR0218</t>
  </si>
  <si>
    <t>Greens Norton RBL</t>
  </si>
  <si>
    <t>BR0220</t>
  </si>
  <si>
    <t>Guilsborough RBL</t>
  </si>
  <si>
    <t>BR0221</t>
  </si>
  <si>
    <t>Hackleton &amp; Dist RBL</t>
  </si>
  <si>
    <t>BR0225</t>
  </si>
  <si>
    <t>Kettering RBL</t>
  </si>
  <si>
    <t>BR0226</t>
  </si>
  <si>
    <t>Kingscliffe RBL</t>
  </si>
  <si>
    <t>BR0228</t>
  </si>
  <si>
    <t>Mears Ashby RBL</t>
  </si>
  <si>
    <t>BR3729</t>
  </si>
  <si>
    <t>Middleton Cheney</t>
  </si>
  <si>
    <t>BR0230</t>
  </si>
  <si>
    <t>Northampton RBL</t>
  </si>
  <si>
    <t>BR0231</t>
  </si>
  <si>
    <t>Oundle RBL</t>
  </si>
  <si>
    <t>BR0234</t>
  </si>
  <si>
    <t>Pitsford RBL</t>
  </si>
  <si>
    <t>BR0235</t>
  </si>
  <si>
    <t>Raunds &amp; Dist RBL</t>
  </si>
  <si>
    <t>BR0237</t>
  </si>
  <si>
    <t>Roade &amp; Dist RBL</t>
  </si>
  <si>
    <t>BR0238</t>
  </si>
  <si>
    <t>Rushden RBL</t>
  </si>
  <si>
    <t>BR0240</t>
  </si>
  <si>
    <t>Thrapston &amp; Dist RBL</t>
  </si>
  <si>
    <t>BR3652</t>
  </si>
  <si>
    <t>Towcester</t>
  </si>
  <si>
    <t>BR0241</t>
  </si>
  <si>
    <t>Wappenham RBL</t>
  </si>
  <si>
    <t>BR0242</t>
  </si>
  <si>
    <t>Warmington RBL</t>
  </si>
  <si>
    <t>BR3551</t>
  </si>
  <si>
    <t>Weldon RBL</t>
  </si>
  <si>
    <t>BR0243</t>
  </si>
  <si>
    <t>Wellingborough &amp; District RBL</t>
  </si>
  <si>
    <t>BR0246</t>
  </si>
  <si>
    <t>Wilbarston RBL</t>
  </si>
  <si>
    <t>BR3516</t>
  </si>
  <si>
    <t>Aghadowey RBL Branch</t>
  </si>
  <si>
    <t>BR1688</t>
  </si>
  <si>
    <t>Antrim RBL</t>
  </si>
  <si>
    <t>BR1690</t>
  </si>
  <si>
    <t>Augher Clogher RBL</t>
  </si>
  <si>
    <t>BR1691</t>
  </si>
  <si>
    <t>Aughnacloy / Ballygawley RBL</t>
  </si>
  <si>
    <t>BR1692</t>
  </si>
  <si>
    <t>Ballycastle RBL</t>
  </si>
  <si>
    <t>BR1693</t>
  </si>
  <si>
    <t>Ballyclare RBL</t>
  </si>
  <si>
    <t>BR1694</t>
  </si>
  <si>
    <t>Ballymena RBL</t>
  </si>
  <si>
    <t>BR1695</t>
  </si>
  <si>
    <t>Ballymoney RBL</t>
  </si>
  <si>
    <t>BR1696</t>
  </si>
  <si>
    <t>Ballynahinch RBL</t>
  </si>
  <si>
    <t>BR1697</t>
  </si>
  <si>
    <t>Ballywalter RBL</t>
  </si>
  <si>
    <t>BR1698</t>
  </si>
  <si>
    <t>Banbridge RBL</t>
  </si>
  <si>
    <t>BR1699</t>
  </si>
  <si>
    <t>Bangor RBL</t>
  </si>
  <si>
    <t>BR1700</t>
  </si>
  <si>
    <t>Belfast RBL</t>
  </si>
  <si>
    <t>BR1703</t>
  </si>
  <si>
    <t>Bessbrook RBL</t>
  </si>
  <si>
    <t>BR1768</t>
  </si>
  <si>
    <t>Broughshane RBL</t>
  </si>
  <si>
    <t>BR1705</t>
  </si>
  <si>
    <t>Bushmills RBL</t>
  </si>
  <si>
    <t>BR1706</t>
  </si>
  <si>
    <t>Carnmoney/Glengormley</t>
  </si>
  <si>
    <t>BR1707</t>
  </si>
  <si>
    <t>Carrickfergus RBL</t>
  </si>
  <si>
    <t>BR1708</t>
  </si>
  <si>
    <t>Castledawson RBL</t>
  </si>
  <si>
    <t>BR1709</t>
  </si>
  <si>
    <t>Castlederg RBL</t>
  </si>
  <si>
    <t>BR1689</t>
  </si>
  <si>
    <t>City of Armagh Branch</t>
  </si>
  <si>
    <t>BR1710</t>
  </si>
  <si>
    <t>Coalisland RBL</t>
  </si>
  <si>
    <t>BR1711</t>
  </si>
  <si>
    <t>Coleraine RBL</t>
  </si>
  <si>
    <t>BR1712</t>
  </si>
  <si>
    <t>Comber RBL</t>
  </si>
  <si>
    <t>BR1713</t>
  </si>
  <si>
    <t>Cookstown RBL</t>
  </si>
  <si>
    <t>BR1714</t>
  </si>
  <si>
    <t>Craigavad Helens Bay RBL</t>
  </si>
  <si>
    <t>BR1715</t>
  </si>
  <si>
    <t>Cregagh, Wandsworth &amp; Ormeau RBL</t>
  </si>
  <si>
    <t>BR1716</t>
  </si>
  <si>
    <t>Crumlin RBL</t>
  </si>
  <si>
    <t>BR1717</t>
  </si>
  <si>
    <t>Cullybackey RBL</t>
  </si>
  <si>
    <t>BR1718</t>
  </si>
  <si>
    <t>Dervock RBL</t>
  </si>
  <si>
    <t>BR1719</t>
  </si>
  <si>
    <t>Donaghcloney RBL</t>
  </si>
  <si>
    <t>BR1721</t>
  </si>
  <si>
    <t>Downpatrick RBL</t>
  </si>
  <si>
    <t>BR1773</t>
  </si>
  <si>
    <t>Dromore RBL</t>
  </si>
  <si>
    <t>BR1722</t>
  </si>
  <si>
    <t>Dunboe Castlerock RBL</t>
  </si>
  <si>
    <t>BR1723</t>
  </si>
  <si>
    <t>Dungannon Moy RBL</t>
  </si>
  <si>
    <t>BR1724</t>
  </si>
  <si>
    <t>Enniskillen RBL</t>
  </si>
  <si>
    <t>BR1725</t>
  </si>
  <si>
    <t>Finaghy (CSB) RBL</t>
  </si>
  <si>
    <t>BR1726</t>
  </si>
  <si>
    <t>Fintona RBL</t>
  </si>
  <si>
    <t>BR1727</t>
  </si>
  <si>
    <t>Fivemiletown RBL</t>
  </si>
  <si>
    <t>BR1728</t>
  </si>
  <si>
    <t>Garvagh RBL</t>
  </si>
  <si>
    <t>BR1732</t>
  </si>
  <si>
    <t>Irvinestown RBL</t>
  </si>
  <si>
    <t>BR1733</t>
  </si>
  <si>
    <t>Kilkeel RBL</t>
  </si>
  <si>
    <t>BR1734</t>
  </si>
  <si>
    <t>Killyleagh Killinchy RBL</t>
  </si>
  <si>
    <t>BR1735</t>
  </si>
  <si>
    <t>Larne RBL</t>
  </si>
  <si>
    <t>BR1736</t>
  </si>
  <si>
    <t>Limavady RBL</t>
  </si>
  <si>
    <t>BR1737</t>
  </si>
  <si>
    <t>Lisburn RBL</t>
  </si>
  <si>
    <t>BR1738</t>
  </si>
  <si>
    <t>Londonderry RBL</t>
  </si>
  <si>
    <t>BR1739</t>
  </si>
  <si>
    <t>Loughbrickland RBL</t>
  </si>
  <si>
    <t>BR1740</t>
  </si>
  <si>
    <t>Lurgan &amp; Brownlow RBL</t>
  </si>
  <si>
    <t>BR1741</t>
  </si>
  <si>
    <t>Magherafelt RBL</t>
  </si>
  <si>
    <t>BR1743</t>
  </si>
  <si>
    <t>Markethill RBL</t>
  </si>
  <si>
    <t>BR1744</t>
  </si>
  <si>
    <t>Millisle RBL</t>
  </si>
  <si>
    <t>BR1745</t>
  </si>
  <si>
    <t>Newcastle RBL Sub Branch</t>
  </si>
  <si>
    <t>BR1746</t>
  </si>
  <si>
    <t>Newry RBL</t>
  </si>
  <si>
    <t>BR1747</t>
  </si>
  <si>
    <t>Newtownards RBL</t>
  </si>
  <si>
    <t>BR1748</t>
  </si>
  <si>
    <t>Newtownstewart RBL</t>
  </si>
  <si>
    <t>BR3607</t>
  </si>
  <si>
    <t>Northern Ireland Motor Cycle Branch</t>
  </si>
  <si>
    <t>GP0105</t>
  </si>
  <si>
    <t>Northern Ireland No 4 Group</t>
  </si>
  <si>
    <t>GP0106</t>
  </si>
  <si>
    <t>Northern Ireland No 5 Group</t>
  </si>
  <si>
    <t>BR1767</t>
  </si>
  <si>
    <t>Oldpark Cavehill RBL</t>
  </si>
  <si>
    <t>BR1749</t>
  </si>
  <si>
    <t>Omagh RBL</t>
  </si>
  <si>
    <t>BR3684</t>
  </si>
  <si>
    <t>Peninsula &amp; Donaghadee RBL</t>
  </si>
  <si>
    <t>BR1751</t>
  </si>
  <si>
    <t>Portadown RBL</t>
  </si>
  <si>
    <t>BR1753</t>
  </si>
  <si>
    <t>Portrush RBL</t>
  </si>
  <si>
    <t>BR1754</t>
  </si>
  <si>
    <t>Portstewart RBL</t>
  </si>
  <si>
    <t>BR1755</t>
  </si>
  <si>
    <t>Poyntzpass RBL</t>
  </si>
  <si>
    <t>BR1756</t>
  </si>
  <si>
    <t>Randalstown RBL</t>
  </si>
  <si>
    <t>BR1757</t>
  </si>
  <si>
    <t>Rathfriland RBL</t>
  </si>
  <si>
    <t>BR1758</t>
  </si>
  <si>
    <t>Richhill RBL</t>
  </si>
  <si>
    <t>BR3540</t>
  </si>
  <si>
    <t>Seaview RBL</t>
  </si>
  <si>
    <t>BR1759</t>
  </si>
  <si>
    <t>Strabane RBL</t>
  </si>
  <si>
    <t>BR1760</t>
  </si>
  <si>
    <t>Sydenham N Ireland RBL</t>
  </si>
  <si>
    <t>BR3673</t>
  </si>
  <si>
    <t>Tandragee RBL</t>
  </si>
  <si>
    <t>BR1761</t>
  </si>
  <si>
    <t>Upperlands RBL</t>
  </si>
  <si>
    <t>BR1763</t>
  </si>
  <si>
    <t>Waterside RBL</t>
  </si>
  <si>
    <t>BR1764</t>
  </si>
  <si>
    <t>Whiteabbey RBL</t>
  </si>
  <si>
    <t>BR1765</t>
  </si>
  <si>
    <t>Whitehead RBL</t>
  </si>
  <si>
    <t>BR1299</t>
  </si>
  <si>
    <t>Ashington RBL</t>
  </si>
  <si>
    <t>BR3525</t>
  </si>
  <si>
    <t>Billingham RBL Branch</t>
  </si>
  <si>
    <t>BR1255</t>
  </si>
  <si>
    <t>Bishop Auckland RBL</t>
  </si>
  <si>
    <t>BR3723</t>
  </si>
  <si>
    <t>Blyth</t>
  </si>
  <si>
    <t>BR1258</t>
  </si>
  <si>
    <t>Brandon &amp; Dist RBL</t>
  </si>
  <si>
    <t>BR1261</t>
  </si>
  <si>
    <t>Consett &amp; District RBL</t>
  </si>
  <si>
    <t>BR1302</t>
  </si>
  <si>
    <t>Corbridge RBL Branch</t>
  </si>
  <si>
    <t>BR1304</t>
  </si>
  <si>
    <t>Cramlington RBL</t>
  </si>
  <si>
    <t>BR1264</t>
  </si>
  <si>
    <t>Darlington RBL</t>
  </si>
  <si>
    <t>BR1327</t>
  </si>
  <si>
    <t>Dubmire RBL</t>
  </si>
  <si>
    <t>BR3725</t>
  </si>
  <si>
    <t>Easington &amp; District</t>
  </si>
  <si>
    <t>BR1268</t>
  </si>
  <si>
    <t>Ferryhill Station RBL</t>
  </si>
  <si>
    <t>BR1306</t>
  </si>
  <si>
    <t>Forest Hall RBL</t>
  </si>
  <si>
    <t>BR1274</t>
  </si>
  <si>
    <t>Hartlepool RBL</t>
  </si>
  <si>
    <t>BR1329</t>
  </si>
  <si>
    <t>Hebburn on Tyne RBL</t>
  </si>
  <si>
    <t>BR1314</t>
  </si>
  <si>
    <t>Newcastle Central RBL</t>
  </si>
  <si>
    <t>BR1313</t>
  </si>
  <si>
    <t>Newcastle West RBL</t>
  </si>
  <si>
    <t>BR1305</t>
  </si>
  <si>
    <t>North Northumberland Branch</t>
  </si>
  <si>
    <t>BR1316</t>
  </si>
  <si>
    <t>Prudhoe &amp; Dist RBL</t>
  </si>
  <si>
    <t>BR1317</t>
  </si>
  <si>
    <t>Rothbury</t>
  </si>
  <si>
    <t>BR1284</t>
  </si>
  <si>
    <t>Seaham RBL</t>
  </si>
  <si>
    <t>BR3705</t>
  </si>
  <si>
    <t>Shildon</t>
  </si>
  <si>
    <t>BR1328</t>
  </si>
  <si>
    <t>South Shields RBL</t>
  </si>
  <si>
    <t>BR1289</t>
  </si>
  <si>
    <t>Stockton on Tees RBL</t>
  </si>
  <si>
    <t>BR1320</t>
  </si>
  <si>
    <t>Sunderland RBL</t>
  </si>
  <si>
    <t>BR1291</t>
  </si>
  <si>
    <t>Trimdon RBL</t>
  </si>
  <si>
    <t>BR1322</t>
  </si>
  <si>
    <t>Wark RBL</t>
  </si>
  <si>
    <t>BR1323</t>
  </si>
  <si>
    <t>Warkworth &amp; Amble District RBL</t>
  </si>
  <si>
    <t>BR1311</t>
  </si>
  <si>
    <t>Washington RBL</t>
  </si>
  <si>
    <t>BR1292</t>
  </si>
  <si>
    <t>West Cornforth RBL</t>
  </si>
  <si>
    <t>BR1293</t>
  </si>
  <si>
    <t>Wheatley Hill RBL</t>
  </si>
  <si>
    <t>BR1324</t>
  </si>
  <si>
    <t>Whitley Bay North Shields &amp; District</t>
  </si>
  <si>
    <t>BR3676</t>
  </si>
  <si>
    <t>Willington, Crook &amp; Dist</t>
  </si>
  <si>
    <t>BR0248</t>
  </si>
  <si>
    <t>Arnold RBL</t>
  </si>
  <si>
    <t>BR0249</t>
  </si>
  <si>
    <t>Balderton RBL</t>
  </si>
  <si>
    <t>BR0250</t>
  </si>
  <si>
    <t>Beeston RBL</t>
  </si>
  <si>
    <t>BR0251</t>
  </si>
  <si>
    <t>Bilsthorpe RBL</t>
  </si>
  <si>
    <t>BR0252</t>
  </si>
  <si>
    <t>Bingham RBL</t>
  </si>
  <si>
    <t>BR3648</t>
  </si>
  <si>
    <t>Bulwell Branch</t>
  </si>
  <si>
    <t>BR0256</t>
  </si>
  <si>
    <t>Calverton RBL</t>
  </si>
  <si>
    <t>BR0257</t>
  </si>
  <si>
    <t>Carlton RBL</t>
  </si>
  <si>
    <t>BR0281</t>
  </si>
  <si>
    <t>City of Nottingham RBL Bnch</t>
  </si>
  <si>
    <t>BR0258</t>
  </si>
  <si>
    <t>Clifton RBL</t>
  </si>
  <si>
    <t>BR0259</t>
  </si>
  <si>
    <t>Clipstone &amp; Forest Town RBL Branch</t>
  </si>
  <si>
    <t>BR3656</t>
  </si>
  <si>
    <t>Collingham &amp; District</t>
  </si>
  <si>
    <t>BR0260</t>
  </si>
  <si>
    <t>Colston Basset</t>
  </si>
  <si>
    <t>BR0303</t>
  </si>
  <si>
    <t>Eastwood &amp; District RBL</t>
  </si>
  <si>
    <t>BR0262</t>
  </si>
  <si>
    <t>Edwinstowe RBL Branch</t>
  </si>
  <si>
    <t>BR0264</t>
  </si>
  <si>
    <t>Farnsfield RBL</t>
  </si>
  <si>
    <t>BR0265</t>
  </si>
  <si>
    <t>Gotham &amp; Dist RBL</t>
  </si>
  <si>
    <t>BR0266</t>
  </si>
  <si>
    <t>Granby Barnstone &amp; District</t>
  </si>
  <si>
    <t>BR0267</t>
  </si>
  <si>
    <t>Hucknall RBL</t>
  </si>
  <si>
    <t>BR0269</t>
  </si>
  <si>
    <t>Jacksdale RBL</t>
  </si>
  <si>
    <t>BR0270</t>
  </si>
  <si>
    <t>Keyworth &amp; Dist RBL</t>
  </si>
  <si>
    <t>BR0271</t>
  </si>
  <si>
    <t>Kirkby In Ashfield RBL</t>
  </si>
  <si>
    <t>BR0272</t>
  </si>
  <si>
    <t>Lambley RBL</t>
  </si>
  <si>
    <t>BR0300</t>
  </si>
  <si>
    <t>Mansfield Bellamy RBL</t>
  </si>
  <si>
    <t>BR0275</t>
  </si>
  <si>
    <t>Mansfield RBL</t>
  </si>
  <si>
    <t>BR3687</t>
  </si>
  <si>
    <t>Mapperley, Porchester &amp; District RBL</t>
  </si>
  <si>
    <t>BR0280</t>
  </si>
  <si>
    <t>Newark RBL</t>
  </si>
  <si>
    <t>BR0286</t>
  </si>
  <si>
    <t>Old Basford RBL</t>
  </si>
  <si>
    <t>BR0301</t>
  </si>
  <si>
    <t>Ollerton RBL</t>
  </si>
  <si>
    <t>BR0287</t>
  </si>
  <si>
    <t>Orston RBL Branch</t>
  </si>
  <si>
    <t>BR0288</t>
  </si>
  <si>
    <t>Papplewick &amp; Linby RBL</t>
  </si>
  <si>
    <t>BR0289</t>
  </si>
  <si>
    <t>Radcliffe on Trent RBL</t>
  </si>
  <si>
    <t>BR0302</t>
  </si>
  <si>
    <t>Rainworth, Blidworth and Dist RBL</t>
  </si>
  <si>
    <t>BR0290</t>
  </si>
  <si>
    <t>Retford RBL</t>
  </si>
  <si>
    <t>BR0291</t>
  </si>
  <si>
    <t>Ruddington RBL</t>
  </si>
  <si>
    <t>BR0293</t>
  </si>
  <si>
    <t>Southwell RBL</t>
  </si>
  <si>
    <t>BR0295</t>
  </si>
  <si>
    <t>Vale of Belvoir RBL</t>
  </si>
  <si>
    <t>BR0279</t>
  </si>
  <si>
    <t>Warsop, Meden Vale and Dist RBL</t>
  </si>
  <si>
    <t>BR0296</t>
  </si>
  <si>
    <t>West Bridgford RBL</t>
  </si>
  <si>
    <t>BR0298</t>
  </si>
  <si>
    <t>Wollaton RBL</t>
  </si>
  <si>
    <t>BR0299</t>
  </si>
  <si>
    <t>Worksop RBL</t>
  </si>
  <si>
    <t>BR3408</t>
  </si>
  <si>
    <t>Alderney RBL</t>
  </si>
  <si>
    <t>BR3410</t>
  </si>
  <si>
    <t>Antwerp RBL</t>
  </si>
  <si>
    <t>BR3537</t>
  </si>
  <si>
    <t>Belize RBL Branch</t>
  </si>
  <si>
    <t>BR3414</t>
  </si>
  <si>
    <t>Bordeaux RBL</t>
  </si>
  <si>
    <t>BR3416</t>
  </si>
  <si>
    <t>Brussels RBL</t>
  </si>
  <si>
    <t>BR3534</t>
  </si>
  <si>
    <t>Central Brittany RBL Branch</t>
  </si>
  <si>
    <t>BR3588</t>
  </si>
  <si>
    <t>Chonburi Thailand RBL Branch</t>
  </si>
  <si>
    <t>BR3706</t>
  </si>
  <si>
    <t>East USA RBL</t>
  </si>
  <si>
    <t>BR3470</t>
  </si>
  <si>
    <t>Falkland Islands RBL</t>
  </si>
  <si>
    <t>BR3632</t>
  </si>
  <si>
    <t>Fiji RBL Branch</t>
  </si>
  <si>
    <t>BR3426</t>
  </si>
  <si>
    <t>Gibraltar RBL</t>
  </si>
  <si>
    <t>BR3427</t>
  </si>
  <si>
    <t>Guernsey Northern RBL</t>
  </si>
  <si>
    <t>BR3429</t>
  </si>
  <si>
    <t>Guernsey Western RBL</t>
  </si>
  <si>
    <t>BR3431</t>
  </si>
  <si>
    <t>Hong Kong &amp; China RBL</t>
  </si>
  <si>
    <t>BR3433</t>
  </si>
  <si>
    <t>Jersey RBL</t>
  </si>
  <si>
    <t>BR3651</t>
  </si>
  <si>
    <t>Kyrenia (North Cyprus) Branch</t>
  </si>
  <si>
    <t>BR3587</t>
  </si>
  <si>
    <t>Larnaca RBL Branch</t>
  </si>
  <si>
    <t>BR3454</t>
  </si>
  <si>
    <t>Limassol RBL</t>
  </si>
  <si>
    <t>BR3582</t>
  </si>
  <si>
    <t>Linazay &amp; Poitou - Charentes RBL</t>
  </si>
  <si>
    <t>BR3477</t>
  </si>
  <si>
    <t>Lyon Liberation RBL</t>
  </si>
  <si>
    <t>BR3435</t>
  </si>
  <si>
    <t>Malta RBL</t>
  </si>
  <si>
    <t>BR3473</t>
  </si>
  <si>
    <t>Nice-Monaco RBL</t>
  </si>
  <si>
    <t>BR3415</t>
  </si>
  <si>
    <t>Nord-Pas-De-Calais RBL</t>
  </si>
  <si>
    <t>BR3692</t>
  </si>
  <si>
    <t>Paphos RBL Branch</t>
  </si>
  <si>
    <t>BR3441</t>
  </si>
  <si>
    <t>Paris RBL</t>
  </si>
  <si>
    <t>BR3443</t>
  </si>
  <si>
    <t>Portugal RBL</t>
  </si>
  <si>
    <t>BR3444</t>
  </si>
  <si>
    <t>Rio De Janeiro RBL</t>
  </si>
  <si>
    <t>BR3481</t>
  </si>
  <si>
    <t>Royal British Legion (Kenya)</t>
  </si>
  <si>
    <t>BR3418</t>
  </si>
  <si>
    <t>San Francisco, California RBL</t>
  </si>
  <si>
    <t>BR3446</t>
  </si>
  <si>
    <t>Santiago RBL</t>
  </si>
  <si>
    <t>BR3447</t>
  </si>
  <si>
    <t>Sao Paulo RBL</t>
  </si>
  <si>
    <t>BR3448</t>
  </si>
  <si>
    <t>Sark RBL</t>
  </si>
  <si>
    <t>BR3449</t>
  </si>
  <si>
    <t>Swiss RBL</t>
  </si>
  <si>
    <t>BR3623</t>
  </si>
  <si>
    <t>The RBL Holland Branch</t>
  </si>
  <si>
    <t>BR3530</t>
  </si>
  <si>
    <t>The Somme Branch</t>
  </si>
  <si>
    <t>BR3450</t>
  </si>
  <si>
    <t>Tokyo RBL</t>
  </si>
  <si>
    <t>BR3719</t>
  </si>
  <si>
    <t>Tulsa</t>
  </si>
  <si>
    <t>BR3452</t>
  </si>
  <si>
    <t>Ypres RBL</t>
  </si>
  <si>
    <t>BR0726</t>
  </si>
  <si>
    <t>Adderbury &amp; Milton RBL</t>
  </si>
  <si>
    <t>BR0728</t>
  </si>
  <si>
    <t>Bampton RBL</t>
  </si>
  <si>
    <t>BR0729</t>
  </si>
  <si>
    <t>Banbury RBL</t>
  </si>
  <si>
    <t>BR0730</t>
  </si>
  <si>
    <t>Benson &amp; District RBL</t>
  </si>
  <si>
    <t>BR0731</t>
  </si>
  <si>
    <t>Bicester and District RBL Branch</t>
  </si>
  <si>
    <t>BR0732</t>
  </si>
  <si>
    <t>Bix RBL</t>
  </si>
  <si>
    <t>BR0734</t>
  </si>
  <si>
    <t>Bloxham &amp; Dist RBL</t>
  </si>
  <si>
    <t>BR0735</t>
  </si>
  <si>
    <t>Bodicote</t>
  </si>
  <si>
    <t>BR0736</t>
  </si>
  <si>
    <t>Burford</t>
  </si>
  <si>
    <t>BR0737</t>
  </si>
  <si>
    <t>Carterton RBL</t>
  </si>
  <si>
    <t>BR0738</t>
  </si>
  <si>
    <t>Cassington RBL</t>
  </si>
  <si>
    <t>BR0740</t>
  </si>
  <si>
    <t>Chalgrove RBL</t>
  </si>
  <si>
    <t>BR0741</t>
  </si>
  <si>
    <t>Charlbury RBL</t>
  </si>
  <si>
    <t>BR0743</t>
  </si>
  <si>
    <t>Chinnor &amp; Dist RBL</t>
  </si>
  <si>
    <t>BR0744</t>
  </si>
  <si>
    <t>Chipping Norton RBL</t>
  </si>
  <si>
    <t>BR0745</t>
  </si>
  <si>
    <t>Cropredy RBL</t>
  </si>
  <si>
    <t>BR0746</t>
  </si>
  <si>
    <t>Deddington RBL</t>
  </si>
  <si>
    <t>BR0749</t>
  </si>
  <si>
    <t>Eynsham</t>
  </si>
  <si>
    <t>BR0751</t>
  </si>
  <si>
    <t>Harpsden RBL</t>
  </si>
  <si>
    <t>BR0752</t>
  </si>
  <si>
    <t>Headington</t>
  </si>
  <si>
    <t>BR0753</t>
  </si>
  <si>
    <t>Henley on Thames RBL</t>
  </si>
  <si>
    <t>BR0754</t>
  </si>
  <si>
    <t>Heyford RBL</t>
  </si>
  <si>
    <t>BR0755</t>
  </si>
  <si>
    <t>Islip and Otmoor RBL</t>
  </si>
  <si>
    <t>BR0756</t>
  </si>
  <si>
    <t>Kidlington &amp; Dist (CSB) RBL</t>
  </si>
  <si>
    <t>BR0757</t>
  </si>
  <si>
    <t>Kidmore End &amp; Dist RBL</t>
  </si>
  <si>
    <t>BR0758</t>
  </si>
  <si>
    <t>Kingham RBL</t>
  </si>
  <si>
    <t>BR0759</t>
  </si>
  <si>
    <t>Kirtlington RBL</t>
  </si>
  <si>
    <t>BR0760</t>
  </si>
  <si>
    <t>Littlemore RBL</t>
  </si>
  <si>
    <t>BR0761</t>
  </si>
  <si>
    <t>Marston &amp; District CSB RBL</t>
  </si>
  <si>
    <t>BR0763</t>
  </si>
  <si>
    <t>Nettlebed RBL</t>
  </si>
  <si>
    <t>BR0764</t>
  </si>
  <si>
    <t>North Leigh</t>
  </si>
  <si>
    <t>BR0766</t>
  </si>
  <si>
    <t>Peppard &amp; Dist Sub Branch - CSB</t>
  </si>
  <si>
    <t>BR0767</t>
  </si>
  <si>
    <t>Ramsden RBL</t>
  </si>
  <si>
    <t>BR0768</t>
  </si>
  <si>
    <t>Shiplake &amp; Dunsden RBL</t>
  </si>
  <si>
    <t>BR0771</t>
  </si>
  <si>
    <t>Standlake &amp; N Moor RBL (CSB)</t>
  </si>
  <si>
    <t>BR0772</t>
  </si>
  <si>
    <t>Stanton Harcourt RBL</t>
  </si>
  <si>
    <t>BR0773</t>
  </si>
  <si>
    <t>Thame RBL</t>
  </si>
  <si>
    <t>BR0775</t>
  </si>
  <si>
    <t>Watlington RBL</t>
  </si>
  <si>
    <t>BR0776</t>
  </si>
  <si>
    <t>Wheatley &amp; District RBL</t>
  </si>
  <si>
    <t>BR0777</t>
  </si>
  <si>
    <t>Witney RBL</t>
  </si>
  <si>
    <t>BR0778</t>
  </si>
  <si>
    <t>Wolvercote (CSB) RBL</t>
  </si>
  <si>
    <t>BR0780</t>
  </si>
  <si>
    <t>Yarnton (CSB) RBL</t>
  </si>
  <si>
    <t>BR3220</t>
  </si>
  <si>
    <t>Albrighton RBL</t>
  </si>
  <si>
    <t>BR3170</t>
  </si>
  <si>
    <t>Apley Park RBL</t>
  </si>
  <si>
    <t>BR3171</t>
  </si>
  <si>
    <t>Baschurch, Bomere Heath &amp; District RBL</t>
  </si>
  <si>
    <t>BR3173</t>
  </si>
  <si>
    <t>Bishops Castle RBL</t>
  </si>
  <si>
    <t>BR3174</t>
  </si>
  <si>
    <t>Bridgnorth RBL</t>
  </si>
  <si>
    <t>BR3175</t>
  </si>
  <si>
    <t>Broseley RBL</t>
  </si>
  <si>
    <t>BR3177</t>
  </si>
  <si>
    <t>Church Stretton RBL</t>
  </si>
  <si>
    <t>BR3178</t>
  </si>
  <si>
    <t>Claverley RBL</t>
  </si>
  <si>
    <t>BR3179</t>
  </si>
  <si>
    <t>Clee Hill RBL</t>
  </si>
  <si>
    <t>BR3180</t>
  </si>
  <si>
    <t>Cleobury Mortimer RBL</t>
  </si>
  <si>
    <t>BR3181</t>
  </si>
  <si>
    <t>Clun RBL</t>
  </si>
  <si>
    <t>BR3183</t>
  </si>
  <si>
    <t>Cockshutt RBL</t>
  </si>
  <si>
    <t>BR3184</t>
  </si>
  <si>
    <t>Corvedale &amp; District RBL</t>
  </si>
  <si>
    <t>BR3186</t>
  </si>
  <si>
    <t>Dawley RBL</t>
  </si>
  <si>
    <t>BR3190</t>
  </si>
  <si>
    <t>Ellesmere RBL</t>
  </si>
  <si>
    <t>BR3191</t>
  </si>
  <si>
    <t>Ford &amp; District RBL</t>
  </si>
  <si>
    <t>BR3192</t>
  </si>
  <si>
    <t>High Ercall RBL</t>
  </si>
  <si>
    <t>BR3195</t>
  </si>
  <si>
    <t>Jackfield RBL</t>
  </si>
  <si>
    <t>BR3197</t>
  </si>
  <si>
    <t>Leegomery &amp; Hadley RBL</t>
  </si>
  <si>
    <t>BR3199</t>
  </si>
  <si>
    <t>Ludlow RBL</t>
  </si>
  <si>
    <t>BR3201</t>
  </si>
  <si>
    <t>Madeley RBL</t>
  </si>
  <si>
    <t>BR3202</t>
  </si>
  <si>
    <t>Market Drayton RBL</t>
  </si>
  <si>
    <t>BR3205</t>
  </si>
  <si>
    <t>Much Wenlock RBL</t>
  </si>
  <si>
    <t>BR3206</t>
  </si>
  <si>
    <t>Newport RBL</t>
  </si>
  <si>
    <t>BR3681</t>
  </si>
  <si>
    <t>Oakengates &amp; Dist RBL</t>
  </si>
  <si>
    <t>BR3207</t>
  </si>
  <si>
    <t>Oswestry RBL</t>
  </si>
  <si>
    <t>BR3209</t>
  </si>
  <si>
    <t>Prees, Hodnet &amp; District RBL</t>
  </si>
  <si>
    <t>BR3210</t>
  </si>
  <si>
    <t>Shawbury RBL</t>
  </si>
  <si>
    <t>BR3211</t>
  </si>
  <si>
    <t>Shifnal RBL</t>
  </si>
  <si>
    <t>BR3212</t>
  </si>
  <si>
    <t>Shrewsbury RBL</t>
  </si>
  <si>
    <t>BR3218</t>
  </si>
  <si>
    <t>Wellington &amp; District RBL</t>
  </si>
  <si>
    <t>BR3213</t>
  </si>
  <si>
    <t>Wem RBL</t>
  </si>
  <si>
    <t>BR3214</t>
  </si>
  <si>
    <t>West Felton RBL</t>
  </si>
  <si>
    <t>BR3215</t>
  </si>
  <si>
    <t>Whitchurch RBL</t>
  </si>
  <si>
    <t>BR3216</t>
  </si>
  <si>
    <t>Worfield RBL</t>
  </si>
  <si>
    <t>BR3217</t>
  </si>
  <si>
    <t>Worthen RBL</t>
  </si>
  <si>
    <t>BR2455</t>
  </si>
  <si>
    <t>Axbridge RBL</t>
  </si>
  <si>
    <t>BR2456</t>
  </si>
  <si>
    <t>Backwell &amp; Flax Bourton RBL Branch</t>
  </si>
  <si>
    <t>BR2457</t>
  </si>
  <si>
    <t>Baltonsborough RBL</t>
  </si>
  <si>
    <t>BR2560</t>
  </si>
  <si>
    <t>Banwell RBL</t>
  </si>
  <si>
    <t>BR2458</t>
  </si>
  <si>
    <t>Batcombe &amp; Dist RBL</t>
  </si>
  <si>
    <t>BR2460</t>
  </si>
  <si>
    <t>Bathford RBL</t>
  </si>
  <si>
    <t>BR2461</t>
  </si>
  <si>
    <t>Beckington RBL</t>
  </si>
  <si>
    <t>BR2559</t>
  </si>
  <si>
    <t>Bishopsworth RBL</t>
  </si>
  <si>
    <t>BR2464</t>
  </si>
  <si>
    <t>Brent Knoll RBL</t>
  </si>
  <si>
    <t>BR2465</t>
  </si>
  <si>
    <t>Bridgwater RBL</t>
  </si>
  <si>
    <t>BR2466</t>
  </si>
  <si>
    <t>Bruton RBL</t>
  </si>
  <si>
    <t>BR2467</t>
  </si>
  <si>
    <t>Buckland St Mary RBL</t>
  </si>
  <si>
    <t>BR2468</t>
  </si>
  <si>
    <t>Burnham on Sea RBL</t>
  </si>
  <si>
    <t>BR2484</t>
  </si>
  <si>
    <t>C Rivel D'Ton &amp; F'Head RBL Bch</t>
  </si>
  <si>
    <t>BR2470</t>
  </si>
  <si>
    <t>Castle Cary Branch RBL</t>
  </si>
  <si>
    <t>BR2471</t>
  </si>
  <si>
    <t>Chard RBL</t>
  </si>
  <si>
    <t>BR2472</t>
  </si>
  <si>
    <t>Cheddar RBL</t>
  </si>
  <si>
    <t>BR2473</t>
  </si>
  <si>
    <t>Chewton Mendip RBL</t>
  </si>
  <si>
    <t>BR2474</t>
  </si>
  <si>
    <t>Churchstanton RBL</t>
  </si>
  <si>
    <t>BR2476</t>
  </si>
  <si>
    <t>Clevedon RBL</t>
  </si>
  <si>
    <t>BR3094</t>
  </si>
  <si>
    <t>Clifton Hotwells  &amp; RedcliffeRBL</t>
  </si>
  <si>
    <t>BR2478</t>
  </si>
  <si>
    <t>Coleford RBL</t>
  </si>
  <si>
    <t>BR2482</t>
  </si>
  <si>
    <t>Crewkerne RBL</t>
  </si>
  <si>
    <t>BR2485</t>
  </si>
  <si>
    <t>Dulverton RBL</t>
  </si>
  <si>
    <t>BR2486</t>
  </si>
  <si>
    <t>Dundry RBL</t>
  </si>
  <si>
    <t>BR2488</t>
  </si>
  <si>
    <t>East and West Coker RBL</t>
  </si>
  <si>
    <t>BR2490</t>
  </si>
  <si>
    <t>East Pennard &amp; Dist RBL</t>
  </si>
  <si>
    <t>BR2491</t>
  </si>
  <si>
    <t>Evercreech RBL</t>
  </si>
  <si>
    <t>BR2494</t>
  </si>
  <si>
    <t>Freshford and District</t>
  </si>
  <si>
    <t>BR2495</t>
  </si>
  <si>
    <t>Frome RBL</t>
  </si>
  <si>
    <t>BR2498</t>
  </si>
  <si>
    <t>High Ham</t>
  </si>
  <si>
    <t>BR2499</t>
  </si>
  <si>
    <t>High Littleton RBL</t>
  </si>
  <si>
    <t>BR2500</t>
  </si>
  <si>
    <t>Hutton Old Mixon &amp; Locking RBL</t>
  </si>
  <si>
    <t>BR2501</t>
  </si>
  <si>
    <t>Ilminster RBL</t>
  </si>
  <si>
    <t>BR2503</t>
  </si>
  <si>
    <t>Keynsham RBL</t>
  </si>
  <si>
    <t>BR2505</t>
  </si>
  <si>
    <t>Langport</t>
  </si>
  <si>
    <t>BR2506</t>
  </si>
  <si>
    <t>Long Ashton RBL</t>
  </si>
  <si>
    <t>BR2508</t>
  </si>
  <si>
    <t>Mark RBL</t>
  </si>
  <si>
    <t>BR2510</t>
  </si>
  <si>
    <t>Martock RBL</t>
  </si>
  <si>
    <t>BR2512</t>
  </si>
  <si>
    <t>Midsomer Norton &amp; Radstock RBL</t>
  </si>
  <si>
    <t>BR2513</t>
  </si>
  <si>
    <t>Milborne Port RBL</t>
  </si>
  <si>
    <t>BR2515</t>
  </si>
  <si>
    <t>Minehead RBL</t>
  </si>
  <si>
    <t>BR2516</t>
  </si>
  <si>
    <t>Nailsea RBL</t>
  </si>
  <si>
    <t>BR2517</t>
  </si>
  <si>
    <t>Nether Stowey RBL</t>
  </si>
  <si>
    <t>BR2557</t>
  </si>
  <si>
    <t>North Curry RBL</t>
  </si>
  <si>
    <t>BR2519</t>
  </si>
  <si>
    <t>Norton St Philip RBL</t>
  </si>
  <si>
    <t>BR2523</t>
  </si>
  <si>
    <t>Paulton RBL</t>
  </si>
  <si>
    <t>BR2524</t>
  </si>
  <si>
    <t>Pawlett RBL</t>
  </si>
  <si>
    <t>BR2528</t>
  </si>
  <si>
    <t>Portishead RBL</t>
  </si>
  <si>
    <t>BR2462</t>
  </si>
  <si>
    <t>Quantock Branch</t>
  </si>
  <si>
    <t>BR2530</t>
  </si>
  <si>
    <t>Shepton Mallet RBL</t>
  </si>
  <si>
    <t>BR2558</t>
  </si>
  <si>
    <t>Sir John Wills RBL Branch</t>
  </si>
  <si>
    <t>BR2531</t>
  </si>
  <si>
    <t>Somerton RBL</t>
  </si>
  <si>
    <t>BR3098</t>
  </si>
  <si>
    <t>St Silas RBL</t>
  </si>
  <si>
    <t>BR2536</t>
  </si>
  <si>
    <t>Street RBL</t>
  </si>
  <si>
    <t>BR2537</t>
  </si>
  <si>
    <t>Taunton RBL</t>
  </si>
  <si>
    <t>BR2538</t>
  </si>
  <si>
    <t>Timsbury RBL</t>
  </si>
  <si>
    <t>BR2540</t>
  </si>
  <si>
    <t>Watchet RBL</t>
  </si>
  <si>
    <t>BR2541</t>
  </si>
  <si>
    <t>Wellington Somerset RBL</t>
  </si>
  <si>
    <t>BR2542</t>
  </si>
  <si>
    <t>Wells RBL</t>
  </si>
  <si>
    <t>BR2544</t>
  </si>
  <si>
    <t>Weston Super Mare RBL</t>
  </si>
  <si>
    <t>BR2545</t>
  </si>
  <si>
    <t>Whitchurch Pensford RBL</t>
  </si>
  <si>
    <t>BR2546</t>
  </si>
  <si>
    <t>Williton RBL</t>
  </si>
  <si>
    <t>BR2547</t>
  </si>
  <si>
    <t>Wincanton RBL</t>
  </si>
  <si>
    <t>BR2549</t>
  </si>
  <si>
    <t>BR2550</t>
  </si>
  <si>
    <t>Wiveliscombe RBL</t>
  </si>
  <si>
    <t>BR2553</t>
  </si>
  <si>
    <t>Wrington RBL</t>
  </si>
  <si>
    <t>BR2554</t>
  </si>
  <si>
    <t>Yatton Branch</t>
  </si>
  <si>
    <t>BR2555</t>
  </si>
  <si>
    <t>Yeovil RBL</t>
  </si>
  <si>
    <t>BR1073</t>
  </si>
  <si>
    <t>Ackworth-Pontefract RBL</t>
  </si>
  <si>
    <t>BR3695</t>
  </si>
  <si>
    <t>Armthorpe RBL</t>
  </si>
  <si>
    <t>GP0242</t>
  </si>
  <si>
    <t>Barnsley-S&amp;W Yorkshire</t>
  </si>
  <si>
    <t>BR1082</t>
  </si>
  <si>
    <t>Barwick &amp; Scholes RBL</t>
  </si>
  <si>
    <t>BR1083</t>
  </si>
  <si>
    <t>Batley RBL</t>
  </si>
  <si>
    <t>BR1085</t>
  </si>
  <si>
    <t>Bentley With Arksey RBL</t>
  </si>
  <si>
    <t>BR1090</t>
  </si>
  <si>
    <t>Bradford Central RBL</t>
  </si>
  <si>
    <t>GP0232</t>
  </si>
  <si>
    <t>Bradford-S&amp;W Yorkshire</t>
  </si>
  <si>
    <t>BR1091</t>
  </si>
  <si>
    <t>Bramhope RBL</t>
  </si>
  <si>
    <t>BR1094</t>
  </si>
  <si>
    <t>Brighouse RBL</t>
  </si>
  <si>
    <t>BR1086</t>
  </si>
  <si>
    <t>Burghwallis RBL</t>
  </si>
  <si>
    <t>GP0233</t>
  </si>
  <si>
    <t>Calderdale-S&amp;W Yorkshire</t>
  </si>
  <si>
    <t>BR1095</t>
  </si>
  <si>
    <t>Calverley RBL</t>
  </si>
  <si>
    <t>BR1097</t>
  </si>
  <si>
    <t>Castleford RBL</t>
  </si>
  <si>
    <t>BR1098</t>
  </si>
  <si>
    <t>Chapeltown RBL</t>
  </si>
  <si>
    <t>BR1099</t>
  </si>
  <si>
    <t>Churchfield RBL</t>
  </si>
  <si>
    <t>BR1100</t>
  </si>
  <si>
    <t>City of Wakefield RBL</t>
  </si>
  <si>
    <t>BR1102</t>
  </si>
  <si>
    <t>Collingham &amp; Dist RBL</t>
  </si>
  <si>
    <t>BR1104</t>
  </si>
  <si>
    <t>Conisbrough &amp; Denaby RBL</t>
  </si>
  <si>
    <t>BR1108</t>
  </si>
  <si>
    <t>Darfield RBL</t>
  </si>
  <si>
    <t>BR1110</t>
  </si>
  <si>
    <t>Dewsbury RBL</t>
  </si>
  <si>
    <t>BR1111</t>
  </si>
  <si>
    <t>Dinnington &amp; District RBL</t>
  </si>
  <si>
    <t>BR1112</t>
  </si>
  <si>
    <t>Doncaster RBL</t>
  </si>
  <si>
    <t>GP0235</t>
  </si>
  <si>
    <t>Doncaster-S&amp;W Yorkshire</t>
  </si>
  <si>
    <t>BR1114</t>
  </si>
  <si>
    <t>East &amp; West Ardsley RBL</t>
  </si>
  <si>
    <t>BR1116</t>
  </si>
  <si>
    <t>Elland Greetland &amp; District RBL</t>
  </si>
  <si>
    <t>BR1221</t>
  </si>
  <si>
    <t>Featherstone RBL</t>
  </si>
  <si>
    <t>BR1117</t>
  </si>
  <si>
    <t>Frecheville RBL</t>
  </si>
  <si>
    <t>BR1119</t>
  </si>
  <si>
    <t>Golcar RBL</t>
  </si>
  <si>
    <t>BR1124</t>
  </si>
  <si>
    <t>Grimethorpe RBL</t>
  </si>
  <si>
    <t>BR1125</t>
  </si>
  <si>
    <t>Guiseley RBL</t>
  </si>
  <si>
    <t>BR1126</t>
  </si>
  <si>
    <t>Halifax RBL</t>
  </si>
  <si>
    <t>BR1214</t>
  </si>
  <si>
    <t>Hallamshire RBL</t>
  </si>
  <si>
    <t>BR1129</t>
  </si>
  <si>
    <t>Headingley RBL</t>
  </si>
  <si>
    <t>BR1130</t>
  </si>
  <si>
    <t>Hebden Bridge RBL</t>
  </si>
  <si>
    <t>BR1131</t>
  </si>
  <si>
    <t>Heckmondwike RBL</t>
  </si>
  <si>
    <t>BR1218</t>
  </si>
  <si>
    <t>Hemsworth RBL</t>
  </si>
  <si>
    <t>BR1135</t>
  </si>
  <si>
    <t>Honley RBL</t>
  </si>
  <si>
    <t>BR1120</t>
  </si>
  <si>
    <t>Horbury,Sitlington &amp; Ossett RBL</t>
  </si>
  <si>
    <t>BR1136</t>
  </si>
  <si>
    <t>Horsforth RBL</t>
  </si>
  <si>
    <t>BR1216</t>
  </si>
  <si>
    <t>Hoyland &amp; Dist RBL</t>
  </si>
  <si>
    <t>BR1138</t>
  </si>
  <si>
    <t>Huddersfield RBL</t>
  </si>
  <si>
    <t>BR1140</t>
  </si>
  <si>
    <t>Illingworth Bradshaw RBL Brnch</t>
  </si>
  <si>
    <t>BR1219</t>
  </si>
  <si>
    <t>Keighley RBL</t>
  </si>
  <si>
    <t>BR1142</t>
  </si>
  <si>
    <t>Kinsley RBL</t>
  </si>
  <si>
    <t>BR1143</t>
  </si>
  <si>
    <t>Kippax &amp; Dist RBL</t>
  </si>
  <si>
    <t>GP0236</t>
  </si>
  <si>
    <t>Kirklees-S&amp;W Yorkshire</t>
  </si>
  <si>
    <t>BR1145</t>
  </si>
  <si>
    <t>Knottingley RBL</t>
  </si>
  <si>
    <t>BR3701</t>
  </si>
  <si>
    <t>Leeds Central</t>
  </si>
  <si>
    <t>BR9117</t>
  </si>
  <si>
    <t>Leeds-S&amp;W Yorkshire</t>
  </si>
  <si>
    <t>BR1147</t>
  </si>
  <si>
    <t>Low Moor &amp; Wyke RBL</t>
  </si>
  <si>
    <t>BR1209</t>
  </si>
  <si>
    <t>Maj Clive Behrens RBL</t>
  </si>
  <si>
    <t>BR1149</t>
  </si>
  <si>
    <t>Maltby RBL</t>
  </si>
  <si>
    <t>BR1150</t>
  </si>
  <si>
    <t>Marsden RBL</t>
  </si>
  <si>
    <t>BR1151</t>
  </si>
  <si>
    <t>Meltham &amp; Meltham Mills RBL Br</t>
  </si>
  <si>
    <t>BR1152</t>
  </si>
  <si>
    <t>Methley RBL</t>
  </si>
  <si>
    <t>BR1153</t>
  </si>
  <si>
    <t>Mexborough, Swinton &amp; Kilnhurst  RBL</t>
  </si>
  <si>
    <t>BR1155</t>
  </si>
  <si>
    <t>Mirfield RBL</t>
  </si>
  <si>
    <t>BR1157</t>
  </si>
  <si>
    <t>Morley RBL</t>
  </si>
  <si>
    <t>BR1115</t>
  </si>
  <si>
    <t>New Edlington RBL</t>
  </si>
  <si>
    <t>BR1158</t>
  </si>
  <si>
    <t>New Mill RBL</t>
  </si>
  <si>
    <t>BR1159</t>
  </si>
  <si>
    <t>New Rossington RBL</t>
  </si>
  <si>
    <t>BR1160</t>
  </si>
  <si>
    <t>Normanton Altofts RBL</t>
  </si>
  <si>
    <t>BR1161</t>
  </si>
  <si>
    <t>Northowram RBL</t>
  </si>
  <si>
    <t>BR1163</t>
  </si>
  <si>
    <t>Otley RBL</t>
  </si>
  <si>
    <t>BR1165</t>
  </si>
  <si>
    <t>Ovenden &amp; District RBL</t>
  </si>
  <si>
    <t>BR1166</t>
  </si>
  <si>
    <t>Penistone RBL</t>
  </si>
  <si>
    <t>BR1168</t>
  </si>
  <si>
    <t>Polish No 1 RBL</t>
  </si>
  <si>
    <t>BR1171</t>
  </si>
  <si>
    <t>Pudsey &amp; Farsley RBL</t>
  </si>
  <si>
    <t>BR1121</t>
  </si>
  <si>
    <t>Rotherham Rawmarsh &amp; Parkgate RBL</t>
  </si>
  <si>
    <t>GP0238</t>
  </si>
  <si>
    <t>Rotherham-S&amp;W Yorkshire</t>
  </si>
  <si>
    <t>BR1173</t>
  </si>
  <si>
    <t>Rothwell RBL</t>
  </si>
  <si>
    <t>BR1176</t>
  </si>
  <si>
    <t>Saddleworth RBL</t>
  </si>
  <si>
    <t>BR1132</t>
  </si>
  <si>
    <t>Sheffield South RBL</t>
  </si>
  <si>
    <t>GP0239</t>
  </si>
  <si>
    <t>Sheffield-S&amp;W Yorkshire</t>
  </si>
  <si>
    <t>BR1211</t>
  </si>
  <si>
    <t>Shepley RBL</t>
  </si>
  <si>
    <t>BR1181</t>
  </si>
  <si>
    <t>Shiregreen &amp; Dist RBL</t>
  </si>
  <si>
    <t>BR1184</t>
  </si>
  <si>
    <t>Silsden RBL Branch</t>
  </si>
  <si>
    <t>BR1186</t>
  </si>
  <si>
    <t>South Elmsall and District RBL</t>
  </si>
  <si>
    <t>BR1188</t>
  </si>
  <si>
    <t>South Kirkby RBL</t>
  </si>
  <si>
    <t>BR1190</t>
  </si>
  <si>
    <t>Spenborough RBL</t>
  </si>
  <si>
    <t>BR1191</t>
  </si>
  <si>
    <t>Sprotborough RBL</t>
  </si>
  <si>
    <t>BR1192</t>
  </si>
  <si>
    <t>Stannington RBL</t>
  </si>
  <si>
    <t>BR1193</t>
  </si>
  <si>
    <t>Stocksbridge Deepcar RBL</t>
  </si>
  <si>
    <t>BR1194</t>
  </si>
  <si>
    <t>Swillington RBL</t>
  </si>
  <si>
    <t>BR1224</t>
  </si>
  <si>
    <t>Thorne &amp; District RBL</t>
  </si>
  <si>
    <t>BR1196</t>
  </si>
  <si>
    <t>Thorner &amp; Scarcroft RBL</t>
  </si>
  <si>
    <t>BR1197</t>
  </si>
  <si>
    <t>Thornton RBL</t>
  </si>
  <si>
    <t>BR1212</t>
  </si>
  <si>
    <t>Thurnscoe RBL</t>
  </si>
  <si>
    <t>BR1199</t>
  </si>
  <si>
    <t>Todmorden RBL</t>
  </si>
  <si>
    <t>BR9046</t>
  </si>
  <si>
    <t>Wakefield-S&amp;W Yorkshire</t>
  </si>
  <si>
    <t>BR4030</t>
  </si>
  <si>
    <t>Wath Upon Dearne</t>
  </si>
  <si>
    <t>BR1220</t>
  </si>
  <si>
    <t>Wetherby &amp; Dist RBL</t>
  </si>
  <si>
    <t>BR1203</t>
  </si>
  <si>
    <t>Wombwell &amp; Dist RBL</t>
  </si>
  <si>
    <t>BR2770</t>
  </si>
  <si>
    <t>Aberaman RBL</t>
  </si>
  <si>
    <t>BR2772</t>
  </si>
  <si>
    <t>Abercynon RBL</t>
  </si>
  <si>
    <t>BR2773</t>
  </si>
  <si>
    <t>Aberdare RBL</t>
  </si>
  <si>
    <t>BR2774</t>
  </si>
  <si>
    <t>Bargoed RBL</t>
  </si>
  <si>
    <t>BR2843</t>
  </si>
  <si>
    <t>Barry RBL</t>
  </si>
  <si>
    <t>BR2826</t>
  </si>
  <si>
    <t>Beddau &amp; Tynant RBL</t>
  </si>
  <si>
    <t>BR2623</t>
  </si>
  <si>
    <t>Brecon RBL</t>
  </si>
  <si>
    <t>BR2844</t>
  </si>
  <si>
    <t>Bridgend RBL</t>
  </si>
  <si>
    <t>BR2622</t>
  </si>
  <si>
    <t>Builth Wells RBL</t>
  </si>
  <si>
    <t>BR2776</t>
  </si>
  <si>
    <t>Caerphilly RBL</t>
  </si>
  <si>
    <t>BR2846</t>
  </si>
  <si>
    <t>Cardiff Central RBL</t>
  </si>
  <si>
    <t>BR2942</t>
  </si>
  <si>
    <t>Churchstoke RBL</t>
  </si>
  <si>
    <t>BR2849</t>
  </si>
  <si>
    <t>Cowbridge RBL</t>
  </si>
  <si>
    <t>BR2777</t>
  </si>
  <si>
    <t>Cwmbach RBL</t>
  </si>
  <si>
    <t>BR2778</t>
  </si>
  <si>
    <t>Dowlais RBL</t>
  </si>
  <si>
    <t>BR2850</t>
  </si>
  <si>
    <t>Evanstown &amp; Gilfach Goch RBL</t>
  </si>
  <si>
    <t>BR2852</t>
  </si>
  <si>
    <t>Garw Valley RBL</t>
  </si>
  <si>
    <t>BR2626</t>
  </si>
  <si>
    <t>Hay on Wye RBL</t>
  </si>
  <si>
    <t>BR2780</t>
  </si>
  <si>
    <t>Hirwaun RBL</t>
  </si>
  <si>
    <t>BR2853</t>
  </si>
  <si>
    <t>Kenfig Hill RBL</t>
  </si>
  <si>
    <t>BR2627</t>
  </si>
  <si>
    <t>Knighton Wales RBL</t>
  </si>
  <si>
    <t>BR3720</t>
  </si>
  <si>
    <t>Llandinam &amp; District</t>
  </si>
  <si>
    <t>BR2854</t>
  </si>
  <si>
    <t>Llandough &amp; Leckwith RBL Brnch</t>
  </si>
  <si>
    <t>BR2628</t>
  </si>
  <si>
    <t>Llandrindod Wells RBL</t>
  </si>
  <si>
    <t>BR2945</t>
  </si>
  <si>
    <t>Llandrinio RBL</t>
  </si>
  <si>
    <t>BR2946</t>
  </si>
  <si>
    <t>Llanfair Caereinion RBL</t>
  </si>
  <si>
    <t>BR2855</t>
  </si>
  <si>
    <t>Llanharan RBL</t>
  </si>
  <si>
    <t>BR2857</t>
  </si>
  <si>
    <t>Llantwit Major RBL</t>
  </si>
  <si>
    <t>BR2858</t>
  </si>
  <si>
    <t>Maesteg RBL</t>
  </si>
  <si>
    <t>BR2781</t>
  </si>
  <si>
    <t>Merthyr Tydfil RBL</t>
  </si>
  <si>
    <t>BR2830</t>
  </si>
  <si>
    <t>Mid Rhondda RBL</t>
  </si>
  <si>
    <t>BR3624</t>
  </si>
  <si>
    <t>Mountain Ash RBL Branch</t>
  </si>
  <si>
    <t>BR2952</t>
  </si>
  <si>
    <t>Newtown Powys RBL</t>
  </si>
  <si>
    <t>BR2859</t>
  </si>
  <si>
    <t>Penarth RBL</t>
  </si>
  <si>
    <t>BR2860</t>
  </si>
  <si>
    <t>Pencoed RBL</t>
  </si>
  <si>
    <t>BR2832</t>
  </si>
  <si>
    <t>Pontypridd RBL</t>
  </si>
  <si>
    <t>BR2861</t>
  </si>
  <si>
    <t>Porthcawl RBL</t>
  </si>
  <si>
    <t>BR2630</t>
  </si>
  <si>
    <t>Presteigne RBL</t>
  </si>
  <si>
    <t>BR2631</t>
  </si>
  <si>
    <t>Rhayader RBL Branch</t>
  </si>
  <si>
    <t>BR2862</t>
  </si>
  <si>
    <t>Tonyrefail RBL</t>
  </si>
  <si>
    <t>BR2841</t>
  </si>
  <si>
    <t>Trealaw RBL</t>
  </si>
  <si>
    <t>BR2842</t>
  </si>
  <si>
    <t>Treherbert &amp; District RBL</t>
  </si>
  <si>
    <t>BR2953</t>
  </si>
  <si>
    <t>Welshpool RBL</t>
  </si>
  <si>
    <t>BR2863</t>
  </si>
  <si>
    <t>Whitchurch Glam RBL</t>
  </si>
  <si>
    <t>BR2837</t>
  </si>
  <si>
    <t>Ynyshir RBL</t>
  </si>
  <si>
    <t>BR2838</t>
  </si>
  <si>
    <t>Ynysybwl RBL</t>
  </si>
  <si>
    <t>BR2632</t>
  </si>
  <si>
    <t>Aberaeron RBL</t>
  </si>
  <si>
    <t>BR2874</t>
  </si>
  <si>
    <t>Aberdulais RBL</t>
  </si>
  <si>
    <t>BR2633</t>
  </si>
  <si>
    <t>Aberporth RBL</t>
  </si>
  <si>
    <t>BR2634</t>
  </si>
  <si>
    <t>Aberystwyth RBL</t>
  </si>
  <si>
    <t>BR2644</t>
  </si>
  <si>
    <t>Ammanford RBL</t>
  </si>
  <si>
    <t>BR3568</t>
  </si>
  <si>
    <t>Borth RBL Branch</t>
  </si>
  <si>
    <t>BR2646</t>
  </si>
  <si>
    <t>Burry Port &amp; Pembrey RBL Brnch</t>
  </si>
  <si>
    <t>BR2647</t>
  </si>
  <si>
    <t>Bynea RBL</t>
  </si>
  <si>
    <t>BR2635</t>
  </si>
  <si>
    <t>Cardigan RBL</t>
  </si>
  <si>
    <t>BR2648</t>
  </si>
  <si>
    <t>Carmarthen RBL Branch</t>
  </si>
  <si>
    <t>BR2883</t>
  </si>
  <si>
    <t>City of Swansea RBL Branch</t>
  </si>
  <si>
    <t>BR2806</t>
  </si>
  <si>
    <t>Clynderwen RBL</t>
  </si>
  <si>
    <t>BR2807</t>
  </si>
  <si>
    <t>Cresselly RBL</t>
  </si>
  <si>
    <t>BR2810</t>
  </si>
  <si>
    <t>Fishguard &amp; Goodwick RBL Branch</t>
  </si>
  <si>
    <t>BR2651</t>
  </si>
  <si>
    <t>Garnant RBL</t>
  </si>
  <si>
    <t>BR2885</t>
  </si>
  <si>
    <t>Glynneath RBL</t>
  </si>
  <si>
    <t>BR2877</t>
  </si>
  <si>
    <t>Gorseinon &amp; Loughor RBL</t>
  </si>
  <si>
    <t>BR2811</t>
  </si>
  <si>
    <t>Haverfordwest RBL Branch</t>
  </si>
  <si>
    <t>BR2652</t>
  </si>
  <si>
    <t>Kidwelly RBL</t>
  </si>
  <si>
    <t>BR2636</t>
  </si>
  <si>
    <t>Lampeter RBL</t>
  </si>
  <si>
    <t>BR2654</t>
  </si>
  <si>
    <t>Llandeilo RBL</t>
  </si>
  <si>
    <t>BR2655</t>
  </si>
  <si>
    <t>Llandovery RBL</t>
  </si>
  <si>
    <t>BR2658</t>
  </si>
  <si>
    <t>Llanelli RBL</t>
  </si>
  <si>
    <t>BR2656</t>
  </si>
  <si>
    <t>Llangadog RBL</t>
  </si>
  <si>
    <t>BR2657</t>
  </si>
  <si>
    <t>Llansteffan RBL</t>
  </si>
  <si>
    <t>BR2638</t>
  </si>
  <si>
    <t>Llanwenog RBL</t>
  </si>
  <si>
    <t>BR2814</t>
  </si>
  <si>
    <t>Maenclochog RBL</t>
  </si>
  <si>
    <t>BR2815</t>
  </si>
  <si>
    <t>Milford Haven RBL</t>
  </si>
  <si>
    <t>BR2878</t>
  </si>
  <si>
    <t>Mumbles RBL</t>
  </si>
  <si>
    <t>BR2816</t>
  </si>
  <si>
    <t>Narberth RBL</t>
  </si>
  <si>
    <t>BR2879</t>
  </si>
  <si>
    <t>Neath RBL</t>
  </si>
  <si>
    <t>BR2640</t>
  </si>
  <si>
    <t>New Quay RBL</t>
  </si>
  <si>
    <t>BR2639</t>
  </si>
  <si>
    <t>Newcastle Emlyn RBL</t>
  </si>
  <si>
    <t>BR2818</t>
  </si>
  <si>
    <t>Pembroke RBL</t>
  </si>
  <si>
    <t>BR2659</t>
  </si>
  <si>
    <t>Pendine RBL</t>
  </si>
  <si>
    <t>BR2880</t>
  </si>
  <si>
    <t>Pontardawe RBL</t>
  </si>
  <si>
    <t>BR3727</t>
  </si>
  <si>
    <t>Pontarddulais TRBL Branch</t>
  </si>
  <si>
    <t>BR2881</t>
  </si>
  <si>
    <t>Port Talbot RBL</t>
  </si>
  <si>
    <t>BR2882</t>
  </si>
  <si>
    <t>Resolven RBL</t>
  </si>
  <si>
    <t>BR2821</t>
  </si>
  <si>
    <t>Spittal RBL</t>
  </si>
  <si>
    <t>BR2661</t>
  </si>
  <si>
    <t>St Clears RBL</t>
  </si>
  <si>
    <t>BR2819</t>
  </si>
  <si>
    <t>St Davids RBL</t>
  </si>
  <si>
    <t>BR2822</t>
  </si>
  <si>
    <t>Tenby RBL</t>
  </si>
  <si>
    <t>BR2663</t>
  </si>
  <si>
    <t>Whitland RBL</t>
  </si>
  <si>
    <t>BR2889</t>
  </si>
  <si>
    <t>Ystalyfera RBL</t>
  </si>
  <si>
    <t>BR2884</t>
  </si>
  <si>
    <t>Ystradgynlais</t>
  </si>
  <si>
    <t>BR3131</t>
  </si>
  <si>
    <t>Abbots Bromley RBL</t>
  </si>
  <si>
    <t>BR3222</t>
  </si>
  <si>
    <t>Aldridge RBL</t>
  </si>
  <si>
    <t>BR3132</t>
  </si>
  <si>
    <t>Alrewas RBL</t>
  </si>
  <si>
    <t>BR3223</t>
  </si>
  <si>
    <t>Amblecote RBL</t>
  </si>
  <si>
    <t>BR3224</t>
  </si>
  <si>
    <t>Armitage RBL</t>
  </si>
  <si>
    <t>BR3133</t>
  </si>
  <si>
    <t>Ashley RBL</t>
  </si>
  <si>
    <t>BR3135</t>
  </si>
  <si>
    <t>Barton U Needwood RBL</t>
  </si>
  <si>
    <t>BR3169</t>
  </si>
  <si>
    <t>Biddulph RBL</t>
  </si>
  <si>
    <t>BR3225</t>
  </si>
  <si>
    <t>Bilston RBL</t>
  </si>
  <si>
    <t>BR3226</t>
  </si>
  <si>
    <t>Blackheath RBL</t>
  </si>
  <si>
    <t>BR3227</t>
  </si>
  <si>
    <t>Bloxwich RBL</t>
  </si>
  <si>
    <t>BR3229</t>
  </si>
  <si>
    <t>Brereton RBL</t>
  </si>
  <si>
    <t>BR3230</t>
  </si>
  <si>
    <t>Brewood RBL</t>
  </si>
  <si>
    <t>BR3268</t>
  </si>
  <si>
    <t>Brownhills RBL</t>
  </si>
  <si>
    <t>BR3138</t>
  </si>
  <si>
    <t>Burton on Trent RBL</t>
  </si>
  <si>
    <t>BR3139</t>
  </si>
  <si>
    <t>Cheadle RBL</t>
  </si>
  <si>
    <t>BR3140</t>
  </si>
  <si>
    <t>Cheddleton RBL</t>
  </si>
  <si>
    <t>BR3233</t>
  </si>
  <si>
    <t>Cheslyn Hay RBL</t>
  </si>
  <si>
    <t>BR3234</t>
  </si>
  <si>
    <t>City of Lichfield RBL</t>
  </si>
  <si>
    <t>BR3142</t>
  </si>
  <si>
    <t>Denstone RBL</t>
  </si>
  <si>
    <t>BR3143</t>
  </si>
  <si>
    <t>Eccleshall RBL</t>
  </si>
  <si>
    <t>BR3238</t>
  </si>
  <si>
    <t>Essington RBL</t>
  </si>
  <si>
    <t>BR3702</t>
  </si>
  <si>
    <t>Fenton RBL</t>
  </si>
  <si>
    <t>BR3145</t>
  </si>
  <si>
    <t>Gnosall RBL</t>
  </si>
  <si>
    <t>BR3240</t>
  </si>
  <si>
    <t>Great Wyrley RBL Branch</t>
  </si>
  <si>
    <t>BR3242</t>
  </si>
  <si>
    <t>Hednesford RBL</t>
  </si>
  <si>
    <t>BR3149</t>
  </si>
  <si>
    <t>Ipstones RBL</t>
  </si>
  <si>
    <t>BR3146</t>
  </si>
  <si>
    <t>Kidsgrove &amp; District BR</t>
  </si>
  <si>
    <t>BR3152</t>
  </si>
  <si>
    <t>Kingsley RBL</t>
  </si>
  <si>
    <t>BR3244</t>
  </si>
  <si>
    <t>Kingswinford RBL</t>
  </si>
  <si>
    <t>BR3266</t>
  </si>
  <si>
    <t>Kinver &amp; Enville RBL</t>
  </si>
  <si>
    <t>BR3245</t>
  </si>
  <si>
    <t>Lanesfield RBL</t>
  </si>
  <si>
    <t>BR3153</t>
  </si>
  <si>
    <t>Leek RBL</t>
  </si>
  <si>
    <t>BR3247</t>
  </si>
  <si>
    <t>Lower Gornal RBL</t>
  </si>
  <si>
    <t>BR3155</t>
  </si>
  <si>
    <t>Meir Longton RBL</t>
  </si>
  <si>
    <t>BR3156</t>
  </si>
  <si>
    <t>Newcastle, Chesterton &amp; Dist RBL</t>
  </si>
  <si>
    <t>BR3271</t>
  </si>
  <si>
    <t>Norton Canes RBL</t>
  </si>
  <si>
    <t>BR3667</t>
  </si>
  <si>
    <t>Pelsall</t>
  </si>
  <si>
    <t>BR3248</t>
  </si>
  <si>
    <t>Penkridge RBL</t>
  </si>
  <si>
    <t>BR3249</t>
  </si>
  <si>
    <t>Penn &amp; Dist RBL</t>
  </si>
  <si>
    <t>BR3251</t>
  </si>
  <si>
    <t>Quarry Bank RBL</t>
  </si>
  <si>
    <t>BR3157</t>
  </si>
  <si>
    <t>Rangemore &amp; Dist RBL</t>
  </si>
  <si>
    <t>BR3158</t>
  </si>
  <si>
    <t>Rolleston on Dove RBL</t>
  </si>
  <si>
    <t>BR3159</t>
  </si>
  <si>
    <t>Rudyard &amp; Horton RBL</t>
  </si>
  <si>
    <t>BR3252</t>
  </si>
  <si>
    <t>Rugeley RBL</t>
  </si>
  <si>
    <t>BR3253</t>
  </si>
  <si>
    <t>Sedgley RBL</t>
  </si>
  <si>
    <t>BR3254</t>
  </si>
  <si>
    <t>Short Heath RBL</t>
  </si>
  <si>
    <t>BR3160</t>
  </si>
  <si>
    <t>Stafford RBL</t>
  </si>
  <si>
    <t>BR3161</t>
  </si>
  <si>
    <t>Stone</t>
  </si>
  <si>
    <t>BR3256</t>
  </si>
  <si>
    <t>Swindon &amp; Smestow RBL</t>
  </si>
  <si>
    <t>BR3257</t>
  </si>
  <si>
    <t>Tamworth Branch</t>
  </si>
  <si>
    <t>BR3168</t>
  </si>
  <si>
    <t>Tean RBL</t>
  </si>
  <si>
    <t>BR3269</t>
  </si>
  <si>
    <t>Tipton RBL</t>
  </si>
  <si>
    <t>BR3163</t>
  </si>
  <si>
    <t>Uttoxeter RBL</t>
  </si>
  <si>
    <t>BR3164</t>
  </si>
  <si>
    <t>Waterhouses &amp; Dist RBL</t>
  </si>
  <si>
    <t>BR3260</t>
  </si>
  <si>
    <t>Wednesbury RBL</t>
  </si>
  <si>
    <t>BR3261</t>
  </si>
  <si>
    <t>Wednesfield RBL</t>
  </si>
  <si>
    <t>BR3267</t>
  </si>
  <si>
    <t>Willenhall RBL</t>
  </si>
  <si>
    <t>BR3263</t>
  </si>
  <si>
    <t>Wolverhampton RBL</t>
  </si>
  <si>
    <t>BR3166</t>
  </si>
  <si>
    <t>Yoxall RBL</t>
  </si>
  <si>
    <t>BR0783</t>
  </si>
  <si>
    <t>Bacton &amp; Dist RBL</t>
  </si>
  <si>
    <t>BR0786</t>
  </si>
  <si>
    <t>Beccles RBL</t>
  </si>
  <si>
    <t>BR0792</t>
  </si>
  <si>
    <t>Brandon RBL</t>
  </si>
  <si>
    <t>BR0794</t>
  </si>
  <si>
    <t>Bungay RBL</t>
  </si>
  <si>
    <t>BR0795</t>
  </si>
  <si>
    <t>Bures &amp; Dist RBL</t>
  </si>
  <si>
    <t>BR0796</t>
  </si>
  <si>
    <t>Bury St Edmunds RBL</t>
  </si>
  <si>
    <t>BR0801</t>
  </si>
  <si>
    <t>Debenham RBL</t>
  </si>
  <si>
    <t>BR3512</t>
  </si>
  <si>
    <t>East Bergholt RBL Branch</t>
  </si>
  <si>
    <t>BR0861</t>
  </si>
  <si>
    <t>Exning RBL</t>
  </si>
  <si>
    <t>BR0807</t>
  </si>
  <si>
    <t>Felixstowe RBL</t>
  </si>
  <si>
    <t>BR0808</t>
  </si>
  <si>
    <t>Felsham &amp; Gedding RBL</t>
  </si>
  <si>
    <t>BR0809</t>
  </si>
  <si>
    <t>Framlingham RBL</t>
  </si>
  <si>
    <t>BR0810</t>
  </si>
  <si>
    <t>Fressingfield Dist RBL</t>
  </si>
  <si>
    <t>GP0306</t>
  </si>
  <si>
    <t>Group B - Suffolk</t>
  </si>
  <si>
    <t>GP0307</t>
  </si>
  <si>
    <t>Group C-Suffolk</t>
  </si>
  <si>
    <t>BR0812</t>
  </si>
  <si>
    <t>Hadleigh Suffolk RBL</t>
  </si>
  <si>
    <t>BR0813</t>
  </si>
  <si>
    <t>Halesworth &amp; Wenhaston RBL</t>
  </si>
  <si>
    <t>BR0814</t>
  </si>
  <si>
    <t>Haughley RBL Branch</t>
  </si>
  <si>
    <t>BR0815</t>
  </si>
  <si>
    <t>Haverhill,Thurlow &amp; Dist RBL Branch</t>
  </si>
  <si>
    <t>BR0816</t>
  </si>
  <si>
    <t>Holbrook &amp; Dist RBL</t>
  </si>
  <si>
    <t>BR0862</t>
  </si>
  <si>
    <t>Hopton &amp; District RBL</t>
  </si>
  <si>
    <t>BR0819</t>
  </si>
  <si>
    <t>Ipswich RBL</t>
  </si>
  <si>
    <t>BR0820</t>
  </si>
  <si>
    <t>Ixworth &amp; Dist RBL</t>
  </si>
  <si>
    <t>BR0821</t>
  </si>
  <si>
    <t>Kedington &amp; Dist RBL</t>
  </si>
  <si>
    <t>BR0822</t>
  </si>
  <si>
    <t>Kesgrave &amp; Dist RBL</t>
  </si>
  <si>
    <t>BR0823</t>
  </si>
  <si>
    <t>Lakenheath</t>
  </si>
  <si>
    <t>BR0824</t>
  </si>
  <si>
    <t>Lavenham RBL</t>
  </si>
  <si>
    <t>BR0826</t>
  </si>
  <si>
    <t>Leiston RBL</t>
  </si>
  <si>
    <t>BR0827</t>
  </si>
  <si>
    <t>Long Melford RBL</t>
  </si>
  <si>
    <t>BR0838</t>
  </si>
  <si>
    <t>Lowestoft &amp; District RBL</t>
  </si>
  <si>
    <t>BR0830</t>
  </si>
  <si>
    <t>Mildenhall RBL</t>
  </si>
  <si>
    <t>BR0831</t>
  </si>
  <si>
    <t>Nayland RBL</t>
  </si>
  <si>
    <t>BR0832</t>
  </si>
  <si>
    <t>Needham Market RBL</t>
  </si>
  <si>
    <t>BR0833</t>
  </si>
  <si>
    <t>Newmarket RBL</t>
  </si>
  <si>
    <t>BR0835</t>
  </si>
  <si>
    <t>Saxmundham &amp; Dist RBL</t>
  </si>
  <si>
    <t>BR0836</t>
  </si>
  <si>
    <t>Shotley, Ewarton &amp; District RBL Branch</t>
  </si>
  <si>
    <t>BR0837</t>
  </si>
  <si>
    <t>Snape &amp; Farnham RBL</t>
  </si>
  <si>
    <t>BR0839</t>
  </si>
  <si>
    <t>Southwold &amp; Reydon RBL</t>
  </si>
  <si>
    <t>BR0840</t>
  </si>
  <si>
    <t>Stanton District Branch</t>
  </si>
  <si>
    <t>BR0842</t>
  </si>
  <si>
    <t>Stowmarket RBL</t>
  </si>
  <si>
    <t>BR0843</t>
  </si>
  <si>
    <t>Stradbroke RBL</t>
  </si>
  <si>
    <t>BR0845</t>
  </si>
  <si>
    <t>Sudbury &amp; Dist RBL</t>
  </si>
  <si>
    <t>BR0846</t>
  </si>
  <si>
    <t>Suffolk RBL Branch</t>
  </si>
  <si>
    <t>BR0852</t>
  </si>
  <si>
    <t>Wickham Market RBL</t>
  </si>
  <si>
    <t>BR0854</t>
  </si>
  <si>
    <t>Witnesham &amp; Dist RBL</t>
  </si>
  <si>
    <t>BR0855</t>
  </si>
  <si>
    <t>Woodbridge RBL</t>
  </si>
  <si>
    <t>BR0858</t>
  </si>
  <si>
    <t>Wrentham &amp; Dist RBL</t>
  </si>
  <si>
    <t>BR2042</t>
  </si>
  <si>
    <t>Addlestone RBL</t>
  </si>
  <si>
    <t>BR2094</t>
  </si>
  <si>
    <t>Banstead &amp; District RBL</t>
  </si>
  <si>
    <t>BR2044</t>
  </si>
  <si>
    <t>Belmont RBL</t>
  </si>
  <si>
    <t>BR2046</t>
  </si>
  <si>
    <t>Bisley Knaphill RBL</t>
  </si>
  <si>
    <t>BR2047</t>
  </si>
  <si>
    <t>Bletchingley RBL</t>
  </si>
  <si>
    <t>BR2048</t>
  </si>
  <si>
    <t>Bourne RBL</t>
  </si>
  <si>
    <t>BR2051</t>
  </si>
  <si>
    <t>Camberley RBL</t>
  </si>
  <si>
    <t>BR2124</t>
  </si>
  <si>
    <t>Carshalton &amp; Wallington</t>
  </si>
  <si>
    <t>BR2053</t>
  </si>
  <si>
    <t>Caterham RBL</t>
  </si>
  <si>
    <t>BR2054</t>
  </si>
  <si>
    <t>Charlwood RBL</t>
  </si>
  <si>
    <t>BR2055</t>
  </si>
  <si>
    <t>Cheam &amp; Sutton RBL</t>
  </si>
  <si>
    <t>BR2057</t>
  </si>
  <si>
    <t>Chessington, Hook &amp; District RBL</t>
  </si>
  <si>
    <t>BR2059</t>
  </si>
  <si>
    <t>Chobham RBL</t>
  </si>
  <si>
    <t>BR2061</t>
  </si>
  <si>
    <t>Cobham RBL</t>
  </si>
  <si>
    <t>BR2062</t>
  </si>
  <si>
    <t>Compton RBL</t>
  </si>
  <si>
    <t>BR2063</t>
  </si>
  <si>
    <t>Cranleigh &amp; District RBL</t>
  </si>
  <si>
    <t>BR2064</t>
  </si>
  <si>
    <t>Dorking</t>
  </si>
  <si>
    <t>BR2067</t>
  </si>
  <si>
    <t>Effingham RBL</t>
  </si>
  <si>
    <t>BR2068</t>
  </si>
  <si>
    <t>Egham &amp; Hythe RBL</t>
  </si>
  <si>
    <t>BR2069</t>
  </si>
  <si>
    <t>Elstead RBL</t>
  </si>
  <si>
    <t>BR2070</t>
  </si>
  <si>
    <t>Englefield Green Sub Branch RBL</t>
  </si>
  <si>
    <t>BR2073</t>
  </si>
  <si>
    <t>Epsom and Ewell Branch</t>
  </si>
  <si>
    <t>BR2072</t>
  </si>
  <si>
    <t>Esher RBL</t>
  </si>
  <si>
    <t>BR2074</t>
  </si>
  <si>
    <t>Farnham RBL</t>
  </si>
  <si>
    <t>BR2076</t>
  </si>
  <si>
    <t>Frensham RBL</t>
  </si>
  <si>
    <t>BR2078</t>
  </si>
  <si>
    <t>Godstone (CSB) RBL</t>
  </si>
  <si>
    <t>BR2079</t>
  </si>
  <si>
    <t>Grayshott RBL</t>
  </si>
  <si>
    <t>BR2081</t>
  </si>
  <si>
    <t>Haslemere</t>
  </si>
  <si>
    <t>BR2082</t>
  </si>
  <si>
    <t>Hindhead RBL</t>
  </si>
  <si>
    <t>BR2084</t>
  </si>
  <si>
    <t>Horley RBL</t>
  </si>
  <si>
    <t>BR2087</t>
  </si>
  <si>
    <t>Leatherhead RBL</t>
  </si>
  <si>
    <t>BR2088</t>
  </si>
  <si>
    <t>Limpsfield RBL</t>
  </si>
  <si>
    <t>BR2089</t>
  </si>
  <si>
    <t>Malden &amp; Coombe Kingston on Thames RBL</t>
  </si>
  <si>
    <t>BR2090</t>
  </si>
  <si>
    <t>Merstham RBL</t>
  </si>
  <si>
    <t>BR2091</t>
  </si>
  <si>
    <t>Molesey RBL</t>
  </si>
  <si>
    <t>BR2092</t>
  </si>
  <si>
    <t>Morden</t>
  </si>
  <si>
    <t>BR2093</t>
  </si>
  <si>
    <t>Newdigate</t>
  </si>
  <si>
    <t>BR2095</t>
  </si>
  <si>
    <t>Normandy RBL</t>
  </si>
  <si>
    <t>BR2096</t>
  </si>
  <si>
    <t>Nutfield RBL</t>
  </si>
  <si>
    <t>BR2097</t>
  </si>
  <si>
    <t>Ottershaw RBL</t>
  </si>
  <si>
    <t>BR2098</t>
  </si>
  <si>
    <t>Outwood RBL</t>
  </si>
  <si>
    <t>BR2099</t>
  </si>
  <si>
    <t>Oxted RBL</t>
  </si>
  <si>
    <t>BR2100</t>
  </si>
  <si>
    <t>Peaslake RBL</t>
  </si>
  <si>
    <t>BR2101</t>
  </si>
  <si>
    <t>Pirbright RBL</t>
  </si>
  <si>
    <t>BR2102</t>
  </si>
  <si>
    <t>Puttenham &amp; Wanborough RBL</t>
  </si>
  <si>
    <t>BR2105</t>
  </si>
  <si>
    <t>Ripley Surrey RBL</t>
  </si>
  <si>
    <t>BR2106</t>
  </si>
  <si>
    <t>Seale &amp; Sands RBL</t>
  </si>
  <si>
    <t>BR2110</t>
  </si>
  <si>
    <t>Stoughton Westborough RBL Branch</t>
  </si>
  <si>
    <t>BR2111</t>
  </si>
  <si>
    <t>Surbiton RBL</t>
  </si>
  <si>
    <t>BR2112</t>
  </si>
  <si>
    <t>The Dittons&amp;hinchley Wood  CSB RBL</t>
  </si>
  <si>
    <t>BR2113</t>
  </si>
  <si>
    <t>Virginia Water RBL</t>
  </si>
  <si>
    <t>BR2116</t>
  </si>
  <si>
    <t>West Clandon RBL</t>
  </si>
  <si>
    <t>BR2125</t>
  </si>
  <si>
    <t>Whiteley Village &amp; Walton and Weybridge RBL</t>
  </si>
  <si>
    <t>BR2118</t>
  </si>
  <si>
    <t>Windlesham RBL</t>
  </si>
  <si>
    <t>BR2122</t>
  </si>
  <si>
    <t>Worcester Park RBL</t>
  </si>
  <si>
    <t>BR2126</t>
  </si>
  <si>
    <t>Aldwick</t>
  </si>
  <si>
    <t>BR2127</t>
  </si>
  <si>
    <t>Alfriston &amp; District RBL</t>
  </si>
  <si>
    <t>BR2129</t>
  </si>
  <si>
    <t>Ardingly RBL</t>
  </si>
  <si>
    <t>BR2130</t>
  </si>
  <si>
    <t>Arundel &amp; District RBL</t>
  </si>
  <si>
    <t>BR2132</t>
  </si>
  <si>
    <t>Balcombe RBL</t>
  </si>
  <si>
    <t>BR2133</t>
  </si>
  <si>
    <t>Barcombe RBL</t>
  </si>
  <si>
    <t>BR2134</t>
  </si>
  <si>
    <t>Battle RBL</t>
  </si>
  <si>
    <t>BR2135</t>
  </si>
  <si>
    <t>Bexhill on Sea RBL</t>
  </si>
  <si>
    <t>BR2136</t>
  </si>
  <si>
    <t>Billingshurst RBL</t>
  </si>
  <si>
    <t>BR2137</t>
  </si>
  <si>
    <t>Bognor Regis &amp; District</t>
  </si>
  <si>
    <t>BR2140</t>
  </si>
  <si>
    <t>Brighton  &amp; Hove City RBL</t>
  </si>
  <si>
    <t>BR2141</t>
  </si>
  <si>
    <t>Burgess Hill RBL</t>
  </si>
  <si>
    <t>BR2142</t>
  </si>
  <si>
    <t>Burwash RBL</t>
  </si>
  <si>
    <t>BR2143</t>
  </si>
  <si>
    <t>Buxted &amp; District CSB RBL</t>
  </si>
  <si>
    <t>BR2145</t>
  </si>
  <si>
    <t>Chichester</t>
  </si>
  <si>
    <t>BR2147</t>
  </si>
  <si>
    <t>Clayton &amp; Keyme</t>
  </si>
  <si>
    <t>BR2148</t>
  </si>
  <si>
    <t>Cliffe RBL</t>
  </si>
  <si>
    <t>BR2151</t>
  </si>
  <si>
    <t>Crawley and District</t>
  </si>
  <si>
    <t>BR2150</t>
  </si>
  <si>
    <t>Crawley Down &amp; Turners Hill RBL</t>
  </si>
  <si>
    <t>BR2152</t>
  </si>
  <si>
    <t>Crowborough RBL</t>
  </si>
  <si>
    <t>BR2154</t>
  </si>
  <si>
    <t>Cuckfield</t>
  </si>
  <si>
    <t>BR2156</t>
  </si>
  <si>
    <t>Ditchling &amp; District RBL Branch</t>
  </si>
  <si>
    <t>BR2159</t>
  </si>
  <si>
    <t>E Hoathly &amp; Halland RBL</t>
  </si>
  <si>
    <t>BR2157</t>
  </si>
  <si>
    <t>East Dean RBL</t>
  </si>
  <si>
    <t>BR2158</t>
  </si>
  <si>
    <t>East Grinstead RBL</t>
  </si>
  <si>
    <t>BR2160</t>
  </si>
  <si>
    <t>East Preston RBL</t>
  </si>
  <si>
    <t>BR2161</t>
  </si>
  <si>
    <t>Eastbourne RBL</t>
  </si>
  <si>
    <t>BR2162</t>
  </si>
  <si>
    <t>Eridge RBL Sub Branch</t>
  </si>
  <si>
    <t>BR2163</t>
  </si>
  <si>
    <t>Etchingham RBL</t>
  </si>
  <si>
    <t>BR2166</t>
  </si>
  <si>
    <t>Fletching RBL</t>
  </si>
  <si>
    <t>BR2167</t>
  </si>
  <si>
    <t>Forest Row RBL</t>
  </si>
  <si>
    <t>BR2169</t>
  </si>
  <si>
    <t>Hailsham &amp; District RBL</t>
  </si>
  <si>
    <t>BR2172</t>
  </si>
  <si>
    <t>Harting &amp; Dist RBL</t>
  </si>
  <si>
    <t>BR2173</t>
  </si>
  <si>
    <t>Hastings &amp; St Leonards</t>
  </si>
  <si>
    <t>BR2174</t>
  </si>
  <si>
    <t>Haywards Heath RBL</t>
  </si>
  <si>
    <t>BR2234</t>
  </si>
  <si>
    <t>Heathfield RBL</t>
  </si>
  <si>
    <t>BR2177</t>
  </si>
  <si>
    <t>Horsham RBL</t>
  </si>
  <si>
    <t>BR2178</t>
  </si>
  <si>
    <t>Horsted Keynes &amp; Danehill RBL</t>
  </si>
  <si>
    <t>BR2180</t>
  </si>
  <si>
    <t>Hurstpierpoint</t>
  </si>
  <si>
    <t>BR2181</t>
  </si>
  <si>
    <t>Lancing &amp; Sompting RBL (CSB)</t>
  </si>
  <si>
    <t>BR2182</t>
  </si>
  <si>
    <t>Lindfield RBL</t>
  </si>
  <si>
    <t>BR2183</t>
  </si>
  <si>
    <t>Little Common RBL</t>
  </si>
  <si>
    <t>BR2184</t>
  </si>
  <si>
    <t>Littlehampton RBL</t>
  </si>
  <si>
    <t>BR2186</t>
  </si>
  <si>
    <t>Mayfield Hadlow Down RBL</t>
  </si>
  <si>
    <t>BR2187</t>
  </si>
  <si>
    <t>Midhurst, Rogate &amp; District RBL</t>
  </si>
  <si>
    <t>BR2188</t>
  </si>
  <si>
    <t>Milland RBL</t>
  </si>
  <si>
    <t>BR2190</t>
  </si>
  <si>
    <t>Mundham &amp; District RBL</t>
  </si>
  <si>
    <t>BR2191</t>
  </si>
  <si>
    <t>Newhaven RBL</t>
  </si>
  <si>
    <t>BR2195</t>
  </si>
  <si>
    <t>Peacehaven &amp; Telscombe RBL</t>
  </si>
  <si>
    <t>BR2197</t>
  </si>
  <si>
    <t>Pett Fairlight RBL</t>
  </si>
  <si>
    <t>BR2198</t>
  </si>
  <si>
    <t>Petworth RBL</t>
  </si>
  <si>
    <t>BR2199</t>
  </si>
  <si>
    <t>Plumpton &amp; East Chiltington RBL</t>
  </si>
  <si>
    <t>BR2200</t>
  </si>
  <si>
    <t>Polegate RBL</t>
  </si>
  <si>
    <t>BR2201</t>
  </si>
  <si>
    <t>Portslade</t>
  </si>
  <si>
    <t>BR2203</t>
  </si>
  <si>
    <t>Pulborough &amp; Dist RBL Sub Branch</t>
  </si>
  <si>
    <t>BR2204</t>
  </si>
  <si>
    <t>Ringmer RBL</t>
  </si>
  <si>
    <t>BR2205</t>
  </si>
  <si>
    <t>Robertsbridge RBL</t>
  </si>
  <si>
    <t>BR2207</t>
  </si>
  <si>
    <t>Rotherfield RBL</t>
  </si>
  <si>
    <t>BR2208</t>
  </si>
  <si>
    <t>Rottingdean RBL</t>
  </si>
  <si>
    <t>BR2210</t>
  </si>
  <si>
    <t>Rye RBL</t>
  </si>
  <si>
    <t>BR2212</t>
  </si>
  <si>
    <t>Seaford RBL</t>
  </si>
  <si>
    <t>BR2213</t>
  </si>
  <si>
    <t>Sedlescombe RBL</t>
  </si>
  <si>
    <t>BR2214</t>
  </si>
  <si>
    <t>Selsey RBL</t>
  </si>
  <si>
    <t>BR2215</t>
  </si>
  <si>
    <t>Shoreham By Sea RBL</t>
  </si>
  <si>
    <t>BR2216</t>
  </si>
  <si>
    <t>Singleton &amp; District RBL</t>
  </si>
  <si>
    <t>BR2217</t>
  </si>
  <si>
    <t>Slinfold RBL</t>
  </si>
  <si>
    <t>BR2232</t>
  </si>
  <si>
    <t>Southwick Green RBL</t>
  </si>
  <si>
    <t>BR2219</t>
  </si>
  <si>
    <t>Steyning &amp; District RBL</t>
  </si>
  <si>
    <t>BR2220</t>
  </si>
  <si>
    <t>Storrington RBL</t>
  </si>
  <si>
    <t>BR2235</t>
  </si>
  <si>
    <t>Sussex RBL</t>
  </si>
  <si>
    <t>BR2149</t>
  </si>
  <si>
    <t>Sussex Weald</t>
  </si>
  <si>
    <t>BR2221</t>
  </si>
  <si>
    <t>Ticehurst, Stonegate &amp; Flimwell RBL</t>
  </si>
  <si>
    <t>BR2222</t>
  </si>
  <si>
    <t>Uckfield RBL</t>
  </si>
  <si>
    <t>BR2223</t>
  </si>
  <si>
    <t>Wadhurst &amp; Tidebrook RBL</t>
  </si>
  <si>
    <t>BR2224</t>
  </si>
  <si>
    <t>Warnham &amp; Broadbridge Hth</t>
  </si>
  <si>
    <t>BR2226</t>
  </si>
  <si>
    <t>West Hoathly RBL</t>
  </si>
  <si>
    <t>BR2227</t>
  </si>
  <si>
    <t>Westham &amp; Pevensey RBL</t>
  </si>
  <si>
    <t>BR2228</t>
  </si>
  <si>
    <t>Willingdon RBL</t>
  </si>
  <si>
    <t>BR2229</t>
  </si>
  <si>
    <t>Wittering &amp; District RBL</t>
  </si>
  <si>
    <t>BR2230</t>
  </si>
  <si>
    <t>Worthing RBL</t>
  </si>
  <si>
    <t>BR3274</t>
  </si>
  <si>
    <t>Alcester RBL</t>
  </si>
  <si>
    <t>BR3276</t>
  </si>
  <si>
    <t>Arley RBL</t>
  </si>
  <si>
    <t>BR3277</t>
  </si>
  <si>
    <t>Atherstone RBL</t>
  </si>
  <si>
    <t>BR2979</t>
  </si>
  <si>
    <t>Austin RBL</t>
  </si>
  <si>
    <t>BR3279</t>
  </si>
  <si>
    <t>Baginton &amp; Dist RBL</t>
  </si>
  <si>
    <t>BR3280</t>
  </si>
  <si>
    <t>Bedworth RBL</t>
  </si>
  <si>
    <t>BR3281</t>
  </si>
  <si>
    <t>Berkswell RBL</t>
  </si>
  <si>
    <t>BR3282</t>
  </si>
  <si>
    <t>Bidford on Avon RBL</t>
  </si>
  <si>
    <t>BR3283</t>
  </si>
  <si>
    <t>Bilton RBL</t>
  </si>
  <si>
    <t>BR3288</t>
  </si>
  <si>
    <t>Bulkington RBL</t>
  </si>
  <si>
    <t>BR3289</t>
  </si>
  <si>
    <t>Claverdon &amp; District RBL</t>
  </si>
  <si>
    <t>BR3544</t>
  </si>
  <si>
    <t>Coleshill RBL Branch</t>
  </si>
  <si>
    <t>BR3290</t>
  </si>
  <si>
    <t>Coventry No1 RBL</t>
  </si>
  <si>
    <t>BR3293</t>
  </si>
  <si>
    <t>Coventry No4 RBL</t>
  </si>
  <si>
    <t>BR3303</t>
  </si>
  <si>
    <t>Henley In Arden RBL</t>
  </si>
  <si>
    <t>BR3304</t>
  </si>
  <si>
    <t>Hillmorton RBL</t>
  </si>
  <si>
    <t>BR3305</t>
  </si>
  <si>
    <t>Kenilworth RBL</t>
  </si>
  <si>
    <t>BR2987</t>
  </si>
  <si>
    <t>Kings Norton RBL</t>
  </si>
  <si>
    <t>BR3307</t>
  </si>
  <si>
    <t>Knowle &amp; Dist RBL</t>
  </si>
  <si>
    <t>BR3319</t>
  </si>
  <si>
    <t>Leamington Spa RBL</t>
  </si>
  <si>
    <t>BR3309</t>
  </si>
  <si>
    <t>Long Compton RBL</t>
  </si>
  <si>
    <t>BR3315</t>
  </si>
  <si>
    <t>Nuneaton &amp; Stockingford RBL</t>
  </si>
  <si>
    <t>BR2992</t>
  </si>
  <si>
    <t>Pype Hayes &amp; Tyburn RBL</t>
  </si>
  <si>
    <t>BR3001</t>
  </si>
  <si>
    <t>Quinton (B'Ham) RBL</t>
  </si>
  <si>
    <t>BR3318</t>
  </si>
  <si>
    <t>Rowington Lapworth RBL</t>
  </si>
  <si>
    <t>BR3320</t>
  </si>
  <si>
    <t>Rugby No1 RBL</t>
  </si>
  <si>
    <t>BR3323</t>
  </si>
  <si>
    <t>Salford Priors RBL</t>
  </si>
  <si>
    <t>BR2994</t>
  </si>
  <si>
    <t>Shard End No 1 RBL</t>
  </si>
  <si>
    <t>BR3324</t>
  </si>
  <si>
    <t>Shipston on Stour RBL</t>
  </si>
  <si>
    <t>BR3325</t>
  </si>
  <si>
    <t>Shirley RBL</t>
  </si>
  <si>
    <t>BR3326</t>
  </si>
  <si>
    <t>Solihull RBL</t>
  </si>
  <si>
    <t>BR3327</t>
  </si>
  <si>
    <t>Southam RBL</t>
  </si>
  <si>
    <t>BR3330</t>
  </si>
  <si>
    <t>Stratford on Avon RBL</t>
  </si>
  <si>
    <t>BR3615</t>
  </si>
  <si>
    <t>Studley RBL Branch</t>
  </si>
  <si>
    <t>BR2998</t>
  </si>
  <si>
    <t>Sutton Coldfield RBL</t>
  </si>
  <si>
    <t>BR3336</t>
  </si>
  <si>
    <t>Twogates &amp; Wilnecote District RBL</t>
  </si>
  <si>
    <t>BR3333</t>
  </si>
  <si>
    <t>Warwick RBL</t>
  </si>
  <si>
    <t>BR1591</t>
  </si>
  <si>
    <t>Aintree RBL</t>
  </si>
  <si>
    <t>BR1626</t>
  </si>
  <si>
    <t>Ashton In Makerfield RBL</t>
  </si>
  <si>
    <t>BR1627</t>
  </si>
  <si>
    <t>Aspull RBL Branch</t>
  </si>
  <si>
    <t>BR1628</t>
  </si>
  <si>
    <t>Atherton RBL Branch</t>
  </si>
  <si>
    <t>BR1629</t>
  </si>
  <si>
    <t>Blackrod RBL Branch</t>
  </si>
  <si>
    <t>BR1630</t>
  </si>
  <si>
    <t>Bolton RBL</t>
  </si>
  <si>
    <t>BR1594</t>
  </si>
  <si>
    <t>Boro of Crosby RBL Branch</t>
  </si>
  <si>
    <t>BR1596</t>
  </si>
  <si>
    <t>City of Liverpool RBL</t>
  </si>
  <si>
    <t>BR1632</t>
  </si>
  <si>
    <t>Culcheth &amp; Dist RBL</t>
  </si>
  <si>
    <t>BR1598</t>
  </si>
  <si>
    <t>East Liverpool RBL</t>
  </si>
  <si>
    <t>BR1599</t>
  </si>
  <si>
    <t>Fazakerley RBL</t>
  </si>
  <si>
    <t>BR1600</t>
  </si>
  <si>
    <t>Formby RBL</t>
  </si>
  <si>
    <t>BR1601</t>
  </si>
  <si>
    <t>Garston RBL</t>
  </si>
  <si>
    <t>BR3541</t>
  </si>
  <si>
    <t>Hale RBL</t>
  </si>
  <si>
    <t>BR1603</t>
  </si>
  <si>
    <t>Huyton With Roby RBL</t>
  </si>
  <si>
    <t>BR1605</t>
  </si>
  <si>
    <t>Lathom Burscough RBL</t>
  </si>
  <si>
    <t>BR1639</t>
  </si>
  <si>
    <t>Leigh RBL</t>
  </si>
  <si>
    <t>BR1606</t>
  </si>
  <si>
    <t>Litherland RBL</t>
  </si>
  <si>
    <t>BR1607</t>
  </si>
  <si>
    <t>Maghull RBL</t>
  </si>
  <si>
    <t>BR1625</t>
  </si>
  <si>
    <t>Merseyside RBL Branch</t>
  </si>
  <si>
    <t>BR1609</t>
  </si>
  <si>
    <t>Mossley Hill RBL</t>
  </si>
  <si>
    <t>BR1610</t>
  </si>
  <si>
    <t>Netherley RBL</t>
  </si>
  <si>
    <t>BR1611</t>
  </si>
  <si>
    <t>Netherton &amp; Sefton RBL</t>
  </si>
  <si>
    <t>BR1612</t>
  </si>
  <si>
    <t>Norris Green RBL</t>
  </si>
  <si>
    <t>BR1640</t>
  </si>
  <si>
    <t>Orrell RBL</t>
  </si>
  <si>
    <t>BR1641</t>
  </si>
  <si>
    <t>Penketh &amp; Sankey RBL</t>
  </si>
  <si>
    <t>BR1615</t>
  </si>
  <si>
    <t>Rainford RBL</t>
  </si>
  <si>
    <t>BR1616</t>
  </si>
  <si>
    <t>Rainhill RBL</t>
  </si>
  <si>
    <t>BR1618</t>
  </si>
  <si>
    <t>Southport RBL</t>
  </si>
  <si>
    <t>BR1619</t>
  </si>
  <si>
    <t>Speke RBL</t>
  </si>
  <si>
    <t>BR1621</t>
  </si>
  <si>
    <t>Thatto Heath RBL</t>
  </si>
  <si>
    <t>BR1643</t>
  </si>
  <si>
    <t>Westhoughton RBL</t>
  </si>
  <si>
    <t>BR1592</t>
  </si>
  <si>
    <t>Widnes RBL</t>
  </si>
  <si>
    <t>BR1645</t>
  </si>
  <si>
    <t>Wigan Town RBL</t>
  </si>
  <si>
    <t>BR1646</t>
  </si>
  <si>
    <t>Woolston RBL</t>
  </si>
  <si>
    <t>BR1624</t>
  </si>
  <si>
    <t>Woolton &amp; Halewood RBL</t>
  </si>
  <si>
    <t>BR2562</t>
  </si>
  <si>
    <t>Amesbury RBL</t>
  </si>
  <si>
    <t>BR2564</t>
  </si>
  <si>
    <t>Barford St Martin RBL</t>
  </si>
  <si>
    <t>BR2565</t>
  </si>
  <si>
    <t>Bedwyn &amp; District Sub Branch RBL</t>
  </si>
  <si>
    <t>BR2567</t>
  </si>
  <si>
    <t>Bratton RBL</t>
  </si>
  <si>
    <t>BR2569</t>
  </si>
  <si>
    <t>Bromham RBL</t>
  </si>
  <si>
    <t>BR2570</t>
  </si>
  <si>
    <t>Burbage Easton Royal RBL</t>
  </si>
  <si>
    <t>BR2571</t>
  </si>
  <si>
    <t>Calne RBL</t>
  </si>
  <si>
    <t>BR2572</t>
  </si>
  <si>
    <t>Chippenham RBL</t>
  </si>
  <si>
    <t>BR2575</t>
  </si>
  <si>
    <t>Codford &amp; Dist RBL</t>
  </si>
  <si>
    <t>BR2576</t>
  </si>
  <si>
    <t>Colerne RBL</t>
  </si>
  <si>
    <t>BR2577</t>
  </si>
  <si>
    <t>Corsham RBL</t>
  </si>
  <si>
    <t>BR2578</t>
  </si>
  <si>
    <t>Cricklade RBL</t>
  </si>
  <si>
    <t>BR2579</t>
  </si>
  <si>
    <t>Devizes RBL</t>
  </si>
  <si>
    <t>BR2580</t>
  </si>
  <si>
    <t>Downton RBL</t>
  </si>
  <si>
    <t>BR2581</t>
  </si>
  <si>
    <t>East Knoyle RBL</t>
  </si>
  <si>
    <t>BR2582</t>
  </si>
  <si>
    <t>Edington RBL</t>
  </si>
  <si>
    <t>BR2583</t>
  </si>
  <si>
    <t>Heddington Stockley RBL</t>
  </si>
  <si>
    <t>BR2585</t>
  </si>
  <si>
    <t>Highworth &amp; Dist RBL</t>
  </si>
  <si>
    <t>BR2586</t>
  </si>
  <si>
    <t>Hindon RBL</t>
  </si>
  <si>
    <t>BR2587</t>
  </si>
  <si>
    <t>BR2589</t>
  </si>
  <si>
    <t>Langford &amp; Wylye RBL</t>
  </si>
  <si>
    <t>BR3717</t>
  </si>
  <si>
    <t>Ludgershall</t>
  </si>
  <si>
    <t>BR2590</t>
  </si>
  <si>
    <t>Malmesbury RBL</t>
  </si>
  <si>
    <t>BR2621</t>
  </si>
  <si>
    <t>Market Lavington Sub Branch RBL</t>
  </si>
  <si>
    <t>BR2591</t>
  </si>
  <si>
    <t>Marlborough RBL</t>
  </si>
  <si>
    <t>BR2592</t>
  </si>
  <si>
    <t>Melksham RBL</t>
  </si>
  <si>
    <t>BR2594</t>
  </si>
  <si>
    <t>Minety RBL</t>
  </si>
  <si>
    <t>BR2595</t>
  </si>
  <si>
    <t>Morgans Vale RBL</t>
  </si>
  <si>
    <t>BR2574</t>
  </si>
  <si>
    <t>Penhill RBL</t>
  </si>
  <si>
    <t>BR2597</t>
  </si>
  <si>
    <t>Potterne RBL</t>
  </si>
  <si>
    <t>BR2598</t>
  </si>
  <si>
    <t>Purton RBL</t>
  </si>
  <si>
    <t>BR2599</t>
  </si>
  <si>
    <t>Ramsbury RBL</t>
  </si>
  <si>
    <t>BR2619</t>
  </si>
  <si>
    <t>Royal Wootton Bassett RBL</t>
  </si>
  <si>
    <t>BR2600</t>
  </si>
  <si>
    <t>Salisbury RBL</t>
  </si>
  <si>
    <t>BR2601</t>
  </si>
  <si>
    <t>Seend RBL</t>
  </si>
  <si>
    <t>BR2603</t>
  </si>
  <si>
    <t>Shrewton RBL</t>
  </si>
  <si>
    <t>BR2605</t>
  </si>
  <si>
    <t>Stapleford Berwick RBL</t>
  </si>
  <si>
    <t>BR2607</t>
  </si>
  <si>
    <t>Stratton St Margaret RBL</t>
  </si>
  <si>
    <t>BR2608</t>
  </si>
  <si>
    <t>Swindon RBL</t>
  </si>
  <si>
    <t>BR2609</t>
  </si>
  <si>
    <t>Tidworth RBL</t>
  </si>
  <si>
    <t>BR2610</t>
  </si>
  <si>
    <t>Tisbury</t>
  </si>
  <si>
    <t>BR2611</t>
  </si>
  <si>
    <t>Trowbridge RBL</t>
  </si>
  <si>
    <t>BR2613</t>
  </si>
  <si>
    <t>Warminster RBL</t>
  </si>
  <si>
    <t>BR2615</t>
  </si>
  <si>
    <t>Westbury RBL</t>
  </si>
  <si>
    <t>BR2616</t>
  </si>
  <si>
    <t>Whiteparish RBL</t>
  </si>
  <si>
    <t>BR2617</t>
  </si>
  <si>
    <t>Wilton RBL</t>
  </si>
  <si>
    <t>BR3634</t>
  </si>
  <si>
    <t>Wroughton and District RBL Branch</t>
  </si>
  <si>
    <t>BR3343</t>
  </si>
  <si>
    <t>Astwood Bank RBL</t>
  </si>
  <si>
    <t>BR3345</t>
  </si>
  <si>
    <t>Badsey Aldington RBL (CSB)</t>
  </si>
  <si>
    <t>BR3344</t>
  </si>
  <si>
    <t>Beckford &amp; Ashton Under Hill RBL</t>
  </si>
  <si>
    <t>BR3349</t>
  </si>
  <si>
    <t>Bewdley RBL</t>
  </si>
  <si>
    <t>BR3350</t>
  </si>
  <si>
    <t>Blakedown &amp; Hagley</t>
  </si>
  <si>
    <t>BR3351</t>
  </si>
  <si>
    <t>Bredon RBL</t>
  </si>
  <si>
    <t>BR3352</t>
  </si>
  <si>
    <t>Bretforton RBL</t>
  </si>
  <si>
    <t>BR3354</t>
  </si>
  <si>
    <t>Broadway Sub Branch RBL</t>
  </si>
  <si>
    <t>BR3355</t>
  </si>
  <si>
    <t>Bromsgrove RBL</t>
  </si>
  <si>
    <t>BR3356</t>
  </si>
  <si>
    <t>Chaddesley Corbett RBL</t>
  </si>
  <si>
    <t>BR3357</t>
  </si>
  <si>
    <t>Claines RBL</t>
  </si>
  <si>
    <t>BR3360</t>
  </si>
  <si>
    <t>Cookley &amp; Wolverley RBL</t>
  </si>
  <si>
    <t>BR3361</t>
  </si>
  <si>
    <t>Cradley Worcs RBL</t>
  </si>
  <si>
    <t>BR3363</t>
  </si>
  <si>
    <t>Droitwich RBL</t>
  </si>
  <si>
    <t>BR3405</t>
  </si>
  <si>
    <t>Dudley RBL</t>
  </si>
  <si>
    <t>BR3366</t>
  </si>
  <si>
    <t>Evesham RBL</t>
  </si>
  <si>
    <t>BR3367</t>
  </si>
  <si>
    <t>Far Forest &amp; Rock RBL</t>
  </si>
  <si>
    <t>BR3369</t>
  </si>
  <si>
    <t>Halesowen RBL</t>
  </si>
  <si>
    <t>BR3370</t>
  </si>
  <si>
    <t>Hanley Castle RBL</t>
  </si>
  <si>
    <t>BR3373</t>
  </si>
  <si>
    <t>Kidderminster RBL</t>
  </si>
  <si>
    <t>BR3374</t>
  </si>
  <si>
    <t>Knightwick, Broadwas &amp; Cotheridge RBL</t>
  </si>
  <si>
    <t>BR3406</t>
  </si>
  <si>
    <t>Leigh &amp; District (Worcs) RBL</t>
  </si>
  <si>
    <t>BR3375</t>
  </si>
  <si>
    <t>Lickey End RBL</t>
  </si>
  <si>
    <t>BR3377</t>
  </si>
  <si>
    <t>Littleworth RBL</t>
  </si>
  <si>
    <t>BR3381</t>
  </si>
  <si>
    <t>Netherton RBL</t>
  </si>
  <si>
    <t>BR3382</t>
  </si>
  <si>
    <t>Offenham RBL</t>
  </si>
  <si>
    <t>BR3383</t>
  </si>
  <si>
    <t>Oldbury RBL</t>
  </si>
  <si>
    <t>BR3385</t>
  </si>
  <si>
    <t>Pershore &amp; Dist RBL</t>
  </si>
  <si>
    <t>BR3387</t>
  </si>
  <si>
    <t>Powick &amp; Callow End Malvern RBL</t>
  </si>
  <si>
    <t>BR3388</t>
  </si>
  <si>
    <t>Redditch RBL</t>
  </si>
  <si>
    <t>BR3389</t>
  </si>
  <si>
    <t>Rous Lench Inkberrow RBL</t>
  </si>
  <si>
    <t>BR3390</t>
  </si>
  <si>
    <t>Rubery &amp; Rednal RBL</t>
  </si>
  <si>
    <t>BR3395</t>
  </si>
  <si>
    <t>Stoke Works Hanbury RBL</t>
  </si>
  <si>
    <t>BR3396</t>
  </si>
  <si>
    <t>Stourbridge RBL</t>
  </si>
  <si>
    <t>BR3397</t>
  </si>
  <si>
    <t>Stourport on Severn RBL</t>
  </si>
  <si>
    <t>BR3398</t>
  </si>
  <si>
    <t>Tenbury Wells Clifton Upon Teme RBL</t>
  </si>
  <si>
    <t>BR3401</t>
  </si>
  <si>
    <t>West Malvern RBL</t>
  </si>
  <si>
    <t>BR3402</t>
  </si>
  <si>
    <t>Worcester City RBL</t>
  </si>
  <si>
    <t>BR3403</t>
  </si>
  <si>
    <t>Wychbold RBL</t>
  </si>
  <si>
    <t>BR3404</t>
  </si>
  <si>
    <t>Wythall RBL</t>
  </si>
  <si>
    <t>BR3740</t>
  </si>
  <si>
    <t>Abbots Bromley (WS)</t>
  </si>
  <si>
    <t>BR3741</t>
  </si>
  <si>
    <t>Aberdovey (WS)</t>
  </si>
  <si>
    <t>BR3742</t>
  </si>
  <si>
    <t>Abergavenny (WS)</t>
  </si>
  <si>
    <t>BR3743</t>
  </si>
  <si>
    <t>Antrim (WS)</t>
  </si>
  <si>
    <t>BR3744</t>
  </si>
  <si>
    <t>Appleby &amp; District (WS)</t>
  </si>
  <si>
    <t>BR3745</t>
  </si>
  <si>
    <t>Appledore (WS)</t>
  </si>
  <si>
    <t>BR3747</t>
  </si>
  <si>
    <t>Armitage &amp; District (WS)</t>
  </si>
  <si>
    <t>BR3749</t>
  </si>
  <si>
    <t>Axminster (WS)</t>
  </si>
  <si>
    <t>BR3750</t>
  </si>
  <si>
    <t>Bakewell &amp; District (WS)</t>
  </si>
  <si>
    <t>BR3752</t>
  </si>
  <si>
    <t>Ballynahinch (WS)</t>
  </si>
  <si>
    <t>BR3754</t>
  </si>
  <si>
    <t>Becontree Chadwell Heath (WS)</t>
  </si>
  <si>
    <t>BR3755</t>
  </si>
  <si>
    <t>Belper (WS)</t>
  </si>
  <si>
    <t>BR3758</t>
  </si>
  <si>
    <t>Bishops Stortford (WS)</t>
  </si>
  <si>
    <t>BR3759</t>
  </si>
  <si>
    <t>Bishopsworth (WS)</t>
  </si>
  <si>
    <t>BR3762</t>
  </si>
  <si>
    <t>Blandford &amp; District (WS)</t>
  </si>
  <si>
    <t>BR3763</t>
  </si>
  <si>
    <t>Borehamwood &amp; District (WS)</t>
  </si>
  <si>
    <t>BR3765</t>
  </si>
  <si>
    <t>Braddan &amp; Marown (WS)</t>
  </si>
  <si>
    <t>BR3766</t>
  </si>
  <si>
    <t>Bratton (WS)</t>
  </si>
  <si>
    <t>BR3768</t>
  </si>
  <si>
    <t>Bridport (WS)</t>
  </si>
  <si>
    <t>BR3771</t>
  </si>
  <si>
    <t>Burgess Hill (WS)</t>
  </si>
  <si>
    <t>BR3777</t>
  </si>
  <si>
    <t>Bury Admin (WS)</t>
  </si>
  <si>
    <t>BR3778</t>
  </si>
  <si>
    <t>Bury St Edmunds &amp; Dist (WS)</t>
  </si>
  <si>
    <t>BR3780</t>
  </si>
  <si>
    <t>Castletown &amp; Colby (WS)</t>
  </si>
  <si>
    <t>BR3781</t>
  </si>
  <si>
    <t>Caterham (WS)</t>
  </si>
  <si>
    <t>BR3782</t>
  </si>
  <si>
    <t>Chandlers Ford Admin (WS)</t>
  </si>
  <si>
    <t>BR3784</t>
  </si>
  <si>
    <t>Charing &amp; District Admin (WS)</t>
  </si>
  <si>
    <t>BR3785</t>
  </si>
  <si>
    <t>Chatteris (WS)</t>
  </si>
  <si>
    <t>BR3788</t>
  </si>
  <si>
    <t>Cheshunt &amp; District Admin (WS)</t>
  </si>
  <si>
    <t>BR3789</t>
  </si>
  <si>
    <t>Chessington (WS)</t>
  </si>
  <si>
    <t>BR3790</t>
  </si>
  <si>
    <t>Chesterfield (WS)</t>
  </si>
  <si>
    <t>BR3791</t>
  </si>
  <si>
    <t>Chiddingfold (WS)</t>
  </si>
  <si>
    <t>BR3792</t>
  </si>
  <si>
    <t>Chingford (WS)</t>
  </si>
  <si>
    <t>BR3797</t>
  </si>
  <si>
    <t>Clayton &amp; Keymer (WS)</t>
  </si>
  <si>
    <t>BR3798</t>
  </si>
  <si>
    <t>Clevedon (WS)</t>
  </si>
  <si>
    <t>BR3799</t>
  </si>
  <si>
    <t>Consett &amp; District (WS)</t>
  </si>
  <si>
    <t>BR3801</t>
  </si>
  <si>
    <t>Cowfold &amp; District (WS)</t>
  </si>
  <si>
    <t>BR3802</t>
  </si>
  <si>
    <t>Craigavon (WS)</t>
  </si>
  <si>
    <t>BR3804</t>
  </si>
  <si>
    <t>Cromer (WS)</t>
  </si>
  <si>
    <t>BR3806</t>
  </si>
  <si>
    <t>Croxley Green (WS)</t>
  </si>
  <si>
    <t>BR3808</t>
  </si>
  <si>
    <t>Dalton In Furness (WS)</t>
  </si>
  <si>
    <t>BR3809</t>
  </si>
  <si>
    <t>Denbigh (WS)</t>
  </si>
  <si>
    <t>BR3813</t>
  </si>
  <si>
    <t>Dorset County (WS)</t>
  </si>
  <si>
    <t>BR3814</t>
  </si>
  <si>
    <t>Douglas (WS)</t>
  </si>
  <si>
    <t>BR3817</t>
  </si>
  <si>
    <t>Dromore (WS)</t>
  </si>
  <si>
    <t>BR3819</t>
  </si>
  <si>
    <t>Duston (WS)</t>
  </si>
  <si>
    <t>BR3821</t>
  </si>
  <si>
    <t>East Cowes Admin (WS)</t>
  </si>
  <si>
    <t>BR3824</t>
  </si>
  <si>
    <t>E Knoyle,Semley&amp;sedgehill (WS)</t>
  </si>
  <si>
    <t>BR3826</t>
  </si>
  <si>
    <t>Eastern Enfield (WS)</t>
  </si>
  <si>
    <t>BR3828</t>
  </si>
  <si>
    <t>Elstead (WS)</t>
  </si>
  <si>
    <t>BR3832</t>
  </si>
  <si>
    <t>Fleet Crookham &amp; District (WS)</t>
  </si>
  <si>
    <t>BR3833</t>
  </si>
  <si>
    <t>Flint (WS)</t>
  </si>
  <si>
    <t>BR3835</t>
  </si>
  <si>
    <t>Formby (WS)</t>
  </si>
  <si>
    <t>BR3836</t>
  </si>
  <si>
    <t>Fowey (WS)</t>
  </si>
  <si>
    <t>BR3838</t>
  </si>
  <si>
    <t>Gloucester (WS)</t>
  </si>
  <si>
    <t>BR3841</t>
  </si>
  <si>
    <t>Goostrey (WS)</t>
  </si>
  <si>
    <t>BR3849</t>
  </si>
  <si>
    <t>Hartland (WS)</t>
  </si>
  <si>
    <t>BR3851</t>
  </si>
  <si>
    <t>Hatfield Heath &amp; District (WS)</t>
  </si>
  <si>
    <t>BR3854</t>
  </si>
  <si>
    <t>Healing &amp; District (WS)</t>
  </si>
  <si>
    <t>BR3855</t>
  </si>
  <si>
    <t>Heston (WS)</t>
  </si>
  <si>
    <t>BR3856</t>
  </si>
  <si>
    <t>Heswall &amp; District (WS)</t>
  </si>
  <si>
    <t>BR3858</t>
  </si>
  <si>
    <t>Heytesbury &amp; District (WS)</t>
  </si>
  <si>
    <t>BR3859</t>
  </si>
  <si>
    <t>Hillsborough (WS)</t>
  </si>
  <si>
    <t>BR3862</t>
  </si>
  <si>
    <t>Horley (WS)</t>
  </si>
  <si>
    <t>BR3864</t>
  </si>
  <si>
    <t>Hungerford (WS)</t>
  </si>
  <si>
    <t>BR3867</t>
  </si>
  <si>
    <t>Kemble &amp; District (WS)</t>
  </si>
  <si>
    <t>BR3869</t>
  </si>
  <si>
    <t>Keynsham (WS)</t>
  </si>
  <si>
    <t>BR3871</t>
  </si>
  <si>
    <t>Kilkeel (WS)</t>
  </si>
  <si>
    <t>BR3872</t>
  </si>
  <si>
    <t>Kimpton (WS)</t>
  </si>
  <si>
    <t>BR3876</t>
  </si>
  <si>
    <t>Knowle (WS)</t>
  </si>
  <si>
    <t>BR3881</t>
  </si>
  <si>
    <t>Launceston (WS)</t>
  </si>
  <si>
    <t>BR3882</t>
  </si>
  <si>
    <t>Leatherhead (WS)</t>
  </si>
  <si>
    <t>BR3883</t>
  </si>
  <si>
    <t>Lee on Solent (WS)</t>
  </si>
  <si>
    <t>BR3884</t>
  </si>
  <si>
    <t>Lenham &amp; District (WS)</t>
  </si>
  <si>
    <t>BR3885</t>
  </si>
  <si>
    <t>Leyton(WS)</t>
  </si>
  <si>
    <t>BR3886</t>
  </si>
  <si>
    <t>Limavady (WS)</t>
  </si>
  <si>
    <t>BR3887</t>
  </si>
  <si>
    <t>Little Common (WS)</t>
  </si>
  <si>
    <t>BR3892</t>
  </si>
  <si>
    <t>Llanidloes Admin (WS)</t>
  </si>
  <si>
    <t>BR3894</t>
  </si>
  <si>
    <t>London Colney (WS)</t>
  </si>
  <si>
    <t>BR3895</t>
  </si>
  <si>
    <t>Long Sutton (WS)</t>
  </si>
  <si>
    <t>BR3896</t>
  </si>
  <si>
    <t>Lostock Hall (WS)</t>
  </si>
  <si>
    <t>BR3897</t>
  </si>
  <si>
    <t>Lovedean &amp; District (WS)</t>
  </si>
  <si>
    <t>BR3900</t>
  </si>
  <si>
    <t>Lymington (WS)</t>
  </si>
  <si>
    <t>BR3903</t>
  </si>
  <si>
    <t>Manea (WS)</t>
  </si>
  <si>
    <t>BR3904</t>
  </si>
  <si>
    <t>Manor Park (WS)</t>
  </si>
  <si>
    <t>BR3905</t>
  </si>
  <si>
    <t>March (WS)</t>
  </si>
  <si>
    <t>BR3907</t>
  </si>
  <si>
    <t>Marsden Admin (WS)</t>
  </si>
  <si>
    <t>BR3913</t>
  </si>
  <si>
    <t>Milford on Sea (WS)</t>
  </si>
  <si>
    <t>BR3920</t>
  </si>
  <si>
    <t>Netley Marsh (WS)</t>
  </si>
  <si>
    <t>BR3921</t>
  </si>
  <si>
    <t>Newbury (WS)</t>
  </si>
  <si>
    <t>BR3922</t>
  </si>
  <si>
    <t>Newnham (WS)</t>
  </si>
  <si>
    <t>BR3923</t>
  </si>
  <si>
    <t>Newport Mons (WS)</t>
  </si>
  <si>
    <t>BR3924</t>
  </si>
  <si>
    <t>Newport Shrops (WS)</t>
  </si>
  <si>
    <t>BR3934</t>
  </si>
  <si>
    <t>Offenham (WS)</t>
  </si>
  <si>
    <t>BR3935</t>
  </si>
  <si>
    <t>Old Basing &amp; District (WS)</t>
  </si>
  <si>
    <t>BR3936</t>
  </si>
  <si>
    <t>Olveston &amp; District Admin (WS)</t>
  </si>
  <si>
    <t>BR3938</t>
  </si>
  <si>
    <t>Orpington &amp; District (WS)</t>
  </si>
  <si>
    <t>BR3939</t>
  </si>
  <si>
    <t>Oxted (WS)</t>
  </si>
  <si>
    <t>BR3941</t>
  </si>
  <si>
    <t>Pawlett (WS)</t>
  </si>
  <si>
    <t>BR3942</t>
  </si>
  <si>
    <t>Peaslake (WS)</t>
  </si>
  <si>
    <t>BR3943</t>
  </si>
  <si>
    <t>Penketh &amp; Sankey Admin (WS)</t>
  </si>
  <si>
    <t>BR3945</t>
  </si>
  <si>
    <t>Penrith &amp; District (WS)</t>
  </si>
  <si>
    <t>BR3946</t>
  </si>
  <si>
    <t>Peterborough Admin (WS)</t>
  </si>
  <si>
    <t>BR3947</t>
  </si>
  <si>
    <t>Portadown (WS)</t>
  </si>
  <si>
    <t>BR3951</t>
  </si>
  <si>
    <t>Quainton (WS)</t>
  </si>
  <si>
    <t>BR3953</t>
  </si>
  <si>
    <t>Ramsey &amp; District (WS)</t>
  </si>
  <si>
    <t>BR3954</t>
  </si>
  <si>
    <t>Rathriland Admin (WS)</t>
  </si>
  <si>
    <t>BR3957</t>
  </si>
  <si>
    <t>Sandford &amp; Wareham (WS)</t>
  </si>
  <si>
    <t>BR3958</t>
  </si>
  <si>
    <t>Sandiway Cuddington &amp; Dst (WS)</t>
  </si>
  <si>
    <t>BR3959</t>
  </si>
  <si>
    <t>Scunthorpe (WS)</t>
  </si>
  <si>
    <t>BR3962</t>
  </si>
  <si>
    <t>Silverton (WS)</t>
  </si>
  <si>
    <t>BR3965</t>
  </si>
  <si>
    <t>Somersham &amp; District (WS)</t>
  </si>
  <si>
    <t>BR3968</t>
  </si>
  <si>
    <t>Spenborough (WS)</t>
  </si>
  <si>
    <t>BR3970</t>
  </si>
  <si>
    <t>St Ives (Hunts) (WS)</t>
  </si>
  <si>
    <t>BR3973</t>
  </si>
  <si>
    <t>Stanwix &amp; St Anns (WS)</t>
  </si>
  <si>
    <t>BR3977</t>
  </si>
  <si>
    <t>Stowmarket (WS)</t>
  </si>
  <si>
    <t>BR3979</t>
  </si>
  <si>
    <t>Streethouse Admin (WS)</t>
  </si>
  <si>
    <t>BR3981</t>
  </si>
  <si>
    <t>Sutton Scotney &amp; District (WS)</t>
  </si>
  <si>
    <t>BR3982</t>
  </si>
  <si>
    <t>Swaffham (WS)</t>
  </si>
  <si>
    <t>BR3986</t>
  </si>
  <si>
    <t>Thorney Admin (WS)</t>
  </si>
  <si>
    <t>BR3988</t>
  </si>
  <si>
    <t>Tilehurst (WS)</t>
  </si>
  <si>
    <t>BR3992</t>
  </si>
  <si>
    <t>Tywyn &amp; District (WS)</t>
  </si>
  <si>
    <t>BR3993</t>
  </si>
  <si>
    <t>Ullswater (WS)</t>
  </si>
  <si>
    <t>BR3997</t>
  </si>
  <si>
    <t>Wadebridge (WS)</t>
  </si>
  <si>
    <t>BR3998</t>
  </si>
  <si>
    <t>Wallasey (WS)</t>
  </si>
  <si>
    <t>BR3999</t>
  </si>
  <si>
    <t>Waltham &amp; District (WS)</t>
  </si>
  <si>
    <t>BR4000</t>
  </si>
  <si>
    <t>Ware (WS)</t>
  </si>
  <si>
    <t>BR4001</t>
  </si>
  <si>
    <t>Watchet (WS)</t>
  </si>
  <si>
    <t>BR4002</t>
  </si>
  <si>
    <t>Waterside (WS)</t>
  </si>
  <si>
    <t>BR4005</t>
  </si>
  <si>
    <t>Wellow &amp; District Admin (WS)</t>
  </si>
  <si>
    <t>BR4009</t>
  </si>
  <si>
    <t>Williton (WS)</t>
  </si>
  <si>
    <t>BR4011</t>
  </si>
  <si>
    <t>Winchester &amp; District (WS)</t>
  </si>
  <si>
    <t>BR4012</t>
  </si>
  <si>
    <t>Winnersh (WS)</t>
  </si>
  <si>
    <t>BR4013</t>
  </si>
  <si>
    <t>Winsham&amp;cricketstthomas  (WS)</t>
  </si>
  <si>
    <t>BR4014</t>
  </si>
  <si>
    <t>Witham (WS)</t>
  </si>
  <si>
    <t>BR4020</t>
  </si>
  <si>
    <t>Wroxham Hoveton &amp; Dist (WS)</t>
  </si>
  <si>
    <t>BR4023</t>
  </si>
  <si>
    <t>Yaxley (WS)</t>
  </si>
  <si>
    <t>BR3734</t>
  </si>
  <si>
    <t>Cambridgeshire County (WS)</t>
  </si>
  <si>
    <t>BR3735</t>
  </si>
  <si>
    <t>Lincolnshire County (WS)</t>
  </si>
  <si>
    <t>BR3736</t>
  </si>
  <si>
    <t>Met NW County (WS)</t>
  </si>
  <si>
    <t>BR3738</t>
  </si>
  <si>
    <t>Surrey County (WS)</t>
  </si>
  <si>
    <t>BR3739</t>
  </si>
  <si>
    <t>Woolston (WS)</t>
  </si>
  <si>
    <t>BR3746</t>
  </si>
  <si>
    <t>Ards Admin (WS)</t>
  </si>
  <si>
    <t>BR3748</t>
  </si>
  <si>
    <t>Ashton Under Lyne (WS)</t>
  </si>
  <si>
    <t>BR3751</t>
  </si>
  <si>
    <t>Balham &amp; South Clapham (WS)</t>
  </si>
  <si>
    <t>BR3753</t>
  </si>
  <si>
    <t>Barrington (WS)</t>
  </si>
  <si>
    <t>BR3756</t>
  </si>
  <si>
    <t>Bewdley (WS)</t>
  </si>
  <si>
    <t>BR3757</t>
  </si>
  <si>
    <t>Bishops Castle &amp; District (WS)</t>
  </si>
  <si>
    <t>BR3760</t>
  </si>
  <si>
    <t>Bitterne (WS)</t>
  </si>
  <si>
    <t>BR3761</t>
  </si>
  <si>
    <t>Blackpool (WS)</t>
  </si>
  <si>
    <t>BR3764</t>
  </si>
  <si>
    <t>Bracebridge Heath (WS)</t>
  </si>
  <si>
    <t>BR3767</t>
  </si>
  <si>
    <t>Bridgwater (WS)</t>
  </si>
  <si>
    <t>BR3769</t>
  </si>
  <si>
    <t>Broadstone (WS)</t>
  </si>
  <si>
    <t>BR3770</t>
  </si>
  <si>
    <t>Brockworth &amp; Witcombe (WS)</t>
  </si>
  <si>
    <t>BR3772</t>
  </si>
  <si>
    <t>Burnham (WS)</t>
  </si>
  <si>
    <t>BR3773</t>
  </si>
  <si>
    <t>Burnham on Crouch (WS)</t>
  </si>
  <si>
    <t>BR3774</t>
  </si>
  <si>
    <t>Burton Latimer (WS)</t>
  </si>
  <si>
    <t>BR3776</t>
  </si>
  <si>
    <t>Burwell &amp; Reach Admin (WS)</t>
  </si>
  <si>
    <t>BR3779</t>
  </si>
  <si>
    <t>Canvey Island (WS)</t>
  </si>
  <si>
    <t>BR3783</t>
  </si>
  <si>
    <t>Chappel Wakes Colne &amp; Dst (WS)</t>
  </si>
  <si>
    <t>BR3786</t>
  </si>
  <si>
    <t>Cheadle(WS)</t>
  </si>
  <si>
    <t>BR3787</t>
  </si>
  <si>
    <t>Cheshire County (WS)</t>
  </si>
  <si>
    <t>BR3793</t>
  </si>
  <si>
    <t>Chippenham Admin(WS)</t>
  </si>
  <si>
    <t>BR3794</t>
  </si>
  <si>
    <t>Chiseldon (WS)</t>
  </si>
  <si>
    <t>BR3795</t>
  </si>
  <si>
    <t>Chobham (WS)</t>
  </si>
  <si>
    <t>BR3796</t>
  </si>
  <si>
    <t>Cirencester (WS)</t>
  </si>
  <si>
    <t>BR3800</t>
  </si>
  <si>
    <t>Corfe Mullen (WS)</t>
  </si>
  <si>
    <t>BR3803</t>
  </si>
  <si>
    <t>Cranbourne &amp; Winkfield (WS)</t>
  </si>
  <si>
    <t>BR3805</t>
  </si>
  <si>
    <t>Crowthorne (WS)</t>
  </si>
  <si>
    <t>BR3807</t>
  </si>
  <si>
    <t>Cuckfield (WS)</t>
  </si>
  <si>
    <t>BR3810</t>
  </si>
  <si>
    <t>Desborough (WS)</t>
  </si>
  <si>
    <t>BR3811</t>
  </si>
  <si>
    <t>District of Germany (WS)</t>
  </si>
  <si>
    <t>BR3812</t>
  </si>
  <si>
    <t>District of Wales (WS)</t>
  </si>
  <si>
    <t>BR3815</t>
  </si>
  <si>
    <t>Downham &amp; District (WS)</t>
  </si>
  <si>
    <t>BR3816</t>
  </si>
  <si>
    <t>Drogheda (WS)</t>
  </si>
  <si>
    <t>BR3818</t>
  </si>
  <si>
    <t>Dun Laoghaire (WS)</t>
  </si>
  <si>
    <t>BR3820</t>
  </si>
  <si>
    <t>Dymchurch &amp; District (WS)</t>
  </si>
  <si>
    <t>BR3822</t>
  </si>
  <si>
    <t>East Grinstead (WS)</t>
  </si>
  <si>
    <t>BR3823</t>
  </si>
  <si>
    <t>East Halton &amp; District (WS)</t>
  </si>
  <si>
    <t>BR3825</t>
  </si>
  <si>
    <t>East Liverpool Admin (WS)</t>
  </si>
  <si>
    <t>BR3827</t>
  </si>
  <si>
    <t>Egremont (WS)</t>
  </si>
  <si>
    <t>BR3829</t>
  </si>
  <si>
    <t>Essex County (WS)</t>
  </si>
  <si>
    <t>BR3830</t>
  </si>
  <si>
    <t>Eye (WS)</t>
  </si>
  <si>
    <t>BR3831</t>
  </si>
  <si>
    <t>Felsted (WS)</t>
  </si>
  <si>
    <t>BR3834</t>
  </si>
  <si>
    <t>Fordham (WS)</t>
  </si>
  <si>
    <t>BR3837</t>
  </si>
  <si>
    <t>Gateshead (WS)</t>
  </si>
  <si>
    <t>BR3839</t>
  </si>
  <si>
    <t>Gloucestershire County(WS)</t>
  </si>
  <si>
    <t>BR3840</t>
  </si>
  <si>
    <t>Golcar (WS)</t>
  </si>
  <si>
    <t>BR3842</t>
  </si>
  <si>
    <t>Great Waltham (WS)</t>
  </si>
  <si>
    <t>BR3843</t>
  </si>
  <si>
    <t>Great Wyrley (WS)</t>
  </si>
  <si>
    <t>BR3844</t>
  </si>
  <si>
    <t>Guyhirn &amp; District (WS)</t>
  </si>
  <si>
    <t>BR3845</t>
  </si>
  <si>
    <t>Hanley Castle&amp;Hanley Swan (WS)</t>
  </si>
  <si>
    <t>BR3846</t>
  </si>
  <si>
    <t>Hanney (WS)</t>
  </si>
  <si>
    <t>BR3847</t>
  </si>
  <si>
    <t>Hanworth (WS)</t>
  </si>
  <si>
    <t>BR3848</t>
  </si>
  <si>
    <t>Harold Wood &amp; District (WS)</t>
  </si>
  <si>
    <t>BR3850</t>
  </si>
  <si>
    <t>Hatfield Admin (WS)</t>
  </si>
  <si>
    <t>BR3852</t>
  </si>
  <si>
    <t>Havant (WS)</t>
  </si>
  <si>
    <t>BR3853</t>
  </si>
  <si>
    <t>Hawkhurst (WS)</t>
  </si>
  <si>
    <t>BR3857</t>
  </si>
  <si>
    <t>Heyford (WS)</t>
  </si>
  <si>
    <t>BR3860</t>
  </si>
  <si>
    <t>Holmer Green &amp; District (WS)</t>
  </si>
  <si>
    <t>BR3861</t>
  </si>
  <si>
    <t>Holsworthy (WS)</t>
  </si>
  <si>
    <t>BR3863</t>
  </si>
  <si>
    <t>Hucknall (WS)</t>
  </si>
  <si>
    <t>BR3865</t>
  </si>
  <si>
    <t>Ilkeston (WS)</t>
  </si>
  <si>
    <t>BR3866</t>
  </si>
  <si>
    <t>Jersey (WS)</t>
  </si>
  <si>
    <t>BR3868</t>
  </si>
  <si>
    <t>Kenfig Hill (WS)</t>
  </si>
  <si>
    <t>BR3870</t>
  </si>
  <si>
    <t>Kidlington (WS)</t>
  </si>
  <si>
    <t>BR3873</t>
  </si>
  <si>
    <t>Kings Lynn &amp; District (WS)</t>
  </si>
  <si>
    <t>BR3874</t>
  </si>
  <si>
    <t>Kingswinford (WS)</t>
  </si>
  <si>
    <t>BR3875</t>
  </si>
  <si>
    <t>Kirkwhelpington (WS)</t>
  </si>
  <si>
    <t>BR3878</t>
  </si>
  <si>
    <t>Lake Vyrnwy (WS)</t>
  </si>
  <si>
    <t>BR3879</t>
  </si>
  <si>
    <t>Lambourn (WS)</t>
  </si>
  <si>
    <t>BR3880</t>
  </si>
  <si>
    <t>Lathom &amp; Burscough (WS)</t>
  </si>
  <si>
    <t>BR3888</t>
  </si>
  <si>
    <t>Littlemore &amp; District (WS)</t>
  </si>
  <si>
    <t>BR3889</t>
  </si>
  <si>
    <t>Littleport Admin (WS)</t>
  </si>
  <si>
    <t>BR3890</t>
  </si>
  <si>
    <t>Llanddulas (WS)</t>
  </si>
  <si>
    <t>BR3891</t>
  </si>
  <si>
    <t>Llandrindod Wells (WS)</t>
  </si>
  <si>
    <t>BR3893</t>
  </si>
  <si>
    <t>Lonan &amp; Laxey (WS)</t>
  </si>
  <si>
    <t>BR3898</t>
  </si>
  <si>
    <t>Ludlow (WS)</t>
  </si>
  <si>
    <t>BR3899</t>
  </si>
  <si>
    <t>Lydney (WS)</t>
  </si>
  <si>
    <t>BR3901</t>
  </si>
  <si>
    <t>Lytchett United (WS)</t>
  </si>
  <si>
    <t>BR3902</t>
  </si>
  <si>
    <t>Maghull &amp; District (WS)</t>
  </si>
  <si>
    <t>BR3906</t>
  </si>
  <si>
    <t>Market Drayton (WS)</t>
  </si>
  <si>
    <t>BR3909</t>
  </si>
  <si>
    <t>Meir Longton &amp; District (WS)</t>
  </si>
  <si>
    <t>BR3910</t>
  </si>
  <si>
    <t>Melbourne &amp;meldreth &amp; Dst (WS)</t>
  </si>
  <si>
    <t>BR3911</t>
  </si>
  <si>
    <t>Mersea Island (WS)</t>
  </si>
  <si>
    <t>BR3914</t>
  </si>
  <si>
    <t>Military Wags (WS)</t>
  </si>
  <si>
    <t>BR3915</t>
  </si>
  <si>
    <t>Minchinhampton (WS)</t>
  </si>
  <si>
    <t>BR3916</t>
  </si>
  <si>
    <t>Mortimer(WS)</t>
  </si>
  <si>
    <t>BR3917</t>
  </si>
  <si>
    <t>Muswell Hill &amp; Highgate (WS)</t>
  </si>
  <si>
    <t>BR3918</t>
  </si>
  <si>
    <t>Nantwich (WS)</t>
  </si>
  <si>
    <t>BR3919</t>
  </si>
  <si>
    <t>Netherton &amp; Sefton Dist (WS)</t>
  </si>
  <si>
    <t>BR3925</t>
  </si>
  <si>
    <t>Newquay (WS)</t>
  </si>
  <si>
    <t>BR3926</t>
  </si>
  <si>
    <t>Newry Admin (WS)</t>
  </si>
  <si>
    <t>BR3928</t>
  </si>
  <si>
    <t>Newtown Powys (WS)</t>
  </si>
  <si>
    <t>BR3929</t>
  </si>
  <si>
    <t>Norbury (WS)</t>
  </si>
  <si>
    <t>BR3930</t>
  </si>
  <si>
    <t>Northop (WS)</t>
  </si>
  <si>
    <t>BR3931</t>
  </si>
  <si>
    <t>Northamptonshire County (WS)</t>
  </si>
  <si>
    <t>BR3932</t>
  </si>
  <si>
    <t>Northern Ireland District (WS)</t>
  </si>
  <si>
    <t>BR3933</t>
  </si>
  <si>
    <t>Nuneaton (WS)</t>
  </si>
  <si>
    <t>BR3937</t>
  </si>
  <si>
    <t>Omagh (WS)</t>
  </si>
  <si>
    <t>BR3940</t>
  </si>
  <si>
    <t>Pall Mall (WS)</t>
  </si>
  <si>
    <t>BR3944</t>
  </si>
  <si>
    <t>Penn &amp; District Admin (WS)</t>
  </si>
  <si>
    <t>BR3948</t>
  </si>
  <si>
    <t>Portsmouth South (WS)</t>
  </si>
  <si>
    <t>BR3949</t>
  </si>
  <si>
    <t>Portstewart (WS)</t>
  </si>
  <si>
    <t>BR3950</t>
  </si>
  <si>
    <t>Prudhoe (WS)</t>
  </si>
  <si>
    <t>BR3952</t>
  </si>
  <si>
    <t>Radcliffe on Trent &amp; Dist (WS)</t>
  </si>
  <si>
    <t>BR3956</t>
  </si>
  <si>
    <t>Salisbury (WS)</t>
  </si>
  <si>
    <t>BR3960</t>
  </si>
  <si>
    <t>Shawbury (WS)</t>
  </si>
  <si>
    <t>BR3961</t>
  </si>
  <si>
    <t>Short Heath &amp; District (WS)</t>
  </si>
  <si>
    <t>BR3963</t>
  </si>
  <si>
    <t>Skipton(WS)</t>
  </si>
  <si>
    <t>BR3964</t>
  </si>
  <si>
    <t>Somerset County (WS)</t>
  </si>
  <si>
    <t>BR3966</t>
  </si>
  <si>
    <t>South Kirkby (WS)</t>
  </si>
  <si>
    <t>BR3967</t>
  </si>
  <si>
    <t>South Norwood &amp; Woodside (WS)</t>
  </si>
  <si>
    <t>BR3969</t>
  </si>
  <si>
    <t>St Austell (WS)</t>
  </si>
  <si>
    <t>BR3971</t>
  </si>
  <si>
    <t>St Margarets At Cliffe (WS)</t>
  </si>
  <si>
    <t>BR3972</t>
  </si>
  <si>
    <t>Stafford (WS)</t>
  </si>
  <si>
    <t>BR3974</t>
  </si>
  <si>
    <t>Staple Hill &amp; District (WS)</t>
  </si>
  <si>
    <t>BR3975</t>
  </si>
  <si>
    <t>Steventon (WS)</t>
  </si>
  <si>
    <t>BR3976</t>
  </si>
  <si>
    <t>Stonehouse (WS)</t>
  </si>
  <si>
    <t>BR3978</t>
  </si>
  <si>
    <t>Stratford Upon Avon  (WS)</t>
  </si>
  <si>
    <t>BR3980</t>
  </si>
  <si>
    <t>Sunbury Admin (WS)</t>
  </si>
  <si>
    <t>BR3983</t>
  </si>
  <si>
    <t>Swanmore (WS)</t>
  </si>
  <si>
    <t>BR3984</t>
  </si>
  <si>
    <t>The Burnhams (WS)</t>
  </si>
  <si>
    <t>BR3985</t>
  </si>
  <si>
    <t>The Challows (WS)</t>
  </si>
  <si>
    <t>BR3987</t>
  </si>
  <si>
    <t>Tidenham (WS)</t>
  </si>
  <si>
    <t>BR3989</t>
  </si>
  <si>
    <t>Tintinhull &amp; Chilthorne (WS)</t>
  </si>
  <si>
    <t>BR3990</t>
  </si>
  <si>
    <t>Tregaron &amp; District (WS)</t>
  </si>
  <si>
    <t>BR3991</t>
  </si>
  <si>
    <t>Tring &amp; Berkhamsted Admin (WS)</t>
  </si>
  <si>
    <t>BR3994</t>
  </si>
  <si>
    <t>Ulverston (WS)</t>
  </si>
  <si>
    <t>BR3995</t>
  </si>
  <si>
    <t>Upton By Chester (WS)</t>
  </si>
  <si>
    <t>BR3996</t>
  </si>
  <si>
    <t>Usk &amp; District (WS)</t>
  </si>
  <si>
    <t>BR4003</t>
  </si>
  <si>
    <t>Wednesbury (WS)</t>
  </si>
  <si>
    <t>BR4004</t>
  </si>
  <si>
    <t>Wellington &amp; District (WS)</t>
  </si>
  <si>
    <t>BR4006</t>
  </si>
  <si>
    <t>West Clandon (WS)</t>
  </si>
  <si>
    <t>BR4007</t>
  </si>
  <si>
    <t>Whitchurch &amp; Pensford (WS)</t>
  </si>
  <si>
    <t>BR4008</t>
  </si>
  <si>
    <t>Willingham (WS)</t>
  </si>
  <si>
    <t>BR4010</t>
  </si>
  <si>
    <t>Wiltshire County (WS)</t>
  </si>
  <si>
    <t>BR4015</t>
  </si>
  <si>
    <t>Woodchurch (WS)</t>
  </si>
  <si>
    <t>BR4016</t>
  </si>
  <si>
    <t>Woodstock (WS)</t>
  </si>
  <si>
    <t>BR4017</t>
  </si>
  <si>
    <t>Worcester Park (WS)</t>
  </si>
  <si>
    <t>BR4018</t>
  </si>
  <si>
    <t>Workington (WS)</t>
  </si>
  <si>
    <t>BR4019</t>
  </si>
  <si>
    <t>Worthies (WS)</t>
  </si>
  <si>
    <t>BR4021</t>
  </si>
  <si>
    <t>Wythall &amp; District (WS)</t>
  </si>
  <si>
    <t>BR4027</t>
  </si>
  <si>
    <t>Shaw &amp; Crompton (WS)</t>
  </si>
  <si>
    <t>BR3955</t>
  </si>
  <si>
    <t>Romford (Ws)</t>
  </si>
  <si>
    <t>BR3927</t>
  </si>
  <si>
    <t>Newton Abbot (Ws)</t>
  </si>
  <si>
    <t>BR0802</t>
  </si>
  <si>
    <t>CSB Drinkstone RBL</t>
  </si>
  <si>
    <t>BR0968</t>
  </si>
  <si>
    <t>New Addington RBL</t>
  </si>
  <si>
    <t>BR1477</t>
  </si>
  <si>
    <t>Lytham &amp; Ansdell RBL</t>
  </si>
  <si>
    <t>BR1482</t>
  </si>
  <si>
    <t>Poulton Le Fylde RBL</t>
  </si>
  <si>
    <t>BR2119</t>
  </si>
  <si>
    <t>Witley &amp; District RBL</t>
  </si>
  <si>
    <t>BR3718</t>
  </si>
  <si>
    <t>Westminster</t>
  </si>
  <si>
    <t>BR4032</t>
  </si>
  <si>
    <t>Rothwell (Kettering) RBL</t>
  </si>
  <si>
    <t>BR4057</t>
  </si>
  <si>
    <t>BR0747</t>
  </si>
  <si>
    <t>Dorchester &amp; Dist Branch RBL</t>
  </si>
  <si>
    <t>BR0782</t>
  </si>
  <si>
    <t>CSB Aldeburgh RBL</t>
  </si>
  <si>
    <t>BR0785</t>
  </si>
  <si>
    <t>CSB Barrow &amp; Dist RBL</t>
  </si>
  <si>
    <t>BR0859</t>
  </si>
  <si>
    <t>CSB Yoxford RBL</t>
  </si>
  <si>
    <t>BR1040</t>
  </si>
  <si>
    <t>CSB Northallerton Branch RBL</t>
  </si>
  <si>
    <t>BR1067</t>
  </si>
  <si>
    <t>CSB Middlesbrough Branch RBL</t>
  </si>
  <si>
    <t>BR1247</t>
  </si>
  <si>
    <t>CSB Roos &amp; Dist RBL</t>
  </si>
  <si>
    <t>BR1809</t>
  </si>
  <si>
    <t>CSB Kintbury</t>
  </si>
  <si>
    <t>BR4037</t>
  </si>
  <si>
    <t>Port St Mary RBL</t>
  </si>
  <si>
    <t>BR2561</t>
  </si>
  <si>
    <t>Alderbury</t>
  </si>
  <si>
    <t>BR2420</t>
  </si>
  <si>
    <t>Dorchester  (CSB)</t>
  </si>
  <si>
    <t>BR4046</t>
  </si>
  <si>
    <t>Watford RBL</t>
  </si>
  <si>
    <t>GP0240</t>
  </si>
  <si>
    <t>Wakefield Group</t>
  </si>
  <si>
    <t>BR4034</t>
  </si>
  <si>
    <t>Hillsborough Royal</t>
  </si>
  <si>
    <t>BR4039</t>
  </si>
  <si>
    <t>Bassingbourn &amp; District</t>
  </si>
  <si>
    <t>GP0237</t>
  </si>
  <si>
    <t>Group - Leeds</t>
  </si>
  <si>
    <t>BR3348</t>
  </si>
  <si>
    <t>Belbroughton</t>
  </si>
  <si>
    <t>BR4058</t>
  </si>
  <si>
    <t>Radcliffe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</si>
</sst>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
    <numFmt numFmtId="166" formatCode="dd/mm/yyyy;@"/>
    <numFmt numFmtId="167" formatCode="[$-F800]dddd\,\ mmmm\ dd\,\ yyyy"/>
  </numFmts>
  <fonts count="46" x14ac:knownFonts="1">
    <font>
      <sz val="11"/>
      <color theme="1"/>
      <name val="Calibri"/>
      <family val="2"/>
      <scheme val="minor"/>
    </font>
    <font>
      <sz val="10"/>
      <name val="Calibri"/>
      <family val="2"/>
      <scheme val="minor"/>
    </font>
    <font>
      <b/>
      <sz val="26"/>
      <name val="Calibri"/>
      <family val="2"/>
      <scheme val="minor"/>
    </font>
    <font>
      <b/>
      <sz val="20"/>
      <name val="Calibri"/>
      <family val="2"/>
      <scheme val="minor"/>
    </font>
    <font>
      <b/>
      <sz val="18"/>
      <name val="Calibri"/>
      <family val="2"/>
      <scheme val="minor"/>
    </font>
    <font>
      <b/>
      <sz val="12"/>
      <name val="Calibri"/>
      <family val="2"/>
      <scheme val="minor"/>
    </font>
    <font>
      <sz val="14"/>
      <name val="Calibri"/>
      <family val="2"/>
      <scheme val="minor"/>
    </font>
    <font>
      <u/>
      <sz val="14"/>
      <name val="Calibri"/>
      <family val="2"/>
      <scheme val="minor"/>
    </font>
    <font>
      <sz val="10"/>
      <name val="Arial"/>
      <family val="2"/>
    </font>
    <font>
      <sz val="14"/>
      <name val="Arial"/>
      <family val="2"/>
    </font>
    <font>
      <b/>
      <sz val="14"/>
      <name val="Calibri"/>
      <family val="2"/>
      <scheme val="minor"/>
    </font>
    <font>
      <sz val="12"/>
      <name val="Arial"/>
      <family val="2"/>
    </font>
    <font>
      <sz val="12"/>
      <name val="Calibri"/>
      <family val="2"/>
      <scheme val="minor"/>
    </font>
    <font>
      <sz val="12"/>
      <color rgb="FFFF0000"/>
      <name val="Arial"/>
      <family val="2"/>
    </font>
    <font>
      <u/>
      <sz val="12"/>
      <name val="Calibri"/>
      <family val="2"/>
      <scheme val="minor"/>
    </font>
    <font>
      <sz val="20"/>
      <name val="Calibri"/>
      <family val="2"/>
      <scheme val="minor"/>
    </font>
    <font>
      <sz val="11"/>
      <color theme="1"/>
      <name val="Calibri"/>
      <family val="2"/>
      <scheme val="minor"/>
    </font>
    <font>
      <b/>
      <sz val="26"/>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18"/>
      <name val="Calibri"/>
      <family val="2"/>
      <scheme val="minor"/>
    </font>
    <font>
      <sz val="16"/>
      <name val="Calibri"/>
      <family val="2"/>
      <scheme val="minor"/>
    </font>
    <font>
      <b/>
      <sz val="16"/>
      <name val="Calibri"/>
      <family val="2"/>
      <scheme val="minor"/>
    </font>
    <font>
      <sz val="32"/>
      <name val="Calibri"/>
      <family val="2"/>
      <scheme val="minor"/>
    </font>
    <font>
      <b/>
      <u/>
      <sz val="16"/>
      <name val="Calibri"/>
      <family val="2"/>
      <scheme val="minor"/>
    </font>
    <font>
      <b/>
      <sz val="20"/>
      <color theme="1"/>
      <name val="Calibri"/>
      <family val="2"/>
      <scheme val="minor"/>
    </font>
    <font>
      <b/>
      <u/>
      <sz val="12"/>
      <color theme="1"/>
      <name val="Calibri"/>
      <family val="2"/>
      <scheme val="minor"/>
    </font>
    <font>
      <b/>
      <sz val="16"/>
      <color rgb="FFFF0000"/>
      <name val="Calibri"/>
      <family val="2"/>
      <scheme val="minor"/>
    </font>
    <font>
      <b/>
      <u/>
      <sz val="16"/>
      <color rgb="FFFF0000"/>
      <name val="Calibri"/>
      <family val="2"/>
      <scheme val="minor"/>
    </font>
    <font>
      <b/>
      <sz val="18"/>
      <color theme="1"/>
      <name val="Calibri"/>
      <family val="2"/>
      <scheme val="minor"/>
    </font>
    <font>
      <i/>
      <sz val="16"/>
      <color theme="1"/>
      <name val="Calibri"/>
      <family val="2"/>
      <scheme val="minor"/>
    </font>
    <font>
      <sz val="11"/>
      <name val="Calibri"/>
      <family val="2"/>
      <scheme val="minor"/>
    </font>
    <font>
      <b/>
      <sz val="12"/>
      <color rgb="FFFF0000"/>
      <name val="Calibri"/>
      <family val="2"/>
      <scheme val="minor"/>
    </font>
    <font>
      <b/>
      <sz val="12"/>
      <color theme="9"/>
      <name val="Calibri"/>
      <family val="2"/>
      <scheme val="minor"/>
    </font>
    <font>
      <sz val="10"/>
      <color rgb="FFFF0000"/>
      <name val="Arial"/>
      <family val="2"/>
    </font>
    <font>
      <b/>
      <sz val="14"/>
      <color theme="1"/>
      <name val="Calibri"/>
      <family val="2"/>
      <scheme val="minor"/>
    </font>
    <font>
      <sz val="14"/>
      <color theme="1"/>
      <name val="Calibri"/>
      <family val="2"/>
      <scheme val="minor"/>
    </font>
    <font>
      <b/>
      <sz val="11"/>
      <color rgb="FFFF0000"/>
      <name val="Calibri"/>
      <family val="2"/>
      <scheme val="minor"/>
    </font>
    <font>
      <sz val="8"/>
      <name val="MS Sans Serif"/>
      <family val="2"/>
    </font>
    <font>
      <u/>
      <sz val="11"/>
      <color theme="10"/>
      <name val="Calibri"/>
      <family val="2"/>
      <scheme val="minor"/>
    </font>
    <font>
      <u/>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8" fillId="0" borderId="0"/>
    <xf numFmtId="43" fontId="16" fillId="0" borderId="0" applyFont="0" applyFill="0" applyBorder="0" applyAlignment="0" applyProtection="0"/>
    <xf numFmtId="0" fontId="16" fillId="0" borderId="0"/>
    <xf numFmtId="0" fontId="44" fillId="0" borderId="0" applyNumberFormat="0" applyFill="0" applyBorder="0" applyAlignment="0" applyProtection="0"/>
  </cellStyleXfs>
  <cellXfs count="471">
    <xf numFmtId="0" fontId="0" fillId="0" borderId="0" xfId="0"/>
    <xf numFmtId="0" fontId="1" fillId="0" borderId="0" xfId="0" applyFont="1"/>
    <xf numFmtId="0" fontId="8" fillId="0" borderId="0" xfId="1"/>
    <xf numFmtId="0" fontId="1" fillId="0" borderId="0" xfId="1" applyFont="1"/>
    <xf numFmtId="0" fontId="11" fillId="0" borderId="0" xfId="1" applyFont="1"/>
    <xf numFmtId="0" fontId="12" fillId="0" borderId="0" xfId="0" applyFont="1"/>
    <xf numFmtId="0" fontId="14" fillId="0" borderId="0" xfId="0" applyFont="1"/>
    <xf numFmtId="0" fontId="12" fillId="0" borderId="0" xfId="0" applyFont="1" applyAlignment="1">
      <alignment horizontal="center"/>
    </xf>
    <xf numFmtId="0" fontId="12" fillId="0" borderId="5" xfId="0" applyFont="1" applyBorder="1"/>
    <xf numFmtId="0" fontId="12" fillId="0" borderId="0" xfId="1" quotePrefix="1" applyFont="1" applyAlignment="1">
      <alignment horizontal="left" wrapText="1"/>
    </xf>
    <xf numFmtId="0" fontId="19" fillId="0" borderId="0" xfId="0" applyFont="1" applyAlignment="1">
      <alignment horizontal="left"/>
    </xf>
    <xf numFmtId="0" fontId="19" fillId="0" borderId="0" xfId="0" applyFont="1"/>
    <xf numFmtId="0" fontId="19" fillId="0" borderId="5" xfId="0" applyFont="1" applyBorder="1"/>
    <xf numFmtId="0" fontId="19" fillId="0" borderId="1" xfId="0" applyFont="1" applyBorder="1"/>
    <xf numFmtId="0" fontId="19" fillId="0" borderId="2" xfId="0" applyFont="1" applyBorder="1"/>
    <xf numFmtId="0" fontId="19" fillId="0" borderId="6" xfId="0" applyFont="1" applyBorder="1"/>
    <xf numFmtId="0" fontId="19" fillId="0" borderId="3" xfId="0" applyFont="1" applyBorder="1"/>
    <xf numFmtId="0" fontId="19" fillId="0" borderId="8" xfId="0" applyFont="1" applyBorder="1"/>
    <xf numFmtId="0" fontId="23" fillId="0" borderId="0" xfId="0" applyFont="1"/>
    <xf numFmtId="0" fontId="19" fillId="0" borderId="12" xfId="0" applyFont="1" applyBorder="1"/>
    <xf numFmtId="0" fontId="19" fillId="0" borderId="13" xfId="0" applyFont="1" applyBorder="1" applyAlignment="1">
      <alignment horizontal="left"/>
    </xf>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9" fillId="0" borderId="17" xfId="0" applyFont="1" applyBorder="1"/>
    <xf numFmtId="0" fontId="19" fillId="0" borderId="18" xfId="0" applyFont="1" applyBorder="1"/>
    <xf numFmtId="0" fontId="19" fillId="0" borderId="19" xfId="0" applyFont="1" applyBorder="1" applyAlignment="1">
      <alignment horizontal="left"/>
    </xf>
    <xf numFmtId="0" fontId="19" fillId="0" borderId="19" xfId="0" applyFont="1" applyBorder="1"/>
    <xf numFmtId="0" fontId="19" fillId="0" borderId="20" xfId="0" applyFont="1" applyBorder="1"/>
    <xf numFmtId="0" fontId="19" fillId="0" borderId="21" xfId="0" applyFont="1" applyBorder="1"/>
    <xf numFmtId="0" fontId="19" fillId="0" borderId="22" xfId="0" applyFont="1" applyBorder="1"/>
    <xf numFmtId="0" fontId="19" fillId="0" borderId="23" xfId="0" applyFont="1" applyBorder="1"/>
    <xf numFmtId="0" fontId="19" fillId="0" borderId="24" xfId="0" applyFont="1" applyBorder="1"/>
    <xf numFmtId="0" fontId="19" fillId="0" borderId="25" xfId="0" applyFont="1" applyBorder="1"/>
    <xf numFmtId="0" fontId="24" fillId="0" borderId="0" xfId="0" applyFont="1"/>
    <xf numFmtId="0" fontId="22" fillId="0" borderId="0" xfId="0" applyFont="1"/>
    <xf numFmtId="43" fontId="19" fillId="0" borderId="0" xfId="2" applyFont="1" applyBorder="1" applyAlignment="1">
      <alignment horizontal="left"/>
    </xf>
    <xf numFmtId="43" fontId="19" fillId="2" borderId="10" xfId="2" applyFont="1" applyFill="1" applyBorder="1" applyAlignment="1">
      <alignment horizontal="left"/>
    </xf>
    <xf numFmtId="0" fontId="2" fillId="0" borderId="0" xfId="0" applyFont="1"/>
    <xf numFmtId="0" fontId="15" fillId="0" borderId="0" xfId="0" applyFont="1" applyAlignment="1">
      <alignment horizontal="center" vertical="center"/>
    </xf>
    <xf numFmtId="0" fontId="8" fillId="0" borderId="12" xfId="1" applyBorder="1"/>
    <xf numFmtId="0" fontId="1" fillId="0" borderId="13" xfId="1" applyFont="1" applyBorder="1"/>
    <xf numFmtId="0" fontId="8" fillId="0" borderId="14" xfId="1" applyBorder="1"/>
    <xf numFmtId="0" fontId="8" fillId="0" borderId="15" xfId="1" applyBorder="1"/>
    <xf numFmtId="0" fontId="1" fillId="0" borderId="16" xfId="0" applyFont="1" applyBorder="1"/>
    <xf numFmtId="0" fontId="11" fillId="0" borderId="15" xfId="1" applyFont="1" applyBorder="1"/>
    <xf numFmtId="0" fontId="5" fillId="0" borderId="16" xfId="0" applyFont="1" applyBorder="1"/>
    <xf numFmtId="0" fontId="12" fillId="0" borderId="16" xfId="0" applyFont="1" applyBorder="1"/>
    <xf numFmtId="0" fontId="12" fillId="0" borderId="16" xfId="0" applyFont="1" applyBorder="1" applyAlignment="1">
      <alignment horizontal="left"/>
    </xf>
    <xf numFmtId="0" fontId="12" fillId="0" borderId="16" xfId="0" applyFont="1" applyBorder="1" applyAlignment="1">
      <alignment horizontal="left" wrapText="1"/>
    </xf>
    <xf numFmtId="0" fontId="14" fillId="0" borderId="16" xfId="0" applyFont="1" applyBorder="1"/>
    <xf numFmtId="0" fontId="8" fillId="0" borderId="18" xfId="1" applyBorder="1"/>
    <xf numFmtId="0" fontId="1" fillId="0" borderId="19" xfId="1" applyFont="1" applyBorder="1"/>
    <xf numFmtId="0" fontId="8" fillId="0" borderId="21" xfId="1" applyBorder="1"/>
    <xf numFmtId="0" fontId="12" fillId="0" borderId="0" xfId="0" applyFont="1" applyAlignment="1">
      <alignment horizontal="left" wrapText="1"/>
    </xf>
    <xf numFmtId="0" fontId="12" fillId="0" borderId="0" xfId="0" applyFont="1" applyAlignment="1">
      <alignment horizontal="left"/>
    </xf>
    <xf numFmtId="0" fontId="20" fillId="0" borderId="0" xfId="0" applyFont="1" applyAlignment="1">
      <alignment horizontal="left"/>
    </xf>
    <xf numFmtId="0" fontId="22" fillId="0" borderId="0" xfId="0" applyFont="1" applyAlignment="1">
      <alignment horizontal="left"/>
    </xf>
    <xf numFmtId="43" fontId="19" fillId="2" borderId="11" xfId="2" applyFont="1" applyFill="1" applyBorder="1" applyAlignment="1">
      <alignment horizontal="left"/>
    </xf>
    <xf numFmtId="0" fontId="19" fillId="0" borderId="2" xfId="0" applyFont="1" applyBorder="1" applyAlignment="1">
      <alignment horizontal="left"/>
    </xf>
    <xf numFmtId="0" fontId="19" fillId="0" borderId="5" xfId="0" applyFont="1" applyBorder="1" applyAlignment="1">
      <alignment horizontal="left"/>
    </xf>
    <xf numFmtId="0" fontId="34" fillId="0" borderId="3" xfId="0" applyFont="1" applyBorder="1" applyAlignment="1">
      <alignment horizontal="right"/>
    </xf>
    <xf numFmtId="0" fontId="19" fillId="0" borderId="7" xfId="0" applyFont="1" applyBorder="1" applyAlignment="1">
      <alignment horizontal="left"/>
    </xf>
    <xf numFmtId="0" fontId="19" fillId="0" borderId="28" xfId="0" applyFont="1" applyBorder="1" applyAlignment="1">
      <alignment horizontal="left"/>
    </xf>
    <xf numFmtId="0" fontId="19" fillId="0" borderId="4" xfId="0" applyFont="1" applyBorder="1" applyAlignment="1">
      <alignment horizontal="left"/>
    </xf>
    <xf numFmtId="0" fontId="19" fillId="0" borderId="27" xfId="0" applyFont="1" applyBorder="1" applyAlignment="1">
      <alignment horizontal="left"/>
    </xf>
    <xf numFmtId="0" fontId="2" fillId="0" borderId="5" xfId="0" applyFont="1" applyBorder="1"/>
    <xf numFmtId="0" fontId="1" fillId="0" borderId="5" xfId="0" applyFont="1" applyBorder="1"/>
    <xf numFmtId="0" fontId="1" fillId="0" borderId="7" xfId="0" applyFont="1" applyBorder="1"/>
    <xf numFmtId="0" fontId="1" fillId="0" borderId="4" xfId="0" applyFont="1" applyBorder="1"/>
    <xf numFmtId="0" fontId="1" fillId="0" borderId="28" xfId="1" applyFont="1" applyBorder="1"/>
    <xf numFmtId="0" fontId="1" fillId="0" borderId="27" xfId="1" applyFont="1" applyBorder="1"/>
    <xf numFmtId="0" fontId="8" fillId="0" borderId="17" xfId="1" applyBorder="1"/>
    <xf numFmtId="0" fontId="1" fillId="0" borderId="22" xfId="0" applyFont="1" applyBorder="1"/>
    <xf numFmtId="165" fontId="34" fillId="2" borderId="0" xfId="0" applyNumberFormat="1" applyFont="1" applyFill="1" applyAlignment="1">
      <alignment horizontal="left"/>
    </xf>
    <xf numFmtId="0" fontId="26" fillId="0" borderId="12" xfId="1" applyFont="1" applyBorder="1"/>
    <xf numFmtId="0" fontId="26" fillId="0" borderId="13" xfId="1" applyFont="1" applyBorder="1"/>
    <xf numFmtId="0" fontId="26" fillId="0" borderId="14" xfId="1" applyFont="1" applyBorder="1"/>
    <xf numFmtId="0" fontId="26" fillId="0" borderId="0" xfId="1" applyFont="1"/>
    <xf numFmtId="0" fontId="26" fillId="0" borderId="15" xfId="1" applyFont="1" applyBorder="1"/>
    <xf numFmtId="0" fontId="26" fillId="0" borderId="16" xfId="1" applyFont="1" applyBorder="1"/>
    <xf numFmtId="0" fontId="26" fillId="0" borderId="17" xfId="1" applyFont="1" applyBorder="1"/>
    <xf numFmtId="0" fontId="27" fillId="0" borderId="5" xfId="0" applyFont="1" applyBorder="1"/>
    <xf numFmtId="0" fontId="26" fillId="0" borderId="5" xfId="0" applyFont="1" applyBorder="1"/>
    <xf numFmtId="0" fontId="26" fillId="0" borderId="5" xfId="1" applyFont="1" applyBorder="1"/>
    <xf numFmtId="0" fontId="26" fillId="0" borderId="22" xfId="1" applyFont="1" applyBorder="1"/>
    <xf numFmtId="0" fontId="23" fillId="0" borderId="23" xfId="0" applyFont="1" applyBorder="1"/>
    <xf numFmtId="0" fontId="23" fillId="0" borderId="2" xfId="0" applyFont="1" applyBorder="1"/>
    <xf numFmtId="0" fontId="23" fillId="0" borderId="6" xfId="0" applyFont="1" applyBorder="1"/>
    <xf numFmtId="0" fontId="23" fillId="0" borderId="1" xfId="0" applyFont="1" applyBorder="1"/>
    <xf numFmtId="0" fontId="23" fillId="0" borderId="24" xfId="0" applyFont="1" applyBorder="1"/>
    <xf numFmtId="0" fontId="23" fillId="0" borderId="15" xfId="0" applyFont="1" applyBorder="1"/>
    <xf numFmtId="0" fontId="23" fillId="0" borderId="8" xfId="0" applyFont="1" applyBorder="1"/>
    <xf numFmtId="0" fontId="23" fillId="0" borderId="3" xfId="0" applyFont="1" applyBorder="1"/>
    <xf numFmtId="0" fontId="23" fillId="0" borderId="16" xfId="0" applyFont="1" applyBorder="1"/>
    <xf numFmtId="0" fontId="23" fillId="0" borderId="0" xfId="0" applyFont="1" applyAlignment="1">
      <alignment horizontal="left"/>
    </xf>
    <xf numFmtId="0" fontId="23" fillId="0" borderId="0" xfId="0" applyFont="1" applyAlignment="1">
      <alignment horizontal="center"/>
    </xf>
    <xf numFmtId="0" fontId="35" fillId="0" borderId="0" xfId="0" applyFont="1"/>
    <xf numFmtId="0" fontId="35" fillId="0" borderId="0" xfId="0" applyFont="1" applyAlignment="1">
      <alignment horizontal="left"/>
    </xf>
    <xf numFmtId="0" fontId="35" fillId="0" borderId="0" xfId="0" applyFont="1" applyAlignment="1">
      <alignment horizontal="center"/>
    </xf>
    <xf numFmtId="0" fontId="23" fillId="0" borderId="0" xfId="0" applyFont="1" applyAlignment="1">
      <alignment horizontal="right"/>
    </xf>
    <xf numFmtId="0" fontId="22" fillId="0" borderId="0" xfId="0" applyFont="1" applyAlignment="1">
      <alignment horizontal="right"/>
    </xf>
    <xf numFmtId="0" fontId="23" fillId="0" borderId="18" xfId="0" applyFont="1" applyBorder="1"/>
    <xf numFmtId="0" fontId="23" fillId="0" borderId="19" xfId="0" applyFont="1" applyBorder="1"/>
    <xf numFmtId="0" fontId="23" fillId="0" borderId="20" xfId="0" applyFont="1" applyBorder="1"/>
    <xf numFmtId="0" fontId="23" fillId="0" borderId="25" xfId="0" applyFont="1" applyBorder="1"/>
    <xf numFmtId="0" fontId="23" fillId="0" borderId="21" xfId="0" applyFont="1" applyBorder="1"/>
    <xf numFmtId="0" fontId="36" fillId="0" borderId="0" xfId="0" applyFont="1" applyAlignment="1">
      <alignment vertical="top" wrapText="1"/>
    </xf>
    <xf numFmtId="0" fontId="0" fillId="0" borderId="0" xfId="0" applyAlignment="1">
      <alignment wrapText="1"/>
    </xf>
    <xf numFmtId="0" fontId="36" fillId="0" borderId="0" xfId="0" applyFont="1"/>
    <xf numFmtId="0" fontId="24" fillId="0" borderId="0" xfId="0" applyFont="1" applyAlignment="1">
      <alignment wrapText="1"/>
    </xf>
    <xf numFmtId="0" fontId="19" fillId="0" borderId="0" xfId="0" applyFont="1" applyAlignment="1">
      <alignment horizontal="left" wrapText="1"/>
    </xf>
    <xf numFmtId="0" fontId="0" fillId="0" borderId="2" xfId="0" applyBorder="1"/>
    <xf numFmtId="0" fontId="37" fillId="0" borderId="5" xfId="0" applyFont="1" applyBorder="1" applyAlignment="1">
      <alignment horizontal="left" vertical="top" wrapText="1"/>
    </xf>
    <xf numFmtId="0" fontId="0" fillId="0" borderId="23" xfId="0" applyBorder="1"/>
    <xf numFmtId="0" fontId="0" fillId="0" borderId="24" xfId="0" applyBorder="1"/>
    <xf numFmtId="0" fontId="0" fillId="0" borderId="15" xfId="0" applyBorder="1"/>
    <xf numFmtId="0" fontId="0" fillId="0" borderId="16" xfId="0" applyBorder="1"/>
    <xf numFmtId="0" fontId="0" fillId="0" borderId="17" xfId="0" applyBorder="1"/>
    <xf numFmtId="0" fontId="0" fillId="0" borderId="22" xfId="0" applyBorder="1"/>
    <xf numFmtId="0" fontId="0" fillId="0" borderId="18" xfId="0" applyBorder="1"/>
    <xf numFmtId="0" fontId="0" fillId="0" borderId="19" xfId="0" applyBorder="1"/>
    <xf numFmtId="0" fontId="0" fillId="0" borderId="21" xfId="0" applyBorder="1"/>
    <xf numFmtId="0" fontId="37" fillId="0" borderId="0" xfId="0" applyFont="1" applyAlignment="1">
      <alignment horizontal="left" wrapText="1"/>
    </xf>
    <xf numFmtId="0" fontId="38" fillId="0" borderId="0" xfId="0" applyFont="1" applyAlignment="1">
      <alignment horizontal="left" wrapText="1"/>
    </xf>
    <xf numFmtId="43" fontId="0" fillId="0" borderId="0" xfId="0" applyNumberFormat="1"/>
    <xf numFmtId="0" fontId="8" fillId="2" borderId="0" xfId="1" applyFill="1" applyAlignment="1">
      <alignment horizontal="left"/>
    </xf>
    <xf numFmtId="0" fontId="8" fillId="2" borderId="0" xfId="1" applyFill="1" applyAlignment="1">
      <alignment horizontal="center"/>
    </xf>
    <xf numFmtId="0" fontId="8" fillId="2" borderId="0" xfId="1" applyFill="1" applyAlignment="1">
      <alignment horizontal="left" vertical="top"/>
    </xf>
    <xf numFmtId="0" fontId="8" fillId="2" borderId="0" xfId="1" applyFill="1"/>
    <xf numFmtId="0" fontId="39" fillId="2" borderId="0" xfId="1" applyFont="1" applyFill="1"/>
    <xf numFmtId="14" fontId="8" fillId="0" borderId="0" xfId="1" applyNumberFormat="1" applyAlignment="1">
      <alignment horizontal="left"/>
    </xf>
    <xf numFmtId="0" fontId="8" fillId="0" borderId="0" xfId="1" applyAlignment="1">
      <alignment horizontal="left"/>
    </xf>
    <xf numFmtId="49" fontId="8" fillId="0" borderId="0" xfId="1" applyNumberFormat="1" applyAlignment="1">
      <alignment horizontal="left"/>
    </xf>
    <xf numFmtId="0" fontId="0" fillId="0" borderId="0" xfId="3" applyFont="1" applyAlignment="1">
      <alignment horizontal="left"/>
    </xf>
    <xf numFmtId="0" fontId="16" fillId="0" borderId="0" xfId="3" applyAlignment="1">
      <alignment horizontal="left"/>
    </xf>
    <xf numFmtId="43" fontId="8" fillId="2" borderId="0" xfId="2" applyFont="1" applyFill="1" applyAlignment="1">
      <alignment horizontal="left" vertical="top"/>
    </xf>
    <xf numFmtId="43" fontId="8" fillId="2" borderId="0" xfId="2" applyFont="1" applyFill="1"/>
    <xf numFmtId="43" fontId="8" fillId="0" borderId="0" xfId="2" applyFont="1" applyAlignment="1">
      <alignment horizontal="left"/>
    </xf>
    <xf numFmtId="0" fontId="8" fillId="0" borderId="0" xfId="1" quotePrefix="1" applyAlignment="1">
      <alignment horizontal="left"/>
    </xf>
    <xf numFmtId="0" fontId="0" fillId="5" borderId="0" xfId="0" applyFill="1"/>
    <xf numFmtId="0" fontId="0" fillId="0" borderId="0" xfId="0" applyProtection="1">
      <protection locked="0"/>
    </xf>
    <xf numFmtId="49" fontId="8" fillId="0" borderId="0" xfId="1" quotePrefix="1" applyNumberFormat="1" applyAlignment="1">
      <alignment horizontal="left"/>
    </xf>
    <xf numFmtId="49" fontId="0" fillId="0" borderId="0" xfId="0" applyNumberFormat="1"/>
    <xf numFmtId="43" fontId="0" fillId="0" borderId="0" xfId="2" applyFont="1"/>
    <xf numFmtId="43" fontId="0" fillId="0" borderId="0" xfId="2" applyFont="1" applyProtection="1">
      <protection locked="0"/>
    </xf>
    <xf numFmtId="0" fontId="0" fillId="0" borderId="0" xfId="0" applyAlignment="1">
      <alignment horizontal="left"/>
    </xf>
    <xf numFmtId="43" fontId="0" fillId="0" borderId="0" xfId="2" applyFont="1" applyProtection="1"/>
    <xf numFmtId="0" fontId="40" fillId="0" borderId="0" xfId="0" applyFont="1"/>
    <xf numFmtId="0" fontId="24" fillId="4" borderId="0" xfId="0" applyFont="1" applyFill="1"/>
    <xf numFmtId="0" fontId="0" fillId="4" borderId="0" xfId="0" applyFill="1"/>
    <xf numFmtId="0" fontId="24" fillId="5" borderId="0" xfId="0" applyFont="1" applyFill="1"/>
    <xf numFmtId="0" fontId="24" fillId="3" borderId="0" xfId="0" applyFont="1" applyFill="1"/>
    <xf numFmtId="0" fontId="0" fillId="3" borderId="0" xfId="0" applyFill="1"/>
    <xf numFmtId="14" fontId="0" fillId="3" borderId="0" xfId="0" applyNumberFormat="1" applyFill="1"/>
    <xf numFmtId="43" fontId="0" fillId="5" borderId="0" xfId="2" applyFont="1" applyFill="1"/>
    <xf numFmtId="43" fontId="0" fillId="4" borderId="0" xfId="2" applyFont="1" applyFill="1"/>
    <xf numFmtId="0" fontId="43" fillId="0" borderId="0" xfId="0" applyFont="1" applyAlignment="1">
      <alignment vertical="top" wrapText="1"/>
    </xf>
    <xf numFmtId="0" fontId="28" fillId="6" borderId="26" xfId="0" applyFont="1" applyFill="1" applyBorder="1" applyAlignment="1" applyProtection="1">
      <alignment horizontal="center" vertical="center"/>
      <protection locked="0"/>
    </xf>
    <xf numFmtId="0" fontId="28" fillId="7" borderId="26" xfId="0" applyFont="1" applyFill="1" applyBorder="1" applyAlignment="1" applyProtection="1">
      <alignment horizontal="center" vertical="top"/>
      <protection locked="0"/>
    </xf>
    <xf numFmtId="43" fontId="19" fillId="7" borderId="5" xfId="2" applyFont="1" applyFill="1" applyBorder="1" applyAlignment="1" applyProtection="1">
      <alignment horizontal="left"/>
      <protection locked="0"/>
    </xf>
    <xf numFmtId="43" fontId="19" fillId="7" borderId="9" xfId="2" applyFont="1" applyFill="1" applyBorder="1" applyAlignment="1" applyProtection="1">
      <alignment horizontal="left"/>
      <protection locked="0"/>
    </xf>
    <xf numFmtId="0" fontId="44" fillId="0" borderId="0" xfId="4"/>
    <xf numFmtId="0" fontId="24" fillId="8" borderId="29" xfId="0" applyFont="1" applyFill="1" applyBorder="1"/>
    <xf numFmtId="14" fontId="24" fillId="8" borderId="29" xfId="0" applyNumberFormat="1" applyFont="1" applyFill="1" applyBorder="1"/>
    <xf numFmtId="0" fontId="0" fillId="8" borderId="29" xfId="0" applyFill="1" applyBorder="1"/>
    <xf numFmtId="2" fontId="0" fillId="8" borderId="29" xfId="0" applyNumberFormat="1" applyFill="1" applyBorder="1"/>
    <xf numFmtId="0" fontId="0" fillId="0" borderId="29" xfId="0" applyBorder="1"/>
    <xf numFmtId="0" fontId="0" fillId="9" borderId="29" xfId="0" applyFill="1" applyBorder="1"/>
    <xf numFmtId="0" fontId="22" fillId="0" borderId="0" xfId="0" applyFont="1" applyAlignment="1">
      <alignment horizontal="center"/>
    </xf>
    <xf numFmtId="0" fontId="0" fillId="0" borderId="0" xfId="0" applyAlignment="1">
      <alignment horizontal="center"/>
    </xf>
    <xf numFmtId="0" fontId="24" fillId="0" borderId="5" xfId="0" applyFont="1" applyBorder="1" applyAlignment="1">
      <alignment horizontal="center" vertical="center" wrapText="1"/>
    </xf>
    <xf numFmtId="0" fontId="24" fillId="10" borderId="0" xfId="0" applyFont="1" applyFill="1"/>
    <xf numFmtId="0" fontId="0" fillId="10" borderId="0" xfId="0" applyFill="1"/>
    <xf numFmtId="0" fontId="24" fillId="11" borderId="0" xfId="0" applyFont="1" applyFill="1"/>
    <xf numFmtId="0" fontId="0" fillId="11" borderId="0" xfId="0" applyFill="1"/>
    <xf numFmtId="0" fontId="24" fillId="6" borderId="0" xfId="0" applyFont="1" applyFill="1"/>
    <xf numFmtId="0" fontId="0" fillId="6" borderId="0" xfId="0" applyFill="1"/>
    <xf numFmtId="0" fontId="24" fillId="12" borderId="0" xfId="0" applyFont="1" applyFill="1"/>
    <xf numFmtId="0" fontId="0" fillId="12" borderId="0" xfId="0" applyFill="1"/>
    <xf numFmtId="0" fontId="45" fillId="0" borderId="0" xfId="0" applyFont="1"/>
    <xf numFmtId="49" fontId="19" fillId="7" borderId="5" xfId="0" applyNumberFormat="1" applyFont="1" applyFill="1" applyBorder="1" applyAlignment="1" applyProtection="1">
      <alignment horizontal="right"/>
      <protection locked="0"/>
    </xf>
    <xf numFmtId="49" fontId="19" fillId="7" borderId="9" xfId="0" applyNumberFormat="1" applyFont="1" applyFill="1" applyBorder="1" applyAlignment="1" applyProtection="1">
      <alignment horizontal="right"/>
      <protection locked="0"/>
    </xf>
    <xf numFmtId="14" fontId="0" fillId="0" borderId="0" xfId="0" applyNumberFormat="1" applyProtection="1">
      <protection locked="0"/>
    </xf>
    <xf numFmtId="0" fontId="1" fillId="0" borderId="1" xfId="1" applyFont="1" applyBorder="1"/>
    <xf numFmtId="0" fontId="1" fillId="0" borderId="2" xfId="1" applyFont="1" applyBorder="1"/>
    <xf numFmtId="0" fontId="1" fillId="0" borderId="3" xfId="1" applyFont="1" applyBorder="1"/>
    <xf numFmtId="0" fontId="4" fillId="0" borderId="2" xfId="1" applyFont="1" applyBorder="1" applyAlignment="1">
      <alignment horizontal="left" vertical="top"/>
    </xf>
    <xf numFmtId="0" fontId="2" fillId="0" borderId="2" xfId="1" applyFont="1" applyBorder="1" applyAlignment="1">
      <alignment horizontal="left"/>
    </xf>
    <xf numFmtId="0" fontId="2" fillId="0" borderId="6" xfId="1" applyFont="1" applyBorder="1" applyAlignment="1">
      <alignment horizontal="left"/>
    </xf>
    <xf numFmtId="0" fontId="2" fillId="0" borderId="3" xfId="1" applyFont="1" applyBorder="1"/>
    <xf numFmtId="0" fontId="1" fillId="0" borderId="8" xfId="1" applyFont="1" applyBorder="1"/>
    <xf numFmtId="0" fontId="26" fillId="0" borderId="3" xfId="1" quotePrefix="1" applyFont="1" applyBorder="1" applyAlignment="1">
      <alignment wrapText="1"/>
    </xf>
    <xf numFmtId="0" fontId="26" fillId="0" borderId="0" xfId="1" quotePrefix="1" applyFont="1" applyAlignment="1">
      <alignment wrapText="1"/>
    </xf>
    <xf numFmtId="0" fontId="26" fillId="0" borderId="8" xfId="1" quotePrefix="1" applyFont="1" applyBorder="1" applyAlignment="1">
      <alignment wrapText="1"/>
    </xf>
    <xf numFmtId="0" fontId="26" fillId="0" borderId="3" xfId="1" applyFont="1" applyBorder="1" applyAlignment="1">
      <alignment horizontal="left" wrapText="1"/>
    </xf>
    <xf numFmtId="0" fontId="26" fillId="0" borderId="0" xfId="1" applyFont="1" applyAlignment="1">
      <alignment horizontal="left" wrapText="1"/>
    </xf>
    <xf numFmtId="0" fontId="26" fillId="0" borderId="8" xfId="1" applyFont="1" applyBorder="1" applyAlignment="1">
      <alignment horizontal="left" wrapText="1"/>
    </xf>
    <xf numFmtId="0" fontId="26" fillId="0" borderId="3" xfId="1" quotePrefix="1" applyFont="1" applyBorder="1" applyAlignment="1">
      <alignment horizontal="left" wrapText="1"/>
    </xf>
    <xf numFmtId="0" fontId="26" fillId="0" borderId="0" xfId="1" quotePrefix="1" applyFont="1" applyAlignment="1">
      <alignment horizontal="left" wrapText="1"/>
    </xf>
    <xf numFmtId="0" fontId="26" fillId="0" borderId="8" xfId="1" quotePrefix="1" applyFont="1" applyBorder="1" applyAlignment="1">
      <alignment horizontal="left" wrapText="1"/>
    </xf>
    <xf numFmtId="0" fontId="11" fillId="0" borderId="0" xfId="1" applyFont="1" applyAlignment="1">
      <alignment vertical="center"/>
    </xf>
    <xf numFmtId="0" fontId="26" fillId="0" borderId="3" xfId="0" applyFont="1" applyBorder="1" applyAlignment="1">
      <alignment horizontal="center"/>
    </xf>
    <xf numFmtId="0" fontId="26" fillId="0" borderId="0" xfId="1" applyFont="1" applyAlignment="1">
      <alignment horizontal="left"/>
    </xf>
    <xf numFmtId="0" fontId="26" fillId="0" borderId="8" xfId="1" applyFont="1" applyBorder="1" applyAlignment="1">
      <alignment horizontal="left"/>
    </xf>
    <xf numFmtId="0" fontId="26" fillId="0" borderId="8" xfId="1" applyFont="1" applyBorder="1"/>
    <xf numFmtId="0" fontId="12" fillId="0" borderId="0" xfId="1" applyFont="1" applyAlignment="1">
      <alignment horizontal="left"/>
    </xf>
    <xf numFmtId="0" fontId="12" fillId="0" borderId="8" xfId="1" applyFont="1" applyBorder="1" applyAlignment="1">
      <alignment horizontal="left"/>
    </xf>
    <xf numFmtId="0" fontId="26" fillId="0" borderId="3" xfId="1" applyFont="1" applyBorder="1"/>
    <xf numFmtId="0" fontId="26" fillId="0" borderId="4" xfId="1" applyFont="1" applyBorder="1"/>
    <xf numFmtId="0" fontId="26" fillId="0" borderId="5" xfId="1" applyFont="1" applyBorder="1" applyAlignment="1">
      <alignment horizontal="right"/>
    </xf>
    <xf numFmtId="0" fontId="26" fillId="0" borderId="7" xfId="1" applyFont="1" applyBorder="1" applyAlignment="1">
      <alignment horizontal="right"/>
    </xf>
    <xf numFmtId="0" fontId="13" fillId="0" borderId="0" xfId="1" applyFont="1"/>
    <xf numFmtId="0" fontId="26" fillId="0" borderId="7" xfId="1" applyFont="1" applyBorder="1"/>
    <xf numFmtId="0" fontId="26" fillId="0" borderId="1" xfId="1" applyFont="1" applyBorder="1"/>
    <xf numFmtId="0" fontId="26" fillId="0" borderId="2" xfId="1" applyFont="1" applyBorder="1"/>
    <xf numFmtId="0" fontId="26" fillId="0" borderId="6" xfId="1" applyFont="1" applyBorder="1"/>
    <xf numFmtId="0" fontId="9" fillId="0" borderId="0" xfId="1" applyFont="1"/>
    <xf numFmtId="0" fontId="10" fillId="0" borderId="4" xfId="1" applyFont="1" applyBorder="1"/>
    <xf numFmtId="0" fontId="6" fillId="0" borderId="5" xfId="1" applyFont="1" applyBorder="1"/>
    <xf numFmtId="0" fontId="7" fillId="0" borderId="5" xfId="1" applyFont="1" applyBorder="1"/>
    <xf numFmtId="0" fontId="6" fillId="0" borderId="7" xfId="1" applyFont="1" applyBorder="1"/>
    <xf numFmtId="0" fontId="26" fillId="0" borderId="3" xfId="1" applyFont="1" applyBorder="1" applyAlignment="1">
      <alignment vertical="top" wrapText="1"/>
    </xf>
    <xf numFmtId="0" fontId="26" fillId="0" borderId="0" xfId="1" applyFont="1" applyAlignment="1">
      <alignment vertical="top" wrapText="1"/>
    </xf>
    <xf numFmtId="0" fontId="26" fillId="0" borderId="8" xfId="1" applyFont="1" applyBorder="1" applyAlignment="1">
      <alignment vertical="top" wrapText="1"/>
    </xf>
    <xf numFmtId="0" fontId="26" fillId="0" borderId="3" xfId="1" applyFont="1" applyBorder="1" applyAlignment="1">
      <alignment horizontal="left" vertical="top" wrapText="1"/>
    </xf>
    <xf numFmtId="0" fontId="26" fillId="0" borderId="0" xfId="1" applyFont="1" applyAlignment="1">
      <alignment horizontal="left" vertical="top" wrapText="1"/>
    </xf>
    <xf numFmtId="0" fontId="26" fillId="0" borderId="8" xfId="1" applyFont="1" applyBorder="1" applyAlignment="1">
      <alignment horizontal="left" vertical="top" wrapText="1"/>
    </xf>
    <xf numFmtId="0" fontId="19" fillId="0" borderId="27" xfId="0" applyFont="1" applyBorder="1"/>
    <xf numFmtId="0" fontId="17" fillId="0" borderId="0" xfId="0" applyFont="1"/>
    <xf numFmtId="0" fontId="18" fillId="0" borderId="0" xfId="0" applyFont="1"/>
    <xf numFmtId="0" fontId="18" fillId="0" borderId="5" xfId="0" applyFont="1" applyBorder="1"/>
    <xf numFmtId="0" fontId="18" fillId="0" borderId="4" xfId="0" applyFont="1" applyBorder="1"/>
    <xf numFmtId="0" fontId="19" fillId="0" borderId="0" xfId="0" applyFont="1" applyAlignment="1">
      <alignment horizontal="right"/>
    </xf>
    <xf numFmtId="15" fontId="20" fillId="2" borderId="5" xfId="0" quotePrefix="1" applyNumberFormat="1" applyFont="1" applyFill="1" applyBorder="1" applyAlignment="1">
      <alignment horizontal="center"/>
    </xf>
    <xf numFmtId="0" fontId="30" fillId="0" borderId="0" xfId="0" applyFont="1"/>
    <xf numFmtId="15" fontId="20" fillId="0" borderId="0" xfId="0" quotePrefix="1" applyNumberFormat="1" applyFont="1" applyAlignment="1">
      <alignment horizontal="center"/>
    </xf>
    <xf numFmtId="0" fontId="21" fillId="0" borderId="0" xfId="0" applyFont="1" applyAlignment="1">
      <alignment horizontal="left"/>
    </xf>
    <xf numFmtId="0" fontId="19" fillId="0" borderId="0" xfId="0" applyFont="1" applyAlignment="1">
      <alignment horizontal="center"/>
    </xf>
    <xf numFmtId="43" fontId="19" fillId="0" borderId="0" xfId="2" applyFont="1" applyBorder="1" applyProtection="1"/>
    <xf numFmtId="0" fontId="20" fillId="0" borderId="0" xfId="0" applyFont="1"/>
    <xf numFmtId="43" fontId="19" fillId="2" borderId="11" xfId="2" applyFont="1" applyFill="1" applyBorder="1" applyProtection="1"/>
    <xf numFmtId="0" fontId="18" fillId="0" borderId="2" xfId="0" applyFont="1" applyBorder="1" applyAlignment="1">
      <alignment horizontal="center"/>
    </xf>
    <xf numFmtId="0" fontId="18" fillId="0" borderId="6" xfId="0" applyFont="1" applyBorder="1" applyAlignment="1">
      <alignment horizontal="center"/>
    </xf>
    <xf numFmtId="0" fontId="18" fillId="0" borderId="0" xfId="0" applyFont="1" applyAlignment="1">
      <alignment horizontal="left"/>
    </xf>
    <xf numFmtId="0" fontId="18" fillId="0" borderId="15" xfId="0" applyFont="1" applyBorder="1"/>
    <xf numFmtId="0" fontId="20" fillId="2" borderId="5" xfId="0" applyFont="1" applyFill="1" applyBorder="1" applyAlignment="1">
      <alignment horizontal="center"/>
    </xf>
    <xf numFmtId="0" fontId="22" fillId="0" borderId="8" xfId="0" applyFont="1" applyBorder="1" applyAlignment="1">
      <alignment horizontal="left"/>
    </xf>
    <xf numFmtId="43" fontId="20" fillId="2" borderId="5" xfId="2" applyFont="1" applyFill="1" applyBorder="1" applyAlignment="1" applyProtection="1">
      <alignment horizontal="center"/>
    </xf>
    <xf numFmtId="0" fontId="18" fillId="0" borderId="16" xfId="0" applyFont="1" applyBorder="1"/>
    <xf numFmtId="0" fontId="20" fillId="0" borderId="0" xfId="0" applyFont="1" applyAlignment="1">
      <alignment horizontal="center"/>
    </xf>
    <xf numFmtId="43" fontId="20" fillId="0" borderId="0" xfId="2" applyFont="1" applyBorder="1" applyAlignment="1" applyProtection="1">
      <alignment horizontal="center"/>
    </xf>
    <xf numFmtId="43" fontId="20" fillId="0" borderId="0" xfId="2" applyFont="1" applyBorder="1" applyAlignment="1" applyProtection="1">
      <alignment horizontal="left"/>
    </xf>
    <xf numFmtId="0" fontId="20" fillId="0" borderId="8" xfId="0" applyFont="1" applyBorder="1" applyAlignment="1">
      <alignment horizontal="left"/>
    </xf>
    <xf numFmtId="43" fontId="19" fillId="0" borderId="0" xfId="2" applyFont="1" applyBorder="1" applyAlignment="1" applyProtection="1">
      <alignment horizontal="left"/>
    </xf>
    <xf numFmtId="164" fontId="19" fillId="0" borderId="8" xfId="2" applyNumberFormat="1" applyFont="1" applyBorder="1" applyAlignment="1" applyProtection="1">
      <alignment horizontal="left"/>
    </xf>
    <xf numFmtId="43" fontId="19" fillId="0" borderId="0" xfId="2" applyFont="1" applyFill="1" applyBorder="1" applyAlignment="1" applyProtection="1">
      <alignment horizontal="left"/>
    </xf>
    <xf numFmtId="43" fontId="19" fillId="0" borderId="2" xfId="2" applyFont="1" applyFill="1" applyBorder="1" applyAlignment="1" applyProtection="1">
      <alignment horizontal="left"/>
    </xf>
    <xf numFmtId="43" fontId="19" fillId="0" borderId="0" xfId="2" applyFont="1" applyFill="1" applyBorder="1" applyAlignment="1" applyProtection="1"/>
    <xf numFmtId="43" fontId="19" fillId="2" borderId="5" xfId="2" applyFont="1" applyFill="1" applyBorder="1" applyAlignment="1" applyProtection="1"/>
    <xf numFmtId="43" fontId="19" fillId="2" borderId="11" xfId="2" applyFont="1" applyFill="1" applyBorder="1" applyAlignment="1" applyProtection="1">
      <alignment horizontal="left"/>
    </xf>
    <xf numFmtId="164" fontId="19" fillId="0" borderId="8" xfId="2" applyNumberFormat="1" applyFont="1" applyFill="1" applyBorder="1" applyAlignment="1" applyProtection="1">
      <alignment horizontal="left"/>
    </xf>
    <xf numFmtId="43" fontId="19" fillId="0" borderId="19" xfId="2" applyFont="1" applyBorder="1" applyProtection="1"/>
    <xf numFmtId="164" fontId="19" fillId="0" borderId="0" xfId="2" applyNumberFormat="1" applyFont="1" applyBorder="1" applyAlignment="1" applyProtection="1">
      <alignment horizontal="left"/>
    </xf>
    <xf numFmtId="0" fontId="20" fillId="0" borderId="5" xfId="0" applyFont="1" applyBorder="1" applyAlignment="1">
      <alignment horizontal="left"/>
    </xf>
    <xf numFmtId="43" fontId="19" fillId="0" borderId="5" xfId="2" applyFont="1" applyBorder="1" applyAlignment="1" applyProtection="1">
      <alignment horizontal="left"/>
    </xf>
    <xf numFmtId="0" fontId="19" fillId="0" borderId="4" xfId="0" applyFont="1" applyBorder="1"/>
    <xf numFmtId="0" fontId="22" fillId="0" borderId="2" xfId="0" applyFont="1" applyBorder="1"/>
    <xf numFmtId="0" fontId="22" fillId="0" borderId="5" xfId="0" applyFont="1" applyBorder="1" applyAlignment="1">
      <alignment horizontal="left"/>
    </xf>
    <xf numFmtId="0" fontId="19" fillId="0" borderId="7" xfId="0" applyFont="1" applyBorder="1"/>
    <xf numFmtId="0" fontId="20" fillId="0" borderId="5" xfId="0" applyFont="1" applyBorder="1"/>
    <xf numFmtId="43" fontId="19" fillId="0" borderId="5" xfId="2" applyFont="1" applyFill="1" applyBorder="1" applyAlignment="1" applyProtection="1"/>
    <xf numFmtId="0" fontId="20" fillId="0" borderId="2" xfId="0" applyFont="1" applyBorder="1"/>
    <xf numFmtId="0" fontId="20" fillId="0" borderId="2" xfId="0" applyFont="1" applyBorder="1" applyAlignment="1">
      <alignment horizontal="left"/>
    </xf>
    <xf numFmtId="43" fontId="19" fillId="0" borderId="2" xfId="2" applyFont="1" applyFill="1" applyBorder="1" applyAlignment="1" applyProtection="1"/>
    <xf numFmtId="43" fontId="19" fillId="2" borderId="10" xfId="2" applyFont="1" applyFill="1" applyBorder="1" applyAlignment="1" applyProtection="1">
      <alignment horizontal="left"/>
    </xf>
    <xf numFmtId="0" fontId="26" fillId="0" borderId="22" xfId="0" applyFont="1" applyBorder="1"/>
    <xf numFmtId="43" fontId="19" fillId="2" borderId="5" xfId="2" applyFont="1" applyFill="1" applyBorder="1" applyAlignment="1" applyProtection="1">
      <alignment horizontal="left"/>
    </xf>
    <xf numFmtId="43" fontId="19" fillId="2" borderId="5" xfId="2" applyFont="1" applyFill="1" applyBorder="1" applyProtection="1"/>
    <xf numFmtId="43" fontId="19" fillId="2" borderId="9" xfId="2" applyFont="1" applyFill="1" applyBorder="1" applyProtection="1"/>
    <xf numFmtId="43" fontId="19" fillId="2" borderId="0" xfId="2" applyFont="1" applyFill="1" applyBorder="1" applyAlignment="1" applyProtection="1"/>
    <xf numFmtId="43" fontId="19" fillId="2" borderId="9" xfId="2" applyFont="1" applyFill="1" applyBorder="1" applyAlignment="1" applyProtection="1">
      <alignment horizontal="left"/>
    </xf>
    <xf numFmtId="43" fontId="19" fillId="2" borderId="9" xfId="2" applyFont="1" applyFill="1" applyBorder="1" applyAlignment="1" applyProtection="1"/>
    <xf numFmtId="43" fontId="19" fillId="2" borderId="2" xfId="2" applyFont="1" applyFill="1" applyBorder="1" applyAlignment="1" applyProtection="1"/>
    <xf numFmtId="0" fontId="18" fillId="0" borderId="0" xfId="0" applyFont="1" applyAlignment="1">
      <alignment horizontal="center"/>
    </xf>
    <xf numFmtId="0" fontId="31" fillId="0" borderId="0" xfId="0" applyFont="1" applyAlignment="1">
      <alignment horizontal="left"/>
    </xf>
    <xf numFmtId="43" fontId="19" fillId="2" borderId="2" xfId="2" applyFont="1" applyFill="1" applyBorder="1" applyAlignment="1" applyProtection="1">
      <alignment horizontal="left"/>
    </xf>
    <xf numFmtId="0" fontId="31" fillId="0" borderId="0" xfId="0" applyFont="1"/>
    <xf numFmtId="43" fontId="19" fillId="2" borderId="10" xfId="2" applyFont="1" applyFill="1" applyBorder="1" applyAlignment="1" applyProtection="1"/>
    <xf numFmtId="43" fontId="0" fillId="7" borderId="0" xfId="2" applyFont="1" applyFill="1" applyProtection="1">
      <protection locked="0"/>
    </xf>
    <xf numFmtId="0" fontId="0" fillId="7" borderId="0" xfId="0" applyFill="1" applyProtection="1">
      <protection locked="0"/>
    </xf>
    <xf numFmtId="0" fontId="41" fillId="0" borderId="0" xfId="0" applyFont="1"/>
    <xf numFmtId="43" fontId="0" fillId="0" borderId="10" xfId="0" applyNumberFormat="1" applyBorder="1"/>
    <xf numFmtId="15" fontId="22" fillId="0" borderId="0" xfId="0" quotePrefix="1" applyNumberFormat="1" applyFont="1" applyAlignment="1">
      <alignment horizontal="center"/>
    </xf>
    <xf numFmtId="0" fontId="19" fillId="0" borderId="0" xfId="0" applyFont="1" applyAlignment="1" applyProtection="1">
      <alignment vertical="top"/>
      <protection locked="0"/>
    </xf>
    <xf numFmtId="0" fontId="19" fillId="0" borderId="0" xfId="0" applyFont="1" applyAlignment="1" applyProtection="1">
      <alignment horizontal="right" vertical="center"/>
      <protection locked="0"/>
    </xf>
    <xf numFmtId="0" fontId="19" fillId="0" borderId="0" xfId="0" applyFont="1" applyAlignment="1" applyProtection="1">
      <alignment horizontal="right" vertical="top"/>
      <protection locked="0"/>
    </xf>
    <xf numFmtId="0" fontId="19" fillId="0" borderId="0" xfId="0" applyFont="1" applyAlignment="1" applyProtection="1">
      <alignment horizontal="center" vertical="top"/>
      <protection locked="0"/>
    </xf>
    <xf numFmtId="0" fontId="19" fillId="0" borderId="0" xfId="0" applyFont="1" applyAlignment="1" applyProtection="1">
      <alignment vertical="top" wrapText="1"/>
      <protection locked="0"/>
    </xf>
    <xf numFmtId="22" fontId="0" fillId="0" borderId="0" xfId="0" applyNumberFormat="1"/>
    <xf numFmtId="43" fontId="0" fillId="0" borderId="0" xfId="2" applyFont="1" applyAlignment="1">
      <alignment horizontal="center"/>
    </xf>
    <xf numFmtId="43" fontId="0" fillId="7" borderId="0" xfId="2" applyFont="1" applyFill="1" applyAlignment="1" applyProtection="1">
      <alignment horizontal="center"/>
      <protection locked="0"/>
    </xf>
    <xf numFmtId="0" fontId="24" fillId="0" borderId="0" xfId="0" applyFont="1" applyAlignment="1">
      <alignment horizontal="center"/>
    </xf>
    <xf numFmtId="0" fontId="0" fillId="0" borderId="0" xfId="0" applyAlignment="1">
      <alignment horizontal="center"/>
    </xf>
    <xf numFmtId="0" fontId="24" fillId="0" borderId="0" xfId="0" applyFont="1" applyAlignment="1">
      <alignment horizontal="left"/>
    </xf>
    <xf numFmtId="0" fontId="0" fillId="0" borderId="0" xfId="0" applyAlignment="1">
      <alignment horizontal="left"/>
    </xf>
    <xf numFmtId="167" fontId="0" fillId="0" borderId="0" xfId="0" applyNumberFormat="1" applyAlignment="1">
      <alignment horizontal="left"/>
    </xf>
    <xf numFmtId="0" fontId="45" fillId="0" borderId="0" xfId="0" applyFont="1" applyAlignment="1">
      <alignment horizontal="left"/>
    </xf>
    <xf numFmtId="0" fontId="26" fillId="0" borderId="3" xfId="1" applyFont="1" applyBorder="1" applyAlignment="1">
      <alignment horizontal="left" vertical="top" wrapText="1"/>
    </xf>
    <xf numFmtId="0" fontId="26" fillId="0" borderId="0" xfId="1" applyFont="1" applyAlignment="1">
      <alignment horizontal="left" vertical="top" wrapText="1"/>
    </xf>
    <xf numFmtId="0" fontId="26" fillId="0" borderId="8" xfId="1" applyFont="1" applyBorder="1" applyAlignment="1">
      <alignment horizontal="left" vertical="top" wrapText="1"/>
    </xf>
    <xf numFmtId="0" fontId="26" fillId="7" borderId="3" xfId="1" applyFont="1" applyFill="1" applyBorder="1" applyAlignment="1" applyProtection="1">
      <alignment horizontal="left" vertical="top" wrapText="1"/>
      <protection locked="0"/>
    </xf>
    <xf numFmtId="0" fontId="26" fillId="7" borderId="0" xfId="1" applyFont="1" applyFill="1" applyAlignment="1" applyProtection="1">
      <alignment horizontal="left" vertical="top" wrapText="1"/>
      <protection locked="0"/>
    </xf>
    <xf numFmtId="0" fontId="26" fillId="7" borderId="8" xfId="1" applyFont="1" applyFill="1" applyBorder="1" applyAlignment="1" applyProtection="1">
      <alignment horizontal="left" vertical="top" wrapText="1"/>
      <protection locked="0"/>
    </xf>
    <xf numFmtId="0" fontId="26" fillId="0" borderId="0" xfId="1" applyFont="1" applyAlignment="1">
      <alignment horizontal="left" vertical="center" wrapText="1"/>
    </xf>
    <xf numFmtId="0" fontId="26" fillId="0" borderId="8" xfId="1" applyFont="1" applyBorder="1" applyAlignment="1">
      <alignment horizontal="left" vertical="center" wrapText="1"/>
    </xf>
    <xf numFmtId="0" fontId="26" fillId="0" borderId="3" xfId="0" applyFont="1" applyBorder="1" applyAlignment="1">
      <alignment horizontal="left"/>
    </xf>
    <xf numFmtId="0" fontId="26" fillId="0" borderId="0" xfId="0" applyFont="1" applyAlignment="1">
      <alignment horizontal="left"/>
    </xf>
    <xf numFmtId="166" fontId="26" fillId="7" borderId="0" xfId="1" applyNumberFormat="1" applyFont="1" applyFill="1" applyAlignment="1" applyProtection="1">
      <alignment horizontal="center"/>
      <protection locked="0"/>
    </xf>
    <xf numFmtId="166" fontId="26" fillId="7" borderId="5" xfId="1" applyNumberFormat="1" applyFont="1" applyFill="1" applyBorder="1" applyAlignment="1" applyProtection="1">
      <alignment horizontal="center"/>
      <protection locked="0"/>
    </xf>
    <xf numFmtId="0" fontId="26" fillId="0" borderId="3" xfId="1" applyFont="1" applyBorder="1" applyAlignment="1">
      <alignment wrapText="1"/>
    </xf>
    <xf numFmtId="0" fontId="26" fillId="0" borderId="0" xfId="1" applyFont="1" applyAlignment="1">
      <alignment wrapText="1"/>
    </xf>
    <xf numFmtId="0" fontId="26" fillId="0" borderId="8" xfId="1" applyFont="1" applyBorder="1" applyAlignment="1">
      <alignment wrapText="1"/>
    </xf>
    <xf numFmtId="0" fontId="26" fillId="0" borderId="0" xfId="1" applyFont="1" applyAlignment="1" applyProtection="1">
      <alignment horizontal="left"/>
      <protection locked="0"/>
    </xf>
    <xf numFmtId="0" fontId="26" fillId="0" borderId="5" xfId="1" applyFont="1" applyBorder="1" applyAlignment="1" applyProtection="1">
      <alignment horizontal="left"/>
      <protection locked="0"/>
    </xf>
    <xf numFmtId="0" fontId="26" fillId="0" borderId="3" xfId="1" quotePrefix="1" applyFont="1" applyBorder="1" applyAlignment="1">
      <alignment horizontal="left" wrapText="1"/>
    </xf>
    <xf numFmtId="0" fontId="26" fillId="0" borderId="0" xfId="1" applyFont="1" applyAlignment="1">
      <alignment horizontal="left" wrapText="1"/>
    </xf>
    <xf numFmtId="0" fontId="26" fillId="0" borderId="8" xfId="1" applyFont="1" applyBorder="1" applyAlignment="1">
      <alignment horizontal="left" wrapText="1"/>
    </xf>
    <xf numFmtId="0" fontId="26" fillId="0" borderId="3" xfId="1" applyFont="1" applyBorder="1" applyAlignment="1">
      <alignment horizontal="left" wrapText="1"/>
    </xf>
    <xf numFmtId="0" fontId="26" fillId="0" borderId="0" xfId="1" quotePrefix="1" applyFont="1" applyAlignment="1">
      <alignment horizontal="left" wrapText="1"/>
    </xf>
    <xf numFmtId="0" fontId="26" fillId="0" borderId="8" xfId="1" quotePrefix="1" applyFont="1" applyBorder="1" applyAlignment="1">
      <alignment horizontal="left" wrapText="1"/>
    </xf>
    <xf numFmtId="0" fontId="27" fillId="0" borderId="3" xfId="1" quotePrefix="1" applyFont="1" applyBorder="1" applyAlignment="1">
      <alignment horizontal="left" wrapText="1"/>
    </xf>
    <xf numFmtId="0" fontId="27" fillId="0" borderId="0" xfId="1" quotePrefix="1" applyFont="1" applyAlignment="1">
      <alignment horizontal="left" wrapText="1"/>
    </xf>
    <xf numFmtId="0" fontId="27" fillId="0" borderId="8" xfId="1" quotePrefix="1" applyFont="1" applyBorder="1" applyAlignment="1">
      <alignment horizontal="left" wrapText="1"/>
    </xf>
    <xf numFmtId="0" fontId="26" fillId="0" borderId="0" xfId="1" quotePrefix="1" applyFont="1" applyAlignment="1">
      <alignment horizontal="left" vertical="center" wrapText="1"/>
    </xf>
    <xf numFmtId="0" fontId="26" fillId="0" borderId="8" xfId="1" quotePrefix="1" applyFont="1" applyBorder="1" applyAlignment="1">
      <alignment horizontal="left" vertical="center" wrapText="1"/>
    </xf>
    <xf numFmtId="0" fontId="26" fillId="0" borderId="0" xfId="1" applyFont="1" applyAlignment="1">
      <alignment horizontal="left"/>
    </xf>
    <xf numFmtId="0" fontId="26" fillId="0" borderId="8" xfId="1" applyFont="1" applyBorder="1" applyAlignment="1">
      <alignment horizontal="left"/>
    </xf>
    <xf numFmtId="0" fontId="2" fillId="0" borderId="0" xfId="1" applyFont="1" applyAlignment="1">
      <alignment horizontal="left"/>
    </xf>
    <xf numFmtId="0" fontId="3" fillId="0" borderId="0" xfId="1" applyFont="1" applyAlignment="1">
      <alignment horizontal="left"/>
    </xf>
    <xf numFmtId="0" fontId="4" fillId="0" borderId="3" xfId="1" applyFont="1" applyBorder="1" applyAlignment="1">
      <alignment horizontal="left" vertical="top"/>
    </xf>
    <xf numFmtId="0" fontId="4" fillId="0" borderId="0" xfId="1" applyFont="1" applyAlignment="1">
      <alignment horizontal="left" vertical="top"/>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2" fillId="7" borderId="2" xfId="1" applyFont="1" applyFill="1" applyBorder="1" applyAlignment="1" applyProtection="1">
      <alignment horizontal="left"/>
      <protection locked="0"/>
    </xf>
    <xf numFmtId="0" fontId="2" fillId="7" borderId="5" xfId="1" applyFont="1" applyFill="1" applyBorder="1" applyAlignment="1" applyProtection="1">
      <alignment horizontal="left"/>
      <protection locked="0"/>
    </xf>
    <xf numFmtId="165" fontId="2" fillId="7" borderId="6" xfId="1" applyNumberFormat="1" applyFont="1" applyFill="1" applyBorder="1" applyAlignment="1" applyProtection="1">
      <alignment horizontal="left"/>
      <protection locked="0"/>
    </xf>
    <xf numFmtId="165" fontId="2" fillId="7" borderId="7" xfId="1" applyNumberFormat="1" applyFont="1" applyFill="1" applyBorder="1" applyAlignment="1" applyProtection="1">
      <alignment horizontal="left"/>
      <protection locked="0"/>
    </xf>
    <xf numFmtId="0" fontId="25" fillId="0" borderId="0" xfId="1" applyFont="1" applyAlignment="1">
      <alignment horizontal="left"/>
    </xf>
    <xf numFmtId="0" fontId="4" fillId="0" borderId="2" xfId="1" applyFont="1" applyBorder="1" applyAlignment="1">
      <alignment horizontal="center" vertical="top"/>
    </xf>
    <xf numFmtId="0" fontId="4" fillId="0" borderId="5" xfId="1" applyFont="1" applyBorder="1" applyAlignment="1">
      <alignment horizontal="center" vertical="top"/>
    </xf>
    <xf numFmtId="0" fontId="2" fillId="7" borderId="6" xfId="1" applyFont="1" applyFill="1" applyBorder="1" applyAlignment="1" applyProtection="1">
      <alignment horizontal="left"/>
      <protection locked="0"/>
    </xf>
    <xf numFmtId="0" fontId="2" fillId="7" borderId="7" xfId="1" applyFont="1" applyFill="1" applyBorder="1" applyAlignment="1" applyProtection="1">
      <alignment horizontal="left"/>
      <protection locked="0"/>
    </xf>
    <xf numFmtId="0" fontId="2" fillId="7" borderId="2" xfId="1" applyFont="1" applyFill="1" applyBorder="1" applyAlignment="1" applyProtection="1">
      <alignment horizontal="center"/>
      <protection locked="0"/>
    </xf>
    <xf numFmtId="0" fontId="2" fillId="7" borderId="6" xfId="1" applyFont="1" applyFill="1" applyBorder="1" applyAlignment="1" applyProtection="1">
      <alignment horizontal="center"/>
      <protection locked="0"/>
    </xf>
    <xf numFmtId="0" fontId="2" fillId="7" borderId="5" xfId="1" applyFont="1" applyFill="1" applyBorder="1" applyAlignment="1" applyProtection="1">
      <alignment horizontal="center"/>
      <protection locked="0"/>
    </xf>
    <xf numFmtId="0" fontId="2" fillId="7" borderId="7" xfId="1" applyFont="1" applyFill="1" applyBorder="1" applyAlignment="1" applyProtection="1">
      <alignment horizontal="center"/>
      <protection locked="0"/>
    </xf>
    <xf numFmtId="0" fontId="4" fillId="0" borderId="6" xfId="1" applyFont="1" applyBorder="1" applyAlignment="1">
      <alignment horizontal="center" vertical="top"/>
    </xf>
    <xf numFmtId="0" fontId="4" fillId="0" borderId="7" xfId="1" applyFont="1" applyBorder="1" applyAlignment="1">
      <alignment horizontal="center" vertical="top"/>
    </xf>
    <xf numFmtId="0" fontId="27" fillId="0" borderId="3" xfId="1" applyFont="1" applyBorder="1" applyAlignment="1">
      <alignment horizontal="left"/>
    </xf>
    <xf numFmtId="0" fontId="27" fillId="0" borderId="0" xfId="1" applyFont="1" applyAlignment="1">
      <alignment horizontal="left"/>
    </xf>
    <xf numFmtId="0" fontId="27" fillId="0" borderId="8" xfId="1" applyFont="1" applyBorder="1" applyAlignment="1">
      <alignment horizontal="left"/>
    </xf>
    <xf numFmtId="0" fontId="21" fillId="0" borderId="0" xfId="0" applyFont="1" applyAlignment="1">
      <alignment horizontal="left"/>
    </xf>
    <xf numFmtId="0" fontId="19" fillId="0" borderId="0" xfId="0" applyFont="1" applyAlignment="1">
      <alignment horizontal="center"/>
    </xf>
    <xf numFmtId="0" fontId="20" fillId="0" borderId="0" xfId="0" applyFont="1" applyAlignment="1">
      <alignment horizontal="left"/>
    </xf>
    <xf numFmtId="43" fontId="19" fillId="2" borderId="5" xfId="2" applyFont="1" applyFill="1" applyBorder="1" applyAlignment="1" applyProtection="1">
      <alignment horizontal="center"/>
    </xf>
    <xf numFmtId="43" fontId="19" fillId="2" borderId="9" xfId="2" applyFont="1" applyFill="1" applyBorder="1" applyAlignment="1" applyProtection="1">
      <alignment horizontal="center"/>
    </xf>
    <xf numFmtId="43" fontId="19" fillId="2" borderId="11" xfId="2" applyFont="1" applyFill="1" applyBorder="1" applyAlignment="1" applyProtection="1">
      <alignment horizontal="center"/>
    </xf>
    <xf numFmtId="0" fontId="19" fillId="7" borderId="9" xfId="0" applyFont="1" applyFill="1" applyBorder="1" applyAlignment="1" applyProtection="1">
      <alignment horizontal="left"/>
      <protection locked="0"/>
    </xf>
    <xf numFmtId="0" fontId="19" fillId="7" borderId="5" xfId="0" applyFont="1" applyFill="1" applyBorder="1" applyAlignment="1" applyProtection="1">
      <alignment horizontal="left"/>
      <protection locked="0"/>
    </xf>
    <xf numFmtId="0" fontId="22" fillId="0" borderId="0" xfId="0" applyFont="1" applyAlignment="1">
      <alignment horizontal="center"/>
    </xf>
    <xf numFmtId="15" fontId="22" fillId="0" borderId="0" xfId="0" quotePrefix="1" applyNumberFormat="1" applyFont="1" applyAlignment="1">
      <alignment horizontal="center"/>
    </xf>
    <xf numFmtId="49" fontId="19" fillId="7" borderId="5" xfId="0" applyNumberFormat="1" applyFont="1" applyFill="1" applyBorder="1" applyAlignment="1" applyProtection="1">
      <alignment horizontal="right"/>
      <protection locked="0"/>
    </xf>
    <xf numFmtId="49" fontId="19" fillId="7" borderId="9" xfId="0" applyNumberFormat="1" applyFont="1" applyFill="1" applyBorder="1" applyAlignment="1" applyProtection="1">
      <alignment horizontal="right"/>
      <protection locked="0"/>
    </xf>
    <xf numFmtId="0" fontId="17" fillId="0" borderId="0" xfId="0" applyFont="1" applyAlignment="1">
      <alignment horizontal="center"/>
    </xf>
    <xf numFmtId="0" fontId="18" fillId="0" borderId="0" xfId="0" applyFont="1" applyAlignment="1">
      <alignment horizontal="center"/>
    </xf>
    <xf numFmtId="0" fontId="34" fillId="0" borderId="3" xfId="0" applyFont="1" applyBorder="1" applyAlignment="1">
      <alignment horizontal="right"/>
    </xf>
    <xf numFmtId="0" fontId="34" fillId="0" borderId="0" xfId="0" applyFont="1" applyAlignment="1">
      <alignment horizontal="right"/>
    </xf>
    <xf numFmtId="43" fontId="19" fillId="0" borderId="0" xfId="2" applyFont="1" applyBorder="1" applyAlignment="1" applyProtection="1">
      <alignment horizontal="center"/>
    </xf>
    <xf numFmtId="15" fontId="20" fillId="2" borderId="5" xfId="0" quotePrefix="1" applyNumberFormat="1" applyFont="1" applyFill="1" applyBorder="1" applyAlignment="1">
      <alignment horizontal="center"/>
    </xf>
    <xf numFmtId="0" fontId="17" fillId="0" borderId="15" xfId="0" applyFont="1" applyBorder="1" applyAlignment="1">
      <alignment horizontal="center"/>
    </xf>
    <xf numFmtId="0" fontId="17" fillId="0" borderId="8" xfId="0" applyFont="1" applyBorder="1" applyAlignment="1">
      <alignment horizontal="center"/>
    </xf>
    <xf numFmtId="0" fontId="18" fillId="0" borderId="15" xfId="0" applyFont="1" applyBorder="1" applyAlignment="1">
      <alignment horizontal="center"/>
    </xf>
    <xf numFmtId="0" fontId="18" fillId="0" borderId="8" xfId="0" applyFont="1" applyBorder="1" applyAlignment="1">
      <alignment horizontal="center"/>
    </xf>
    <xf numFmtId="0" fontId="19" fillId="0" borderId="0" xfId="0" applyFont="1" applyAlignment="1">
      <alignment horizontal="left"/>
    </xf>
    <xf numFmtId="0" fontId="31" fillId="0" borderId="0" xfId="0" applyFont="1" applyAlignment="1">
      <alignment horizontal="left"/>
    </xf>
    <xf numFmtId="43" fontId="19" fillId="0" borderId="0" xfId="2" applyFont="1" applyFill="1" applyBorder="1" applyAlignment="1" applyProtection="1">
      <alignment horizontal="left"/>
    </xf>
    <xf numFmtId="43" fontId="19" fillId="2" borderId="0" xfId="2" applyFont="1" applyFill="1" applyBorder="1" applyAlignment="1" applyProtection="1">
      <alignment horizontal="left"/>
    </xf>
    <xf numFmtId="43" fontId="19" fillId="2" borderId="5" xfId="2" applyFont="1" applyFill="1" applyBorder="1" applyAlignment="1" applyProtection="1">
      <alignment horizontal="left"/>
    </xf>
    <xf numFmtId="43" fontId="19" fillId="2" borderId="2" xfId="2" applyFont="1" applyFill="1" applyBorder="1" applyAlignment="1" applyProtection="1">
      <alignment horizontal="left"/>
    </xf>
    <xf numFmtId="0" fontId="20" fillId="0" borderId="0" xfId="0" applyFont="1" applyAlignment="1">
      <alignment horizontal="center"/>
    </xf>
    <xf numFmtId="0" fontId="22" fillId="0" borderId="0" xfId="0" applyFont="1" applyAlignment="1">
      <alignment horizontal="left"/>
    </xf>
    <xf numFmtId="0" fontId="20" fillId="0" borderId="2" xfId="0" applyFont="1" applyBorder="1" applyAlignment="1">
      <alignment horizontal="left"/>
    </xf>
    <xf numFmtId="43" fontId="19" fillId="2" borderId="11" xfId="2" applyFont="1" applyFill="1" applyBorder="1" applyAlignment="1" applyProtection="1">
      <alignment horizontal="left"/>
    </xf>
    <xf numFmtId="0" fontId="19" fillId="0" borderId="2" xfId="0" applyFont="1" applyBorder="1" applyAlignment="1">
      <alignment horizontal="left"/>
    </xf>
    <xf numFmtId="0" fontId="34" fillId="0" borderId="3" xfId="0" applyFont="1" applyBorder="1" applyAlignment="1">
      <alignment horizontal="center"/>
    </xf>
    <xf numFmtId="0" fontId="34" fillId="0" borderId="0" xfId="0" applyFont="1" applyAlignment="1">
      <alignment horizontal="center"/>
    </xf>
    <xf numFmtId="0" fontId="19" fillId="7" borderId="0" xfId="0" applyFont="1" applyFill="1" applyAlignment="1" applyProtection="1">
      <alignment horizontal="left" vertical="top" wrapText="1"/>
      <protection locked="0"/>
    </xf>
    <xf numFmtId="0" fontId="19" fillId="7" borderId="5" xfId="0" applyFont="1" applyFill="1" applyBorder="1" applyAlignment="1" applyProtection="1">
      <alignment horizontal="left" vertical="top" wrapText="1"/>
      <protection locked="0"/>
    </xf>
    <xf numFmtId="0" fontId="19" fillId="0" borderId="0" xfId="0" applyFont="1" applyAlignment="1">
      <alignment horizontal="left" wrapText="1"/>
    </xf>
    <xf numFmtId="0" fontId="19" fillId="0" borderId="0" xfId="0" applyFont="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left"/>
      <protection locked="0"/>
    </xf>
    <xf numFmtId="0" fontId="19" fillId="0" borderId="5" xfId="0" applyFont="1" applyBorder="1" applyAlignment="1" applyProtection="1">
      <alignment horizontal="left"/>
      <protection locked="0"/>
    </xf>
    <xf numFmtId="0" fontId="19" fillId="6" borderId="0" xfId="0" applyFont="1" applyFill="1" applyAlignment="1" applyProtection="1">
      <alignment horizontal="left" vertical="top" wrapText="1"/>
      <protection locked="0"/>
    </xf>
    <xf numFmtId="0" fontId="12" fillId="6" borderId="0" xfId="0" applyFont="1" applyFill="1" applyAlignment="1" applyProtection="1">
      <alignment horizontal="left"/>
      <protection locked="0"/>
    </xf>
    <xf numFmtId="0" fontId="12" fillId="6" borderId="5" xfId="0" applyFont="1" applyFill="1" applyBorder="1" applyAlignment="1" applyProtection="1">
      <alignment horizontal="left"/>
      <protection locked="0"/>
    </xf>
    <xf numFmtId="0" fontId="12" fillId="0" borderId="0" xfId="1" quotePrefix="1" applyFont="1" applyAlignment="1">
      <alignment horizontal="left" vertical="center" wrapText="1"/>
    </xf>
    <xf numFmtId="0" fontId="12" fillId="0" borderId="0" xfId="0" applyFont="1" applyAlignment="1">
      <alignment horizontal="left"/>
    </xf>
    <xf numFmtId="0" fontId="12" fillId="6" borderId="0" xfId="0" applyFont="1" applyFill="1" applyAlignment="1" applyProtection="1">
      <alignment horizontal="left" vertical="top" wrapText="1"/>
      <protection locked="0"/>
    </xf>
    <xf numFmtId="0" fontId="12" fillId="0" borderId="0" xfId="0" applyFont="1" applyAlignment="1" applyProtection="1">
      <alignment horizontal="left" wrapText="1"/>
      <protection locked="0"/>
    </xf>
    <xf numFmtId="0" fontId="12" fillId="0" borderId="5" xfId="0" applyFont="1" applyBorder="1" applyAlignment="1" applyProtection="1">
      <alignment horizontal="left" wrapText="1"/>
      <protection locked="0"/>
    </xf>
    <xf numFmtId="14" fontId="12" fillId="6" borderId="0" xfId="0" applyNumberFormat="1" applyFont="1" applyFill="1" applyAlignment="1" applyProtection="1">
      <alignment horizontal="left" wrapText="1"/>
      <protection locked="0"/>
    </xf>
    <xf numFmtId="0" fontId="12" fillId="6" borderId="0" xfId="0" applyFont="1" applyFill="1" applyAlignment="1" applyProtection="1">
      <alignment horizontal="left" wrapText="1"/>
      <protection locked="0"/>
    </xf>
    <xf numFmtId="0" fontId="12" fillId="6" borderId="5" xfId="0" applyFont="1" applyFill="1" applyBorder="1" applyAlignment="1" applyProtection="1">
      <alignment horizontal="left" wrapText="1"/>
      <protection locked="0"/>
    </xf>
    <xf numFmtId="0" fontId="2" fillId="0" borderId="15"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5" fillId="0" borderId="0" xfId="0" applyFont="1" applyAlignment="1">
      <alignment horizontal="left" vertical="top" wrapText="1"/>
    </xf>
    <xf numFmtId="0" fontId="12" fillId="0" borderId="0" xfId="0" applyFont="1" applyAlignment="1">
      <alignment horizontal="left" wrapText="1"/>
    </xf>
    <xf numFmtId="43" fontId="23" fillId="0" borderId="0" xfId="2" applyFont="1" applyBorder="1" applyAlignment="1">
      <alignment horizontal="right"/>
    </xf>
    <xf numFmtId="43" fontId="23" fillId="0" borderId="5" xfId="2" applyFont="1" applyBorder="1" applyAlignment="1">
      <alignment horizontal="right"/>
    </xf>
    <xf numFmtId="0" fontId="2" fillId="0" borderId="16" xfId="0" applyFont="1" applyBorder="1" applyAlignment="1">
      <alignment horizontal="center"/>
    </xf>
    <xf numFmtId="0" fontId="23" fillId="0" borderId="0" xfId="0" applyFont="1" applyAlignment="1">
      <alignment horizontal="left"/>
    </xf>
    <xf numFmtId="0" fontId="23" fillId="0" borderId="5" xfId="0" applyFont="1" applyBorder="1" applyAlignment="1">
      <alignment horizontal="left"/>
    </xf>
    <xf numFmtId="14" fontId="23" fillId="0" borderId="0" xfId="0" applyNumberFormat="1" applyFont="1" applyAlignment="1" applyProtection="1">
      <alignment horizontal="right"/>
      <protection locked="0"/>
    </xf>
    <xf numFmtId="14" fontId="23" fillId="0" borderId="5" xfId="0" applyNumberFormat="1" applyFont="1" applyBorder="1" applyAlignment="1" applyProtection="1">
      <alignment horizontal="right"/>
      <protection locked="0"/>
    </xf>
    <xf numFmtId="0" fontId="23" fillId="0" borderId="0" xfId="0" applyFont="1" applyAlignment="1">
      <alignment horizontal="center"/>
    </xf>
    <xf numFmtId="0" fontId="23" fillId="0" borderId="5" xfId="0" applyFont="1" applyBorder="1" applyAlignment="1">
      <alignment horizontal="center"/>
    </xf>
    <xf numFmtId="43" fontId="23" fillId="0" borderId="0" xfId="2" applyFont="1" applyBorder="1" applyAlignment="1" applyProtection="1">
      <alignment horizontal="right"/>
      <protection locked="0"/>
    </xf>
    <xf numFmtId="43" fontId="23" fillId="0" borderId="5" xfId="2" applyFont="1" applyBorder="1" applyAlignment="1" applyProtection="1">
      <alignment horizontal="right"/>
      <protection locked="0"/>
    </xf>
    <xf numFmtId="43" fontId="23" fillId="0" borderId="11" xfId="2" applyFont="1" applyBorder="1" applyAlignment="1">
      <alignment horizontal="right"/>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14" fontId="23" fillId="0" borderId="0" xfId="0" applyNumberFormat="1" applyFont="1" applyProtection="1">
      <protection locked="0"/>
    </xf>
    <xf numFmtId="14" fontId="23" fillId="0" borderId="5" xfId="0" applyNumberFormat="1" applyFont="1" applyBorder="1" applyProtection="1">
      <protection locked="0"/>
    </xf>
    <xf numFmtId="0" fontId="22" fillId="0" borderId="1"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6"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0" xfId="0" applyFont="1" applyAlignment="1" applyProtection="1">
      <alignment horizontal="center"/>
      <protection locked="0"/>
    </xf>
    <xf numFmtId="0" fontId="22" fillId="0" borderId="8"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2" fillId="0" borderId="5" xfId="0" applyFont="1" applyBorder="1" applyAlignment="1" applyProtection="1">
      <alignment horizontal="center"/>
      <protection locked="0"/>
    </xf>
    <xf numFmtId="0" fontId="22" fillId="0" borderId="7" xfId="0" applyFont="1" applyBorder="1" applyAlignment="1" applyProtection="1">
      <alignment horizontal="center"/>
      <protection locked="0"/>
    </xf>
    <xf numFmtId="14" fontId="23" fillId="0" borderId="0" xfId="0" applyNumberFormat="1" applyFont="1" applyAlignment="1">
      <alignment horizontal="right"/>
    </xf>
    <xf numFmtId="14" fontId="23" fillId="0" borderId="5" xfId="0" applyNumberFormat="1" applyFont="1" applyBorder="1" applyAlignment="1">
      <alignment horizontal="right"/>
    </xf>
    <xf numFmtId="0" fontId="23" fillId="0" borderId="0" xfId="0" applyFont="1" applyAlignment="1" applyProtection="1">
      <alignment horizontal="left"/>
      <protection locked="0"/>
    </xf>
    <xf numFmtId="0" fontId="23" fillId="0" borderId="5" xfId="0" applyFont="1" applyBorder="1" applyAlignment="1" applyProtection="1">
      <alignment horizontal="left"/>
      <protection locked="0"/>
    </xf>
    <xf numFmtId="0" fontId="37"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xf>
    <xf numFmtId="0" fontId="37" fillId="0" borderId="0" xfId="0" applyFont="1" applyAlignment="1">
      <alignment horizontal="left" wrapText="1"/>
    </xf>
    <xf numFmtId="0" fontId="38" fillId="0" borderId="0" xfId="0" applyFont="1" applyAlignment="1">
      <alignment horizontal="left"/>
    </xf>
    <xf numFmtId="0" fontId="38" fillId="0" borderId="0" xfId="0" applyFont="1" applyAlignment="1">
      <alignment horizontal="left" wrapText="1"/>
    </xf>
    <xf numFmtId="0" fontId="23" fillId="0" borderId="0" xfId="0" applyFont="1" applyAlignment="1">
      <alignment horizontal="left" vertical="top" wrapText="1"/>
    </xf>
    <xf numFmtId="0" fontId="35" fillId="0" borderId="0" xfId="0" applyFont="1" applyAlignment="1">
      <alignment horizontal="left"/>
    </xf>
    <xf numFmtId="0" fontId="35" fillId="0" borderId="0" xfId="0" applyFont="1" applyAlignment="1">
      <alignment horizontal="right"/>
    </xf>
    <xf numFmtId="14" fontId="23" fillId="0" borderId="0" xfId="0" applyNumberFormat="1" applyFont="1" applyAlignment="1">
      <alignment horizontal="left"/>
    </xf>
    <xf numFmtId="14" fontId="23" fillId="0" borderId="5" xfId="0" applyNumberFormat="1" applyFont="1" applyBorder="1" applyAlignment="1">
      <alignment horizontal="left"/>
    </xf>
    <xf numFmtId="43" fontId="23" fillId="0" borderId="0" xfId="2" applyFont="1" applyBorder="1" applyAlignment="1">
      <alignment horizontal="center"/>
    </xf>
    <xf numFmtId="43" fontId="23" fillId="0" borderId="5" xfId="2" applyFont="1" applyBorder="1" applyAlignment="1">
      <alignment horizontal="center"/>
    </xf>
    <xf numFmtId="43" fontId="23" fillId="0" borderId="2" xfId="2" applyFont="1" applyBorder="1" applyAlignment="1">
      <alignment horizontal="right"/>
    </xf>
    <xf numFmtId="14" fontId="23" fillId="0" borderId="0" xfId="0" applyNumberFormat="1" applyFont="1"/>
    <xf numFmtId="14" fontId="23" fillId="0" borderId="5" xfId="0" applyNumberFormat="1" applyFont="1" applyBorder="1"/>
    <xf numFmtId="0" fontId="23" fillId="0" borderId="2" xfId="0" applyFont="1" applyBorder="1" applyAlignment="1">
      <alignment horizontal="left"/>
    </xf>
    <xf numFmtId="0" fontId="42" fillId="0" borderId="0" xfId="0" applyFont="1" applyAlignment="1">
      <alignment horizontal="left"/>
    </xf>
    <xf numFmtId="0" fontId="0" fillId="7" borderId="0" xfId="0" applyFill="1" applyAlignment="1" applyProtection="1">
      <alignment horizontal="left"/>
      <protection locked="0"/>
    </xf>
  </cellXfs>
  <cellStyles count="5">
    <cellStyle name="Comma" xfId="2" builtinId="3"/>
    <cellStyle name="Hyperlink" xfId="4" builtinId="8"/>
    <cellStyle name="Normal" xfId="0" builtinId="0"/>
    <cellStyle name="Normal 2" xfId="1" xr:uid="{00000000-0005-0000-0000-000003000000}"/>
    <cellStyle name="Normal 6" xfId="3" xr:uid="{00000000-0005-0000-0000-000004000000}"/>
  </cellStyles>
  <dxfs count="57">
    <dxf>
      <font>
        <b/>
        <i val="0"/>
        <color rgb="FFFF0000"/>
      </font>
    </dxf>
    <dxf>
      <font>
        <b/>
        <i val="0"/>
        <color rgb="FFFF0000"/>
      </font>
    </dxf>
    <dxf>
      <font>
        <color rgb="FF00B050"/>
      </font>
    </dxf>
    <dxf>
      <font>
        <color rgb="FF00B050"/>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0" tint="-0.14996795556505021"/>
      </font>
    </dxf>
    <dxf>
      <fill>
        <patternFill>
          <bgColor theme="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patternFill>
      </fill>
    </dxf>
    <dxf>
      <font>
        <color theme="0" tint="-0.14996795556505021"/>
      </font>
    </dxf>
    <dxf>
      <fill>
        <patternFill>
          <bgColor theme="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0" tint="-0.14996795556505021"/>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tint="-0.14996795556505021"/>
      </font>
    </dxf>
    <dxf>
      <fill>
        <patternFill>
          <bgColor theme="9"/>
        </patternFill>
      </fill>
    </dxf>
    <dxf>
      <fill>
        <patternFill>
          <bgColor theme="9"/>
        </patternFill>
      </fill>
    </dxf>
    <dxf>
      <fill>
        <patternFill>
          <bgColor theme="5" tint="0.39994506668294322"/>
        </patternFill>
      </fill>
    </dxf>
    <dxf>
      <fill>
        <patternFill>
          <bgColor theme="5" tint="0.39994506668294322"/>
        </patternFill>
      </fill>
    </dxf>
    <dxf>
      <fill>
        <patternFill>
          <bgColor theme="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patternFill>
      </fill>
    </dxf>
    <dxf>
      <fill>
        <patternFill>
          <bgColor theme="5" tint="0.39994506668294322"/>
        </patternFill>
      </fill>
    </dxf>
    <dxf>
      <fill>
        <patternFill>
          <bgColor theme="5" tint="0.39994506668294322"/>
        </patternFill>
      </fill>
    </dxf>
    <dxf>
      <fill>
        <patternFill>
          <bgColor theme="9"/>
        </patternFill>
      </fill>
    </dxf>
    <dxf>
      <font>
        <color auto="1"/>
      </font>
      <fill>
        <patternFill>
          <bgColor theme="5" tint="0.39994506668294322"/>
        </patternFill>
      </fill>
    </dxf>
    <dxf>
      <fill>
        <patternFill>
          <bgColor theme="5" tint="0.39994506668294322"/>
        </patternFill>
      </fill>
    </dxf>
    <dxf>
      <fill>
        <patternFill>
          <bgColor theme="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13607</xdr:colOff>
      <xdr:row>0</xdr:row>
      <xdr:rowOff>122464</xdr:rowOff>
    </xdr:from>
    <xdr:to>
      <xdr:col>2</xdr:col>
      <xdr:colOff>741761</xdr:colOff>
      <xdr:row>6</xdr:row>
      <xdr:rowOff>58511</xdr:rowOff>
    </xdr:to>
    <xdr:pic>
      <xdr:nvPicPr>
        <xdr:cNvPr id="3" name="Picture 5" descr="A close up of a logo&#10;&#10;Description automatically generated">
          <a:extLst>
            <a:ext uri="{FF2B5EF4-FFF2-40B4-BE49-F238E27FC236}">
              <a16:creationId xmlns:a16="http://schemas.microsoft.com/office/drawing/2014/main" id="{71ED9DE3-70F2-4DE1-8643-C204F8E99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122464"/>
          <a:ext cx="1830332" cy="158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ritishlegion.sharepoint.com/sites/FinancialAccounts-Storage/Shared%20Documents/03A.%20Branches/2024%20YE/Year%20End%20Pack/05%20-%20Branch%20Accounts%202024%20Basic%20Excel.xlsx" TargetMode="External"/><Relationship Id="rId1" Type="http://schemas.openxmlformats.org/officeDocument/2006/relationships/externalLinkPath" Target="https://britishlegion.sharepoint.com/sites/FinancialAccounts-Storage/Shared%20Documents/03A.%20Branches/2024%20YE/Year%20End%20Pack/05%20-%20Branch%20Accounts%202024%20Basic%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ction 1"/>
      <sheetName val="Section 2"/>
      <sheetName val="Section 3"/>
      <sheetName val="Section 4"/>
      <sheetName val="Section 5"/>
      <sheetName val="Section 6"/>
      <sheetName val="Section 7"/>
      <sheetName val="Section 8"/>
      <sheetName val="BFI Calculation"/>
      <sheetName val="Warnings"/>
      <sheetName val="Appendix I (1)"/>
      <sheetName val="Appendix I (2)"/>
      <sheetName val="Appendix I (3)"/>
      <sheetName val="Appendix I (4)"/>
      <sheetName val="Processing"/>
      <sheetName val="Oanda"/>
      <sheetName val="Other Data"/>
      <sheetName val="ISSUES"/>
      <sheetName val="Validation Checks"/>
      <sheetName val="Parameters"/>
      <sheetName val="Journal"/>
      <sheetName val="Data Validation"/>
      <sheetName val="Branch Database"/>
      <sheetName val="MEO List"/>
      <sheetName val="BPT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oanda.com/currency/converter/"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B1009"/>
  <sheetViews>
    <sheetView tabSelected="1" zoomScale="85" zoomScaleNormal="85" workbookViewId="0">
      <pane ySplit="9" topLeftCell="A10" activePane="bottomLeft" state="frozen"/>
      <selection activeCell="B48" sqref="B48"/>
      <selection pane="bottomLeft" activeCell="D10" sqref="D10"/>
    </sheetView>
  </sheetViews>
  <sheetFormatPr defaultRowHeight="14.4" x14ac:dyDescent="0.55000000000000004"/>
  <cols>
    <col min="1" max="1" width="5.26171875" bestFit="1" customWidth="1"/>
    <col min="2" max="2" width="15.26171875" customWidth="1"/>
    <col min="3" max="3" width="10.26171875" bestFit="1" customWidth="1"/>
    <col min="4" max="4" width="26.68359375" customWidth="1"/>
    <col min="5" max="5" width="43.41796875" customWidth="1"/>
    <col min="6" max="6" width="8.68359375" bestFit="1" customWidth="1"/>
    <col min="7" max="7" width="10.26171875" hidden="1" customWidth="1"/>
    <col min="8" max="8" width="35.26171875" bestFit="1" customWidth="1"/>
    <col min="9" max="9" width="14" hidden="1" customWidth="1"/>
    <col min="10" max="10" width="54.26171875" bestFit="1" customWidth="1"/>
    <col min="11" max="11" width="4.68359375" bestFit="1" customWidth="1"/>
    <col min="12" max="14" width="17" customWidth="1"/>
    <col min="15" max="26" width="11.68359375" customWidth="1"/>
    <col min="27" max="27" width="0" hidden="1" customWidth="1"/>
    <col min="28" max="28" width="11.68359375" bestFit="1" customWidth="1"/>
  </cols>
  <sheetData>
    <row r="1" spans="1:28" x14ac:dyDescent="0.55000000000000004">
      <c r="A1" s="305" t="s">
        <v>0</v>
      </c>
      <c r="B1" s="305"/>
      <c r="C1" s="305"/>
      <c r="D1" s="305"/>
      <c r="E1" s="305"/>
    </row>
    <row r="2" spans="1:28" x14ac:dyDescent="0.55000000000000004">
      <c r="A2" s="306" t="s">
        <v>1</v>
      </c>
      <c r="B2" s="306"/>
      <c r="C2" s="306"/>
      <c r="D2" s="306" t="str">
        <f>IF('Section 1'!N5="","","BR"&amp;('Section 1'!N5))</f>
        <v/>
      </c>
      <c r="E2" s="306"/>
      <c r="J2" s="181" t="s">
        <v>2</v>
      </c>
      <c r="L2" s="303" t="s">
        <v>3</v>
      </c>
      <c r="M2" s="303"/>
      <c r="N2" s="303"/>
      <c r="O2" s="303" t="str">
        <f>"Bank 1 - "&amp;'Section 2'!C12&amp;" ("&amp;'Section 2'!H12&amp;")"</f>
        <v>Bank 1 -  ()</v>
      </c>
      <c r="P2" s="304"/>
      <c r="Q2" s="304"/>
      <c r="R2" s="303" t="str">
        <f>"Bank 2 - "&amp;'Section 2'!C13&amp;" ("&amp;'Section 2'!H13&amp;")"</f>
        <v>Bank 2 -  ()</v>
      </c>
      <c r="S2" s="304"/>
      <c r="T2" s="304"/>
      <c r="U2" s="303" t="str">
        <f>"Bank 3 - "&amp;'Section 2'!C14&amp;" ("&amp;'Section 2'!H14&amp;")"</f>
        <v>Bank 3 -  ()</v>
      </c>
      <c r="V2" s="304"/>
      <c r="W2" s="304"/>
      <c r="X2" s="303" t="str">
        <f>"Bank 4 - "&amp;'Section 2'!C15&amp;" ("&amp;'Section 2'!H15&amp;")"</f>
        <v>Bank 4 -  ()</v>
      </c>
      <c r="Y2" s="304"/>
      <c r="Z2" s="304"/>
    </row>
    <row r="3" spans="1:28" x14ac:dyDescent="0.55000000000000004">
      <c r="A3" s="306" t="s">
        <v>4</v>
      </c>
      <c r="B3" s="306"/>
      <c r="C3" s="306"/>
      <c r="D3" s="306" t="str">
        <f>IF('Section 1'!G5="","",('Section 1'!G5))</f>
        <v/>
      </c>
      <c r="E3" s="306"/>
      <c r="J3" t="s">
        <v>5</v>
      </c>
      <c r="L3" s="301">
        <f>O3+R3+U3+X3</f>
        <v>0</v>
      </c>
      <c r="M3" s="301"/>
      <c r="N3" s="301"/>
      <c r="O3" s="302"/>
      <c r="P3" s="302"/>
      <c r="Q3" s="302"/>
      <c r="R3" s="302"/>
      <c r="S3" s="302"/>
      <c r="T3" s="302"/>
      <c r="U3" s="302"/>
      <c r="V3" s="302"/>
      <c r="W3" s="302"/>
      <c r="X3" s="302"/>
      <c r="Y3" s="302"/>
      <c r="Z3" s="302"/>
    </row>
    <row r="4" spans="1:28" x14ac:dyDescent="0.55000000000000004">
      <c r="A4" s="306" t="s">
        <v>6</v>
      </c>
      <c r="B4" s="306"/>
      <c r="C4" s="306"/>
      <c r="D4" s="306" t="str">
        <f>IF('Section 1'!G7="","",('Section 1'!G7))</f>
        <v/>
      </c>
      <c r="E4" s="306"/>
      <c r="J4" t="s">
        <v>7</v>
      </c>
      <c r="L4" s="301">
        <f>O4+R4+U4+X4</f>
        <v>0</v>
      </c>
      <c r="M4" s="301"/>
      <c r="N4" s="301"/>
      <c r="O4" s="301">
        <f>SUM(O10:O1009)</f>
        <v>0</v>
      </c>
      <c r="P4" s="301"/>
      <c r="Q4" s="301"/>
      <c r="R4" s="301">
        <f>SUM(R10:R1009)</f>
        <v>0</v>
      </c>
      <c r="S4" s="301"/>
      <c r="T4" s="301"/>
      <c r="U4" s="301">
        <f>SUM(U10:U1009)</f>
        <v>0</v>
      </c>
      <c r="V4" s="301"/>
      <c r="W4" s="301"/>
      <c r="X4" s="301">
        <f>SUM(X10:X1009)</f>
        <v>0</v>
      </c>
      <c r="Y4" s="301"/>
      <c r="Z4" s="301"/>
    </row>
    <row r="5" spans="1:28" x14ac:dyDescent="0.55000000000000004">
      <c r="A5" s="306" t="s">
        <v>8</v>
      </c>
      <c r="B5" s="306"/>
      <c r="C5" s="306"/>
      <c r="D5" s="307">
        <v>45838</v>
      </c>
      <c r="E5" s="307"/>
      <c r="J5" t="s">
        <v>9</v>
      </c>
      <c r="L5" s="301">
        <f>O5+R5+U5+X5</f>
        <v>0</v>
      </c>
      <c r="M5" s="301"/>
      <c r="N5" s="301"/>
      <c r="O5" s="301">
        <f>-SUM(P10:P1009)</f>
        <v>0</v>
      </c>
      <c r="P5" s="301"/>
      <c r="Q5" s="301"/>
      <c r="R5" s="301">
        <f>-SUM(S10:S1009)</f>
        <v>0</v>
      </c>
      <c r="S5" s="301"/>
      <c r="T5" s="301"/>
      <c r="U5" s="301">
        <f>-SUM(V10:V1009)</f>
        <v>0</v>
      </c>
      <c r="V5" s="301"/>
      <c r="W5" s="301"/>
      <c r="X5" s="301">
        <f>-SUM(Y10:Y1009)</f>
        <v>0</v>
      </c>
      <c r="Y5" s="301"/>
      <c r="Z5" s="301"/>
    </row>
    <row r="6" spans="1:28" x14ac:dyDescent="0.55000000000000004">
      <c r="A6" s="306" t="s">
        <v>10</v>
      </c>
      <c r="B6" s="306"/>
      <c r="C6" s="306"/>
      <c r="D6" s="306" t="str">
        <f>IF('Section 1'!M7="","",'Section 1'!M7)</f>
        <v>GBP</v>
      </c>
      <c r="E6" s="306"/>
      <c r="J6" t="s">
        <v>11</v>
      </c>
      <c r="L6" s="301">
        <f>L3+L4+L5</f>
        <v>0</v>
      </c>
      <c r="M6" s="301"/>
      <c r="N6" s="301"/>
      <c r="O6" s="301">
        <f>O3+O4+O5</f>
        <v>0</v>
      </c>
      <c r="P6" s="301"/>
      <c r="Q6" s="301"/>
      <c r="R6" s="301">
        <f>R3+R4+R5</f>
        <v>0</v>
      </c>
      <c r="S6" s="301"/>
      <c r="T6" s="301"/>
      <c r="U6" s="301">
        <f>U3+U4+U5</f>
        <v>0</v>
      </c>
      <c r="V6" s="301"/>
      <c r="W6" s="301"/>
      <c r="X6" s="301">
        <f>X3+X4+X5</f>
        <v>0</v>
      </c>
      <c r="Y6" s="301"/>
      <c r="Z6" s="301"/>
    </row>
    <row r="8" spans="1:28" x14ac:dyDescent="0.55000000000000004">
      <c r="O8" s="303" t="str">
        <f>"Bank 1 - "&amp;'Section 2'!C12&amp;" ("&amp;'Section 2'!H12&amp;")"</f>
        <v>Bank 1 -  ()</v>
      </c>
      <c r="P8" s="304"/>
      <c r="Q8" s="304"/>
      <c r="R8" s="303" t="str">
        <f>"Bank 2 - "&amp;'Section 2'!C13&amp;" ("&amp;'Section 2'!H13&amp;")"</f>
        <v>Bank 2 -  ()</v>
      </c>
      <c r="S8" s="304"/>
      <c r="T8" s="304"/>
      <c r="U8" s="303" t="str">
        <f>"Bank 3 - "&amp;'Section 2'!C14&amp;" ("&amp;'Section 2'!H14&amp;")"</f>
        <v>Bank 3 -  ()</v>
      </c>
      <c r="V8" s="304"/>
      <c r="W8" s="304"/>
      <c r="X8" s="303" t="str">
        <f>"Bank 4 - "&amp;'Section 2'!C15&amp;" ("&amp;'Section 2'!H15&amp;")"</f>
        <v>Bank 4 -  ()</v>
      </c>
      <c r="Y8" s="304"/>
      <c r="Z8" s="304"/>
    </row>
    <row r="9" spans="1:28" x14ac:dyDescent="0.55000000000000004">
      <c r="A9" s="35" t="s">
        <v>12</v>
      </c>
      <c r="B9" s="35" t="s">
        <v>13</v>
      </c>
      <c r="C9" s="35" t="s">
        <v>14</v>
      </c>
      <c r="D9" s="35" t="s">
        <v>15</v>
      </c>
      <c r="E9" s="35" t="s">
        <v>16</v>
      </c>
      <c r="F9" s="35" t="s">
        <v>17</v>
      </c>
      <c r="G9" s="35" t="s">
        <v>18</v>
      </c>
      <c r="H9" s="35" t="s">
        <v>19</v>
      </c>
      <c r="I9" s="35" t="s">
        <v>20</v>
      </c>
      <c r="J9" s="35" t="s">
        <v>21</v>
      </c>
      <c r="K9" s="35" t="s">
        <v>12</v>
      </c>
      <c r="L9" s="35" t="s">
        <v>22</v>
      </c>
      <c r="M9" s="35" t="s">
        <v>23</v>
      </c>
      <c r="N9" s="35" t="s">
        <v>24</v>
      </c>
      <c r="O9" s="35" t="s">
        <v>25</v>
      </c>
      <c r="P9" s="35" t="s">
        <v>26</v>
      </c>
      <c r="Q9" s="35" t="s">
        <v>27</v>
      </c>
      <c r="R9" s="35" t="s">
        <v>25</v>
      </c>
      <c r="S9" s="35" t="s">
        <v>26</v>
      </c>
      <c r="T9" s="35" t="s">
        <v>27</v>
      </c>
      <c r="U9" s="35" t="s">
        <v>25</v>
      </c>
      <c r="V9" s="35" t="s">
        <v>26</v>
      </c>
      <c r="W9" s="35" t="s">
        <v>27</v>
      </c>
      <c r="X9" s="35" t="s">
        <v>25</v>
      </c>
      <c r="Y9" s="35" t="s">
        <v>26</v>
      </c>
      <c r="Z9" s="35" t="s">
        <v>27</v>
      </c>
      <c r="AA9" s="35" t="s">
        <v>28</v>
      </c>
      <c r="AB9" s="35" t="s">
        <v>29</v>
      </c>
    </row>
    <row r="10" spans="1:28" x14ac:dyDescent="0.55000000000000004">
      <c r="A10">
        <v>1</v>
      </c>
      <c r="B10" s="184"/>
      <c r="C10" s="142"/>
      <c r="D10" s="142"/>
      <c r="E10" s="142"/>
      <c r="F10" s="142"/>
      <c r="G10" t="str">
        <f t="shared" ref="G10:G74" si="0">LEFT(F10,1)</f>
        <v/>
      </c>
      <c r="H10" s="142"/>
      <c r="I10" t="str">
        <f t="shared" ref="I10:I74" ca="1" si="1">IFERROR(VLOOKUP(H10,INDIRECT(G10&amp;"CATL"),2,FALSE),"")</f>
        <v/>
      </c>
      <c r="J10" s="142"/>
      <c r="K10" t="str">
        <f ca="1">IFERROR(VLOOKUP(J10,INDIRECT("SUB"&amp;I10&amp;"L"),2,FALSE),"")</f>
        <v/>
      </c>
      <c r="L10" s="142"/>
      <c r="M10" s="142"/>
      <c r="N10" s="142"/>
      <c r="O10" s="146"/>
      <c r="P10" s="146"/>
      <c r="Q10" s="145">
        <f>O3+O10-P10</f>
        <v>0</v>
      </c>
      <c r="R10" s="146"/>
      <c r="S10" s="146"/>
      <c r="T10" s="145">
        <f>R3+R10-S10</f>
        <v>0</v>
      </c>
      <c r="U10" s="146"/>
      <c r="V10" s="146"/>
      <c r="W10" s="145">
        <f>U3+U10-V10</f>
        <v>0</v>
      </c>
      <c r="X10" s="146"/>
      <c r="Y10" s="146"/>
      <c r="Z10" s="145">
        <f>X3+X10-Y10</f>
        <v>0</v>
      </c>
      <c r="AA10" s="126">
        <f>O10-P10+R10-S10+U10-V10+X10-Y10</f>
        <v>0</v>
      </c>
      <c r="AB10" s="142"/>
    </row>
    <row r="11" spans="1:28" x14ac:dyDescent="0.55000000000000004">
      <c r="A11">
        <v>2</v>
      </c>
      <c r="B11" s="142"/>
      <c r="C11" s="142"/>
      <c r="D11" s="142"/>
      <c r="E11" s="142"/>
      <c r="F11" s="142"/>
      <c r="G11" t="str">
        <f t="shared" si="0"/>
        <v/>
      </c>
      <c r="H11" s="142"/>
      <c r="I11" t="str">
        <f t="shared" ca="1" si="1"/>
        <v/>
      </c>
      <c r="J11" s="142"/>
      <c r="K11" t="str">
        <f t="shared" ref="K11:K74" ca="1" si="2">IFERROR(VLOOKUP(J11,INDIRECT("SUB"&amp;I11&amp;"L"),2,FALSE),"")</f>
        <v/>
      </c>
      <c r="L11" s="142"/>
      <c r="M11" s="142"/>
      <c r="N11" s="142"/>
      <c r="O11" s="146"/>
      <c r="P11" s="146"/>
      <c r="Q11" s="145">
        <f>Q10+O11-P11</f>
        <v>0</v>
      </c>
      <c r="R11" s="146"/>
      <c r="S11" s="146"/>
      <c r="T11" s="145">
        <f>T10+R11-S11</f>
        <v>0</v>
      </c>
      <c r="U11" s="146"/>
      <c r="V11" s="146"/>
      <c r="W11" s="145">
        <f>W10+U11-V11</f>
        <v>0</v>
      </c>
      <c r="X11" s="146"/>
      <c r="Y11" s="146"/>
      <c r="Z11" s="145">
        <f>Z10+X11-Y11</f>
        <v>0</v>
      </c>
      <c r="AA11" s="126">
        <f t="shared" ref="AA11:AA74" si="3">O11-P11+R11-S11+U11-V11+X11-Y11</f>
        <v>0</v>
      </c>
      <c r="AB11" s="142"/>
    </row>
    <row r="12" spans="1:28" x14ac:dyDescent="0.55000000000000004">
      <c r="A12">
        <v>3</v>
      </c>
      <c r="B12" s="142"/>
      <c r="C12" s="142"/>
      <c r="D12" s="142"/>
      <c r="E12" s="142"/>
      <c r="F12" s="142"/>
      <c r="G12" t="str">
        <f t="shared" si="0"/>
        <v/>
      </c>
      <c r="H12" s="142"/>
      <c r="I12" t="str">
        <f t="shared" ca="1" si="1"/>
        <v/>
      </c>
      <c r="J12" s="142"/>
      <c r="K12" t="str">
        <f t="shared" ca="1" si="2"/>
        <v/>
      </c>
      <c r="L12" s="142"/>
      <c r="M12" s="142"/>
      <c r="N12" s="142"/>
      <c r="O12" s="146"/>
      <c r="P12" s="146"/>
      <c r="Q12" s="145">
        <f t="shared" ref="Q12:Q75" si="4">Q11+O12-P12</f>
        <v>0</v>
      </c>
      <c r="R12" s="146"/>
      <c r="S12" s="146"/>
      <c r="T12" s="145">
        <f t="shared" ref="T12:T75" si="5">T11+R12-S12</f>
        <v>0</v>
      </c>
      <c r="U12" s="146"/>
      <c r="V12" s="146"/>
      <c r="W12" s="145">
        <f t="shared" ref="W12:W75" si="6">W11+U12-V12</f>
        <v>0</v>
      </c>
      <c r="X12" s="146"/>
      <c r="Y12" s="146"/>
      <c r="Z12" s="145">
        <f t="shared" ref="Z12:Z75" si="7">Z11+X12-Y12</f>
        <v>0</v>
      </c>
      <c r="AA12" s="126">
        <f t="shared" si="3"/>
        <v>0</v>
      </c>
      <c r="AB12" s="142"/>
    </row>
    <row r="13" spans="1:28" x14ac:dyDescent="0.55000000000000004">
      <c r="A13">
        <v>4</v>
      </c>
      <c r="B13" s="142"/>
      <c r="C13" s="142"/>
      <c r="D13" s="142"/>
      <c r="E13" s="142"/>
      <c r="F13" s="142"/>
      <c r="G13" t="str">
        <f t="shared" si="0"/>
        <v/>
      </c>
      <c r="H13" s="142"/>
      <c r="I13" t="str">
        <f t="shared" ca="1" si="1"/>
        <v/>
      </c>
      <c r="J13" s="142"/>
      <c r="K13" t="str">
        <f t="shared" ca="1" si="2"/>
        <v/>
      </c>
      <c r="L13" s="142"/>
      <c r="M13" s="142"/>
      <c r="N13" s="142"/>
      <c r="O13" s="146"/>
      <c r="P13" s="146"/>
      <c r="Q13" s="145">
        <f t="shared" si="4"/>
        <v>0</v>
      </c>
      <c r="R13" s="146"/>
      <c r="S13" s="146"/>
      <c r="T13" s="145">
        <f t="shared" si="5"/>
        <v>0</v>
      </c>
      <c r="U13" s="146"/>
      <c r="V13" s="146"/>
      <c r="W13" s="145">
        <f t="shared" si="6"/>
        <v>0</v>
      </c>
      <c r="X13" s="146"/>
      <c r="Y13" s="146"/>
      <c r="Z13" s="145">
        <f t="shared" si="7"/>
        <v>0</v>
      </c>
      <c r="AA13" s="126">
        <f t="shared" si="3"/>
        <v>0</v>
      </c>
      <c r="AB13" s="142"/>
    </row>
    <row r="14" spans="1:28" x14ac:dyDescent="0.55000000000000004">
      <c r="A14">
        <v>5</v>
      </c>
      <c r="B14" s="142"/>
      <c r="C14" s="142"/>
      <c r="D14" s="142"/>
      <c r="E14" s="142"/>
      <c r="F14" s="142"/>
      <c r="G14" t="str">
        <f t="shared" si="0"/>
        <v/>
      </c>
      <c r="H14" s="142"/>
      <c r="I14" t="str">
        <f t="shared" ca="1" si="1"/>
        <v/>
      </c>
      <c r="J14" s="142"/>
      <c r="K14" t="str">
        <f t="shared" ca="1" si="2"/>
        <v/>
      </c>
      <c r="L14" s="142"/>
      <c r="M14" s="142"/>
      <c r="N14" s="142"/>
      <c r="O14" s="146"/>
      <c r="P14" s="146"/>
      <c r="Q14" s="145">
        <f t="shared" si="4"/>
        <v>0</v>
      </c>
      <c r="R14" s="146"/>
      <c r="S14" s="146"/>
      <c r="T14" s="145">
        <f t="shared" si="5"/>
        <v>0</v>
      </c>
      <c r="U14" s="146"/>
      <c r="V14" s="146"/>
      <c r="W14" s="145">
        <f t="shared" si="6"/>
        <v>0</v>
      </c>
      <c r="X14" s="146"/>
      <c r="Y14" s="146"/>
      <c r="Z14" s="145">
        <f t="shared" si="7"/>
        <v>0</v>
      </c>
      <c r="AA14" s="126">
        <f t="shared" si="3"/>
        <v>0</v>
      </c>
      <c r="AB14" s="142"/>
    </row>
    <row r="15" spans="1:28" x14ac:dyDescent="0.55000000000000004">
      <c r="A15">
        <v>6</v>
      </c>
      <c r="B15" s="142"/>
      <c r="C15" s="142"/>
      <c r="D15" s="142"/>
      <c r="E15" s="142"/>
      <c r="F15" s="142"/>
      <c r="G15" t="str">
        <f t="shared" si="0"/>
        <v/>
      </c>
      <c r="H15" s="142"/>
      <c r="I15" t="str">
        <f t="shared" ca="1" si="1"/>
        <v/>
      </c>
      <c r="J15" s="142"/>
      <c r="K15" t="str">
        <f t="shared" ca="1" si="2"/>
        <v/>
      </c>
      <c r="L15" s="142"/>
      <c r="M15" s="142"/>
      <c r="N15" s="142"/>
      <c r="O15" s="146"/>
      <c r="P15" s="146"/>
      <c r="Q15" s="145">
        <f t="shared" si="4"/>
        <v>0</v>
      </c>
      <c r="R15" s="146"/>
      <c r="S15" s="146"/>
      <c r="T15" s="145">
        <f t="shared" si="5"/>
        <v>0</v>
      </c>
      <c r="U15" s="146"/>
      <c r="V15" s="146"/>
      <c r="W15" s="145">
        <f t="shared" si="6"/>
        <v>0</v>
      </c>
      <c r="X15" s="146"/>
      <c r="Y15" s="146"/>
      <c r="Z15" s="145">
        <f t="shared" si="7"/>
        <v>0</v>
      </c>
      <c r="AA15" s="126">
        <f t="shared" si="3"/>
        <v>0</v>
      </c>
      <c r="AB15" s="142"/>
    </row>
    <row r="16" spans="1:28" x14ac:dyDescent="0.55000000000000004">
      <c r="A16">
        <v>7</v>
      </c>
      <c r="B16" s="142"/>
      <c r="C16" s="142"/>
      <c r="D16" s="142"/>
      <c r="E16" s="142"/>
      <c r="F16" s="142"/>
      <c r="G16" t="str">
        <f t="shared" si="0"/>
        <v/>
      </c>
      <c r="H16" s="142"/>
      <c r="I16" t="str">
        <f t="shared" ca="1" si="1"/>
        <v/>
      </c>
      <c r="J16" s="142"/>
      <c r="K16" t="str">
        <f t="shared" ca="1" si="2"/>
        <v/>
      </c>
      <c r="L16" s="142"/>
      <c r="M16" s="142"/>
      <c r="N16" s="142"/>
      <c r="O16" s="146"/>
      <c r="P16" s="146"/>
      <c r="Q16" s="145">
        <f t="shared" si="4"/>
        <v>0</v>
      </c>
      <c r="R16" s="146"/>
      <c r="S16" s="146"/>
      <c r="T16" s="145">
        <f t="shared" si="5"/>
        <v>0</v>
      </c>
      <c r="U16" s="146"/>
      <c r="V16" s="146"/>
      <c r="W16" s="145">
        <f t="shared" si="6"/>
        <v>0</v>
      </c>
      <c r="X16" s="146"/>
      <c r="Y16" s="146"/>
      <c r="Z16" s="145">
        <f t="shared" si="7"/>
        <v>0</v>
      </c>
      <c r="AA16" s="126">
        <f t="shared" si="3"/>
        <v>0</v>
      </c>
      <c r="AB16" s="142"/>
    </row>
    <row r="17" spans="1:28" x14ac:dyDescent="0.55000000000000004">
      <c r="A17">
        <v>8</v>
      </c>
      <c r="B17" s="142"/>
      <c r="C17" s="142"/>
      <c r="D17" s="142"/>
      <c r="E17" s="142"/>
      <c r="F17" s="142"/>
      <c r="G17" t="str">
        <f t="shared" si="0"/>
        <v/>
      </c>
      <c r="H17" s="142"/>
      <c r="I17" t="str">
        <f t="shared" ca="1" si="1"/>
        <v/>
      </c>
      <c r="J17" s="142"/>
      <c r="K17" t="str">
        <f t="shared" ca="1" si="2"/>
        <v/>
      </c>
      <c r="L17" s="142"/>
      <c r="M17" s="142"/>
      <c r="N17" s="142"/>
      <c r="O17" s="146"/>
      <c r="P17" s="146"/>
      <c r="Q17" s="145">
        <f t="shared" si="4"/>
        <v>0</v>
      </c>
      <c r="R17" s="146"/>
      <c r="S17" s="146"/>
      <c r="T17" s="145">
        <f t="shared" si="5"/>
        <v>0</v>
      </c>
      <c r="U17" s="146"/>
      <c r="V17" s="146"/>
      <c r="W17" s="145">
        <f t="shared" si="6"/>
        <v>0</v>
      </c>
      <c r="X17" s="146"/>
      <c r="Y17" s="146"/>
      <c r="Z17" s="145">
        <f t="shared" si="7"/>
        <v>0</v>
      </c>
      <c r="AA17" s="126">
        <f t="shared" si="3"/>
        <v>0</v>
      </c>
      <c r="AB17" s="142"/>
    </row>
    <row r="18" spans="1:28" x14ac:dyDescent="0.55000000000000004">
      <c r="A18">
        <v>9</v>
      </c>
      <c r="B18" s="142"/>
      <c r="C18" s="142"/>
      <c r="D18" s="142"/>
      <c r="E18" s="142"/>
      <c r="F18" s="142"/>
      <c r="G18" t="str">
        <f t="shared" si="0"/>
        <v/>
      </c>
      <c r="H18" s="142"/>
      <c r="I18" t="str">
        <f t="shared" ca="1" si="1"/>
        <v/>
      </c>
      <c r="J18" s="142"/>
      <c r="K18" t="str">
        <f t="shared" ca="1" si="2"/>
        <v/>
      </c>
      <c r="L18" s="142"/>
      <c r="M18" s="142"/>
      <c r="N18" s="142"/>
      <c r="O18" s="146"/>
      <c r="P18" s="146"/>
      <c r="Q18" s="145">
        <f t="shared" si="4"/>
        <v>0</v>
      </c>
      <c r="R18" s="146"/>
      <c r="S18" s="146"/>
      <c r="T18" s="145">
        <f t="shared" si="5"/>
        <v>0</v>
      </c>
      <c r="U18" s="146"/>
      <c r="V18" s="146"/>
      <c r="W18" s="145">
        <f t="shared" si="6"/>
        <v>0</v>
      </c>
      <c r="X18" s="146"/>
      <c r="Y18" s="146"/>
      <c r="Z18" s="145">
        <f t="shared" si="7"/>
        <v>0</v>
      </c>
      <c r="AA18" s="126">
        <f t="shared" si="3"/>
        <v>0</v>
      </c>
      <c r="AB18" s="142"/>
    </row>
    <row r="19" spans="1:28" x14ac:dyDescent="0.55000000000000004">
      <c r="A19">
        <v>10</v>
      </c>
      <c r="B19" s="142"/>
      <c r="C19" s="142"/>
      <c r="D19" s="142"/>
      <c r="E19" s="142"/>
      <c r="F19" s="142"/>
      <c r="G19" t="str">
        <f t="shared" si="0"/>
        <v/>
      </c>
      <c r="H19" s="142"/>
      <c r="I19" t="str">
        <f t="shared" ca="1" si="1"/>
        <v/>
      </c>
      <c r="J19" s="142"/>
      <c r="K19" t="str">
        <f t="shared" ca="1" si="2"/>
        <v/>
      </c>
      <c r="L19" s="142"/>
      <c r="M19" s="142"/>
      <c r="N19" s="142"/>
      <c r="O19" s="146"/>
      <c r="P19" s="146"/>
      <c r="Q19" s="145">
        <f t="shared" si="4"/>
        <v>0</v>
      </c>
      <c r="R19" s="146"/>
      <c r="S19" s="146"/>
      <c r="T19" s="145">
        <f t="shared" si="5"/>
        <v>0</v>
      </c>
      <c r="U19" s="146"/>
      <c r="V19" s="146"/>
      <c r="W19" s="145">
        <f t="shared" si="6"/>
        <v>0</v>
      </c>
      <c r="X19" s="146"/>
      <c r="Y19" s="146"/>
      <c r="Z19" s="145">
        <f t="shared" si="7"/>
        <v>0</v>
      </c>
      <c r="AA19" s="126">
        <f t="shared" si="3"/>
        <v>0</v>
      </c>
      <c r="AB19" s="142"/>
    </row>
    <row r="20" spans="1:28" x14ac:dyDescent="0.55000000000000004">
      <c r="A20">
        <v>11</v>
      </c>
      <c r="B20" s="142"/>
      <c r="C20" s="142"/>
      <c r="D20" s="142"/>
      <c r="E20" s="142"/>
      <c r="F20" s="142"/>
      <c r="G20" t="str">
        <f t="shared" si="0"/>
        <v/>
      </c>
      <c r="H20" s="142"/>
      <c r="I20" t="str">
        <f t="shared" ca="1" si="1"/>
        <v/>
      </c>
      <c r="J20" s="142"/>
      <c r="K20" t="str">
        <f t="shared" ca="1" si="2"/>
        <v/>
      </c>
      <c r="L20" s="142"/>
      <c r="M20" s="142"/>
      <c r="N20" s="142"/>
      <c r="O20" s="146"/>
      <c r="P20" s="146"/>
      <c r="Q20" s="145">
        <f t="shared" si="4"/>
        <v>0</v>
      </c>
      <c r="R20" s="146"/>
      <c r="S20" s="146"/>
      <c r="T20" s="145">
        <f t="shared" si="5"/>
        <v>0</v>
      </c>
      <c r="U20" s="146"/>
      <c r="V20" s="146"/>
      <c r="W20" s="145">
        <f t="shared" si="6"/>
        <v>0</v>
      </c>
      <c r="X20" s="146"/>
      <c r="Y20" s="146"/>
      <c r="Z20" s="145">
        <f t="shared" si="7"/>
        <v>0</v>
      </c>
      <c r="AA20" s="126">
        <f t="shared" si="3"/>
        <v>0</v>
      </c>
      <c r="AB20" s="142"/>
    </row>
    <row r="21" spans="1:28" x14ac:dyDescent="0.55000000000000004">
      <c r="A21">
        <v>12</v>
      </c>
      <c r="B21" s="142"/>
      <c r="C21" s="142"/>
      <c r="D21" s="142"/>
      <c r="E21" s="142"/>
      <c r="F21" s="142"/>
      <c r="G21" t="str">
        <f t="shared" si="0"/>
        <v/>
      </c>
      <c r="H21" s="142"/>
      <c r="I21" t="str">
        <f t="shared" ca="1" si="1"/>
        <v/>
      </c>
      <c r="J21" s="142"/>
      <c r="K21" t="str">
        <f t="shared" ca="1" si="2"/>
        <v/>
      </c>
      <c r="L21" s="142"/>
      <c r="M21" s="142"/>
      <c r="N21" s="142"/>
      <c r="O21" s="146"/>
      <c r="P21" s="146"/>
      <c r="Q21" s="145">
        <f t="shared" si="4"/>
        <v>0</v>
      </c>
      <c r="R21" s="146"/>
      <c r="S21" s="146"/>
      <c r="T21" s="145">
        <f t="shared" si="5"/>
        <v>0</v>
      </c>
      <c r="U21" s="146"/>
      <c r="V21" s="146"/>
      <c r="W21" s="145">
        <f t="shared" si="6"/>
        <v>0</v>
      </c>
      <c r="X21" s="146"/>
      <c r="Y21" s="146"/>
      <c r="Z21" s="145">
        <f t="shared" si="7"/>
        <v>0</v>
      </c>
      <c r="AA21" s="126">
        <f t="shared" si="3"/>
        <v>0</v>
      </c>
      <c r="AB21" s="142"/>
    </row>
    <row r="22" spans="1:28" x14ac:dyDescent="0.55000000000000004">
      <c r="A22">
        <v>13</v>
      </c>
      <c r="B22" s="142"/>
      <c r="C22" s="142"/>
      <c r="D22" s="142"/>
      <c r="E22" s="142"/>
      <c r="F22" s="142"/>
      <c r="G22" t="str">
        <f t="shared" si="0"/>
        <v/>
      </c>
      <c r="H22" s="142"/>
      <c r="I22" t="str">
        <f t="shared" ca="1" si="1"/>
        <v/>
      </c>
      <c r="J22" s="142"/>
      <c r="K22" t="str">
        <f t="shared" ca="1" si="2"/>
        <v/>
      </c>
      <c r="L22" s="142"/>
      <c r="M22" s="142"/>
      <c r="N22" s="142"/>
      <c r="O22" s="146"/>
      <c r="P22" s="146"/>
      <c r="Q22" s="145">
        <f t="shared" si="4"/>
        <v>0</v>
      </c>
      <c r="R22" s="146"/>
      <c r="S22" s="146"/>
      <c r="T22" s="145">
        <f t="shared" si="5"/>
        <v>0</v>
      </c>
      <c r="U22" s="146"/>
      <c r="V22" s="146"/>
      <c r="W22" s="145">
        <f t="shared" si="6"/>
        <v>0</v>
      </c>
      <c r="X22" s="146"/>
      <c r="Y22" s="146"/>
      <c r="Z22" s="145">
        <f t="shared" si="7"/>
        <v>0</v>
      </c>
      <c r="AA22" s="126">
        <f t="shared" si="3"/>
        <v>0</v>
      </c>
      <c r="AB22" s="142"/>
    </row>
    <row r="23" spans="1:28" x14ac:dyDescent="0.55000000000000004">
      <c r="A23">
        <v>14</v>
      </c>
      <c r="B23" s="142"/>
      <c r="C23" s="142"/>
      <c r="D23" s="142"/>
      <c r="E23" s="142"/>
      <c r="F23" s="142"/>
      <c r="G23" t="str">
        <f t="shared" si="0"/>
        <v/>
      </c>
      <c r="H23" s="142"/>
      <c r="I23" t="str">
        <f t="shared" ca="1" si="1"/>
        <v/>
      </c>
      <c r="J23" s="142"/>
      <c r="K23" t="str">
        <f t="shared" ca="1" si="2"/>
        <v/>
      </c>
      <c r="L23" s="142"/>
      <c r="M23" s="142"/>
      <c r="N23" s="142"/>
      <c r="O23" s="146"/>
      <c r="P23" s="146"/>
      <c r="Q23" s="145">
        <f t="shared" si="4"/>
        <v>0</v>
      </c>
      <c r="R23" s="146"/>
      <c r="S23" s="146"/>
      <c r="T23" s="145">
        <f t="shared" si="5"/>
        <v>0</v>
      </c>
      <c r="U23" s="146"/>
      <c r="V23" s="146"/>
      <c r="W23" s="145">
        <f t="shared" si="6"/>
        <v>0</v>
      </c>
      <c r="X23" s="146"/>
      <c r="Y23" s="146"/>
      <c r="Z23" s="145">
        <f t="shared" si="7"/>
        <v>0</v>
      </c>
      <c r="AA23" s="126">
        <f t="shared" si="3"/>
        <v>0</v>
      </c>
      <c r="AB23" s="142"/>
    </row>
    <row r="24" spans="1:28" x14ac:dyDescent="0.55000000000000004">
      <c r="A24">
        <v>15</v>
      </c>
      <c r="B24" s="142"/>
      <c r="C24" s="142"/>
      <c r="D24" s="142"/>
      <c r="E24" s="142"/>
      <c r="F24" s="142"/>
      <c r="G24" t="str">
        <f t="shared" si="0"/>
        <v/>
      </c>
      <c r="H24" s="142"/>
      <c r="I24" t="str">
        <f t="shared" ca="1" si="1"/>
        <v/>
      </c>
      <c r="J24" s="142"/>
      <c r="K24" t="str">
        <f t="shared" ca="1" si="2"/>
        <v/>
      </c>
      <c r="L24" s="142"/>
      <c r="M24" s="142"/>
      <c r="N24" s="142"/>
      <c r="O24" s="146"/>
      <c r="P24" s="146"/>
      <c r="Q24" s="145">
        <f t="shared" si="4"/>
        <v>0</v>
      </c>
      <c r="R24" s="146"/>
      <c r="S24" s="146"/>
      <c r="T24" s="145">
        <f t="shared" si="5"/>
        <v>0</v>
      </c>
      <c r="U24" s="146"/>
      <c r="V24" s="146"/>
      <c r="W24" s="145">
        <f t="shared" si="6"/>
        <v>0</v>
      </c>
      <c r="X24" s="146"/>
      <c r="Y24" s="146"/>
      <c r="Z24" s="145">
        <f t="shared" si="7"/>
        <v>0</v>
      </c>
      <c r="AA24" s="126">
        <f t="shared" si="3"/>
        <v>0</v>
      </c>
      <c r="AB24" s="142"/>
    </row>
    <row r="25" spans="1:28" x14ac:dyDescent="0.55000000000000004">
      <c r="A25">
        <v>16</v>
      </c>
      <c r="B25" s="142"/>
      <c r="C25" s="142"/>
      <c r="D25" s="142"/>
      <c r="E25" s="142"/>
      <c r="F25" s="142"/>
      <c r="G25" t="str">
        <f t="shared" si="0"/>
        <v/>
      </c>
      <c r="H25" s="142"/>
      <c r="I25" t="str">
        <f t="shared" ca="1" si="1"/>
        <v/>
      </c>
      <c r="J25" s="142"/>
      <c r="K25" t="str">
        <f t="shared" ca="1" si="2"/>
        <v/>
      </c>
      <c r="L25" s="142"/>
      <c r="M25" s="142"/>
      <c r="N25" s="142"/>
      <c r="O25" s="146"/>
      <c r="P25" s="146"/>
      <c r="Q25" s="145">
        <f t="shared" si="4"/>
        <v>0</v>
      </c>
      <c r="R25" s="146"/>
      <c r="S25" s="146"/>
      <c r="T25" s="145">
        <f t="shared" si="5"/>
        <v>0</v>
      </c>
      <c r="U25" s="146"/>
      <c r="V25" s="146"/>
      <c r="W25" s="145">
        <f t="shared" si="6"/>
        <v>0</v>
      </c>
      <c r="X25" s="146"/>
      <c r="Y25" s="146"/>
      <c r="Z25" s="145">
        <f t="shared" si="7"/>
        <v>0</v>
      </c>
      <c r="AA25" s="126">
        <f t="shared" si="3"/>
        <v>0</v>
      </c>
      <c r="AB25" s="142"/>
    </row>
    <row r="26" spans="1:28" x14ac:dyDescent="0.55000000000000004">
      <c r="A26">
        <v>17</v>
      </c>
      <c r="B26" s="142"/>
      <c r="C26" s="142"/>
      <c r="D26" s="142"/>
      <c r="E26" s="142"/>
      <c r="F26" s="142"/>
      <c r="G26" t="str">
        <f t="shared" si="0"/>
        <v/>
      </c>
      <c r="H26" s="142"/>
      <c r="I26" t="str">
        <f t="shared" ca="1" si="1"/>
        <v/>
      </c>
      <c r="J26" s="142"/>
      <c r="K26" t="str">
        <f t="shared" ca="1" si="2"/>
        <v/>
      </c>
      <c r="L26" s="142"/>
      <c r="M26" s="142"/>
      <c r="N26" s="142"/>
      <c r="O26" s="146"/>
      <c r="P26" s="146"/>
      <c r="Q26" s="145">
        <f t="shared" si="4"/>
        <v>0</v>
      </c>
      <c r="R26" s="146"/>
      <c r="S26" s="146"/>
      <c r="T26" s="145">
        <f t="shared" si="5"/>
        <v>0</v>
      </c>
      <c r="U26" s="146"/>
      <c r="V26" s="146"/>
      <c r="W26" s="145">
        <f t="shared" si="6"/>
        <v>0</v>
      </c>
      <c r="X26" s="146"/>
      <c r="Y26" s="146"/>
      <c r="Z26" s="145">
        <f t="shared" si="7"/>
        <v>0</v>
      </c>
      <c r="AA26" s="126">
        <f t="shared" si="3"/>
        <v>0</v>
      </c>
      <c r="AB26" s="142"/>
    </row>
    <row r="27" spans="1:28" x14ac:dyDescent="0.55000000000000004">
      <c r="A27">
        <v>18</v>
      </c>
      <c r="B27" s="142"/>
      <c r="C27" s="142"/>
      <c r="D27" s="142"/>
      <c r="E27" s="142"/>
      <c r="F27" s="142"/>
      <c r="G27" t="str">
        <f t="shared" si="0"/>
        <v/>
      </c>
      <c r="H27" s="142"/>
      <c r="I27" t="str">
        <f t="shared" ca="1" si="1"/>
        <v/>
      </c>
      <c r="J27" s="142"/>
      <c r="K27" t="str">
        <f t="shared" ca="1" si="2"/>
        <v/>
      </c>
      <c r="L27" s="142"/>
      <c r="M27" s="142"/>
      <c r="N27" s="142"/>
      <c r="O27" s="146"/>
      <c r="P27" s="146"/>
      <c r="Q27" s="145">
        <f t="shared" si="4"/>
        <v>0</v>
      </c>
      <c r="R27" s="146"/>
      <c r="S27" s="146"/>
      <c r="T27" s="145">
        <f t="shared" si="5"/>
        <v>0</v>
      </c>
      <c r="U27" s="146"/>
      <c r="V27" s="146"/>
      <c r="W27" s="145">
        <f t="shared" si="6"/>
        <v>0</v>
      </c>
      <c r="X27" s="146"/>
      <c r="Y27" s="146"/>
      <c r="Z27" s="145">
        <f t="shared" si="7"/>
        <v>0</v>
      </c>
      <c r="AA27" s="126">
        <f t="shared" si="3"/>
        <v>0</v>
      </c>
      <c r="AB27" s="142"/>
    </row>
    <row r="28" spans="1:28" x14ac:dyDescent="0.55000000000000004">
      <c r="A28">
        <v>19</v>
      </c>
      <c r="B28" s="142"/>
      <c r="C28" s="142"/>
      <c r="D28" s="142"/>
      <c r="E28" s="142"/>
      <c r="F28" s="142"/>
      <c r="G28" t="str">
        <f t="shared" si="0"/>
        <v/>
      </c>
      <c r="H28" s="142"/>
      <c r="I28" t="str">
        <f t="shared" ca="1" si="1"/>
        <v/>
      </c>
      <c r="J28" s="142"/>
      <c r="K28" t="str">
        <f t="shared" ca="1" si="2"/>
        <v/>
      </c>
      <c r="L28" s="142"/>
      <c r="M28" s="142"/>
      <c r="N28" s="142"/>
      <c r="O28" s="146"/>
      <c r="P28" s="146"/>
      <c r="Q28" s="145">
        <f t="shared" si="4"/>
        <v>0</v>
      </c>
      <c r="R28" s="146"/>
      <c r="S28" s="146"/>
      <c r="T28" s="145">
        <f t="shared" si="5"/>
        <v>0</v>
      </c>
      <c r="U28" s="146"/>
      <c r="V28" s="146"/>
      <c r="W28" s="145">
        <f t="shared" si="6"/>
        <v>0</v>
      </c>
      <c r="X28" s="146"/>
      <c r="Y28" s="146"/>
      <c r="Z28" s="145">
        <f t="shared" si="7"/>
        <v>0</v>
      </c>
      <c r="AA28" s="126">
        <f t="shared" si="3"/>
        <v>0</v>
      </c>
      <c r="AB28" s="142"/>
    </row>
    <row r="29" spans="1:28" x14ac:dyDescent="0.55000000000000004">
      <c r="A29">
        <v>20</v>
      </c>
      <c r="B29" s="142"/>
      <c r="C29" s="142"/>
      <c r="D29" s="142"/>
      <c r="E29" s="142"/>
      <c r="F29" s="142"/>
      <c r="G29" t="str">
        <f t="shared" si="0"/>
        <v/>
      </c>
      <c r="H29" s="142"/>
      <c r="I29" t="str">
        <f t="shared" ca="1" si="1"/>
        <v/>
      </c>
      <c r="J29" s="142"/>
      <c r="K29" t="str">
        <f t="shared" ca="1" si="2"/>
        <v/>
      </c>
      <c r="L29" s="142"/>
      <c r="M29" s="142"/>
      <c r="N29" s="142"/>
      <c r="O29" s="146"/>
      <c r="P29" s="146"/>
      <c r="Q29" s="145">
        <f t="shared" si="4"/>
        <v>0</v>
      </c>
      <c r="R29" s="146"/>
      <c r="S29" s="146"/>
      <c r="T29" s="145">
        <f t="shared" si="5"/>
        <v>0</v>
      </c>
      <c r="U29" s="146"/>
      <c r="V29" s="146"/>
      <c r="W29" s="145">
        <f t="shared" si="6"/>
        <v>0</v>
      </c>
      <c r="X29" s="146"/>
      <c r="Y29" s="146"/>
      <c r="Z29" s="145">
        <f t="shared" si="7"/>
        <v>0</v>
      </c>
      <c r="AA29" s="126">
        <f t="shared" si="3"/>
        <v>0</v>
      </c>
      <c r="AB29" s="142"/>
    </row>
    <row r="30" spans="1:28" x14ac:dyDescent="0.55000000000000004">
      <c r="A30">
        <v>21</v>
      </c>
      <c r="B30" s="142"/>
      <c r="C30" s="142"/>
      <c r="D30" s="142"/>
      <c r="E30" s="142"/>
      <c r="F30" s="142"/>
      <c r="G30" t="str">
        <f t="shared" si="0"/>
        <v/>
      </c>
      <c r="H30" s="142"/>
      <c r="I30" t="str">
        <f t="shared" ca="1" si="1"/>
        <v/>
      </c>
      <c r="J30" s="142"/>
      <c r="K30" t="str">
        <f t="shared" ca="1" si="2"/>
        <v/>
      </c>
      <c r="L30" s="142"/>
      <c r="M30" s="142"/>
      <c r="N30" s="142"/>
      <c r="O30" s="146"/>
      <c r="P30" s="146"/>
      <c r="Q30" s="145">
        <f t="shared" si="4"/>
        <v>0</v>
      </c>
      <c r="R30" s="146"/>
      <c r="S30" s="146"/>
      <c r="T30" s="145">
        <f t="shared" si="5"/>
        <v>0</v>
      </c>
      <c r="U30" s="146"/>
      <c r="V30" s="146"/>
      <c r="W30" s="145">
        <f t="shared" si="6"/>
        <v>0</v>
      </c>
      <c r="X30" s="146"/>
      <c r="Y30" s="146"/>
      <c r="Z30" s="145">
        <f t="shared" si="7"/>
        <v>0</v>
      </c>
      <c r="AA30" s="126">
        <f t="shared" si="3"/>
        <v>0</v>
      </c>
      <c r="AB30" s="142"/>
    </row>
    <row r="31" spans="1:28" x14ac:dyDescent="0.55000000000000004">
      <c r="A31">
        <v>22</v>
      </c>
      <c r="B31" s="142"/>
      <c r="C31" s="142"/>
      <c r="D31" s="142"/>
      <c r="E31" s="142"/>
      <c r="F31" s="142"/>
      <c r="G31" t="str">
        <f t="shared" si="0"/>
        <v/>
      </c>
      <c r="H31" s="142"/>
      <c r="I31" t="str">
        <f t="shared" ca="1" si="1"/>
        <v/>
      </c>
      <c r="J31" s="142"/>
      <c r="K31" t="str">
        <f t="shared" ca="1" si="2"/>
        <v/>
      </c>
      <c r="L31" s="142"/>
      <c r="M31" s="142"/>
      <c r="N31" s="142"/>
      <c r="O31" s="146"/>
      <c r="P31" s="146"/>
      <c r="Q31" s="145">
        <f t="shared" si="4"/>
        <v>0</v>
      </c>
      <c r="R31" s="146"/>
      <c r="S31" s="146"/>
      <c r="T31" s="145">
        <f t="shared" si="5"/>
        <v>0</v>
      </c>
      <c r="U31" s="146"/>
      <c r="V31" s="146"/>
      <c r="W31" s="145">
        <f t="shared" si="6"/>
        <v>0</v>
      </c>
      <c r="X31" s="146"/>
      <c r="Y31" s="146"/>
      <c r="Z31" s="145">
        <f t="shared" si="7"/>
        <v>0</v>
      </c>
      <c r="AA31" s="126">
        <f t="shared" si="3"/>
        <v>0</v>
      </c>
      <c r="AB31" s="142"/>
    </row>
    <row r="32" spans="1:28" x14ac:dyDescent="0.55000000000000004">
      <c r="A32">
        <v>23</v>
      </c>
      <c r="B32" s="142"/>
      <c r="C32" s="142"/>
      <c r="D32" s="142"/>
      <c r="E32" s="142"/>
      <c r="F32" s="142"/>
      <c r="G32" t="str">
        <f t="shared" si="0"/>
        <v/>
      </c>
      <c r="H32" s="142"/>
      <c r="I32" t="str">
        <f t="shared" ca="1" si="1"/>
        <v/>
      </c>
      <c r="J32" s="142"/>
      <c r="K32" t="str">
        <f t="shared" ca="1" si="2"/>
        <v/>
      </c>
      <c r="L32" s="142"/>
      <c r="M32" s="142"/>
      <c r="N32" s="142"/>
      <c r="O32" s="146"/>
      <c r="P32" s="146"/>
      <c r="Q32" s="145">
        <f t="shared" si="4"/>
        <v>0</v>
      </c>
      <c r="R32" s="146"/>
      <c r="S32" s="146"/>
      <c r="T32" s="145">
        <f t="shared" si="5"/>
        <v>0</v>
      </c>
      <c r="U32" s="146"/>
      <c r="V32" s="146"/>
      <c r="W32" s="145">
        <f t="shared" si="6"/>
        <v>0</v>
      </c>
      <c r="X32" s="146"/>
      <c r="Y32" s="146"/>
      <c r="Z32" s="145">
        <f t="shared" si="7"/>
        <v>0</v>
      </c>
      <c r="AA32" s="126">
        <f t="shared" si="3"/>
        <v>0</v>
      </c>
      <c r="AB32" s="142"/>
    </row>
    <row r="33" spans="1:28" x14ac:dyDescent="0.55000000000000004">
      <c r="A33">
        <v>24</v>
      </c>
      <c r="B33" s="142"/>
      <c r="C33" s="142"/>
      <c r="D33" s="142"/>
      <c r="E33" s="142"/>
      <c r="F33" s="142"/>
      <c r="G33" t="str">
        <f t="shared" si="0"/>
        <v/>
      </c>
      <c r="H33" s="142"/>
      <c r="I33" t="str">
        <f t="shared" ca="1" si="1"/>
        <v/>
      </c>
      <c r="J33" s="142"/>
      <c r="K33" t="str">
        <f t="shared" ca="1" si="2"/>
        <v/>
      </c>
      <c r="L33" s="142"/>
      <c r="M33" s="142"/>
      <c r="N33" s="142"/>
      <c r="O33" s="146"/>
      <c r="P33" s="146"/>
      <c r="Q33" s="145">
        <f t="shared" si="4"/>
        <v>0</v>
      </c>
      <c r="R33" s="146"/>
      <c r="S33" s="146"/>
      <c r="T33" s="145">
        <f t="shared" si="5"/>
        <v>0</v>
      </c>
      <c r="U33" s="146"/>
      <c r="V33" s="146"/>
      <c r="W33" s="145">
        <f t="shared" si="6"/>
        <v>0</v>
      </c>
      <c r="X33" s="146"/>
      <c r="Y33" s="146"/>
      <c r="Z33" s="145">
        <f t="shared" si="7"/>
        <v>0</v>
      </c>
      <c r="AA33" s="126">
        <f t="shared" si="3"/>
        <v>0</v>
      </c>
      <c r="AB33" s="142"/>
    </row>
    <row r="34" spans="1:28" x14ac:dyDescent="0.55000000000000004">
      <c r="A34">
        <v>25</v>
      </c>
      <c r="B34" s="142"/>
      <c r="C34" s="142"/>
      <c r="D34" s="142"/>
      <c r="E34" s="142"/>
      <c r="F34" s="142"/>
      <c r="G34" t="str">
        <f t="shared" si="0"/>
        <v/>
      </c>
      <c r="H34" s="142"/>
      <c r="I34" t="str">
        <f t="shared" ca="1" si="1"/>
        <v/>
      </c>
      <c r="J34" s="142"/>
      <c r="K34" t="str">
        <f t="shared" ca="1" si="2"/>
        <v/>
      </c>
      <c r="L34" s="142"/>
      <c r="M34" s="142"/>
      <c r="N34" s="142"/>
      <c r="O34" s="146"/>
      <c r="P34" s="146"/>
      <c r="Q34" s="145">
        <f t="shared" si="4"/>
        <v>0</v>
      </c>
      <c r="R34" s="146"/>
      <c r="S34" s="146"/>
      <c r="T34" s="145">
        <f t="shared" si="5"/>
        <v>0</v>
      </c>
      <c r="U34" s="146"/>
      <c r="V34" s="146"/>
      <c r="W34" s="145">
        <f t="shared" si="6"/>
        <v>0</v>
      </c>
      <c r="X34" s="146"/>
      <c r="Y34" s="146"/>
      <c r="Z34" s="145">
        <f t="shared" si="7"/>
        <v>0</v>
      </c>
      <c r="AA34" s="126">
        <f t="shared" si="3"/>
        <v>0</v>
      </c>
      <c r="AB34" s="142"/>
    </row>
    <row r="35" spans="1:28" x14ac:dyDescent="0.55000000000000004">
      <c r="A35">
        <v>26</v>
      </c>
      <c r="B35" s="142"/>
      <c r="C35" s="142"/>
      <c r="D35" s="142"/>
      <c r="E35" s="142"/>
      <c r="F35" s="142"/>
      <c r="G35" t="str">
        <f t="shared" si="0"/>
        <v/>
      </c>
      <c r="H35" s="142"/>
      <c r="I35" t="str">
        <f t="shared" ca="1" si="1"/>
        <v/>
      </c>
      <c r="J35" s="142"/>
      <c r="K35" t="str">
        <f t="shared" ca="1" si="2"/>
        <v/>
      </c>
      <c r="L35" s="142"/>
      <c r="M35" s="142"/>
      <c r="N35" s="142"/>
      <c r="O35" s="146"/>
      <c r="P35" s="146"/>
      <c r="Q35" s="145">
        <f t="shared" si="4"/>
        <v>0</v>
      </c>
      <c r="R35" s="146"/>
      <c r="S35" s="146"/>
      <c r="T35" s="145">
        <f t="shared" si="5"/>
        <v>0</v>
      </c>
      <c r="U35" s="146"/>
      <c r="V35" s="146"/>
      <c r="W35" s="145">
        <f t="shared" si="6"/>
        <v>0</v>
      </c>
      <c r="X35" s="146"/>
      <c r="Y35" s="146"/>
      <c r="Z35" s="145">
        <f t="shared" si="7"/>
        <v>0</v>
      </c>
      <c r="AA35" s="126">
        <f t="shared" si="3"/>
        <v>0</v>
      </c>
      <c r="AB35" s="142"/>
    </row>
    <row r="36" spans="1:28" x14ac:dyDescent="0.55000000000000004">
      <c r="A36">
        <v>27</v>
      </c>
      <c r="B36" s="142"/>
      <c r="C36" s="142"/>
      <c r="D36" s="142"/>
      <c r="E36" s="142"/>
      <c r="F36" s="142"/>
      <c r="G36" t="str">
        <f t="shared" si="0"/>
        <v/>
      </c>
      <c r="H36" s="142"/>
      <c r="I36" t="str">
        <f t="shared" ca="1" si="1"/>
        <v/>
      </c>
      <c r="J36" s="142"/>
      <c r="K36" t="str">
        <f t="shared" ca="1" si="2"/>
        <v/>
      </c>
      <c r="L36" s="142"/>
      <c r="M36" s="142"/>
      <c r="N36" s="142"/>
      <c r="O36" s="146"/>
      <c r="P36" s="146"/>
      <c r="Q36" s="145">
        <f t="shared" si="4"/>
        <v>0</v>
      </c>
      <c r="R36" s="146"/>
      <c r="S36" s="146"/>
      <c r="T36" s="145">
        <f t="shared" si="5"/>
        <v>0</v>
      </c>
      <c r="U36" s="146"/>
      <c r="V36" s="146"/>
      <c r="W36" s="145">
        <f t="shared" si="6"/>
        <v>0</v>
      </c>
      <c r="X36" s="146"/>
      <c r="Y36" s="146"/>
      <c r="Z36" s="145">
        <f t="shared" si="7"/>
        <v>0</v>
      </c>
      <c r="AA36" s="126">
        <f t="shared" si="3"/>
        <v>0</v>
      </c>
      <c r="AB36" s="142"/>
    </row>
    <row r="37" spans="1:28" x14ac:dyDescent="0.55000000000000004">
      <c r="A37">
        <v>28</v>
      </c>
      <c r="B37" s="142"/>
      <c r="C37" s="142"/>
      <c r="D37" s="142"/>
      <c r="E37" s="142"/>
      <c r="F37" s="142"/>
      <c r="G37" t="str">
        <f t="shared" si="0"/>
        <v/>
      </c>
      <c r="H37" s="142"/>
      <c r="I37" t="str">
        <f t="shared" ca="1" si="1"/>
        <v/>
      </c>
      <c r="J37" s="142"/>
      <c r="K37" t="str">
        <f t="shared" ca="1" si="2"/>
        <v/>
      </c>
      <c r="L37" s="142"/>
      <c r="M37" s="142"/>
      <c r="N37" s="142"/>
      <c r="O37" s="146"/>
      <c r="P37" s="146"/>
      <c r="Q37" s="145">
        <f t="shared" si="4"/>
        <v>0</v>
      </c>
      <c r="R37" s="146"/>
      <c r="S37" s="146"/>
      <c r="T37" s="145">
        <f t="shared" si="5"/>
        <v>0</v>
      </c>
      <c r="U37" s="146"/>
      <c r="V37" s="146"/>
      <c r="W37" s="145">
        <f t="shared" si="6"/>
        <v>0</v>
      </c>
      <c r="X37" s="146"/>
      <c r="Y37" s="146"/>
      <c r="Z37" s="145">
        <f t="shared" si="7"/>
        <v>0</v>
      </c>
      <c r="AA37" s="126">
        <f t="shared" si="3"/>
        <v>0</v>
      </c>
      <c r="AB37" s="142"/>
    </row>
    <row r="38" spans="1:28" x14ac:dyDescent="0.55000000000000004">
      <c r="A38">
        <v>29</v>
      </c>
      <c r="B38" s="142"/>
      <c r="C38" s="142"/>
      <c r="D38" s="142"/>
      <c r="E38" s="142"/>
      <c r="F38" s="142"/>
      <c r="G38" t="str">
        <f t="shared" si="0"/>
        <v/>
      </c>
      <c r="H38" s="142"/>
      <c r="I38" t="str">
        <f t="shared" ca="1" si="1"/>
        <v/>
      </c>
      <c r="J38" s="142"/>
      <c r="K38" t="str">
        <f t="shared" ca="1" si="2"/>
        <v/>
      </c>
      <c r="L38" s="142"/>
      <c r="M38" s="142"/>
      <c r="N38" s="142"/>
      <c r="O38" s="146"/>
      <c r="P38" s="146"/>
      <c r="Q38" s="145">
        <f t="shared" si="4"/>
        <v>0</v>
      </c>
      <c r="R38" s="146"/>
      <c r="S38" s="146"/>
      <c r="T38" s="145">
        <f t="shared" si="5"/>
        <v>0</v>
      </c>
      <c r="U38" s="146"/>
      <c r="V38" s="146"/>
      <c r="W38" s="145">
        <f t="shared" si="6"/>
        <v>0</v>
      </c>
      <c r="X38" s="146"/>
      <c r="Y38" s="146"/>
      <c r="Z38" s="145">
        <f t="shared" si="7"/>
        <v>0</v>
      </c>
      <c r="AA38" s="126">
        <f t="shared" si="3"/>
        <v>0</v>
      </c>
      <c r="AB38" s="142"/>
    </row>
    <row r="39" spans="1:28" x14ac:dyDescent="0.55000000000000004">
      <c r="A39">
        <v>30</v>
      </c>
      <c r="B39" s="142"/>
      <c r="C39" s="142"/>
      <c r="D39" s="142"/>
      <c r="E39" s="142"/>
      <c r="F39" s="142"/>
      <c r="G39" t="str">
        <f t="shared" si="0"/>
        <v/>
      </c>
      <c r="H39" s="142"/>
      <c r="I39" t="str">
        <f t="shared" ca="1" si="1"/>
        <v/>
      </c>
      <c r="J39" s="142"/>
      <c r="K39" t="str">
        <f t="shared" ca="1" si="2"/>
        <v/>
      </c>
      <c r="L39" s="142"/>
      <c r="M39" s="142"/>
      <c r="N39" s="142"/>
      <c r="O39" s="146"/>
      <c r="P39" s="146"/>
      <c r="Q39" s="145">
        <f t="shared" si="4"/>
        <v>0</v>
      </c>
      <c r="R39" s="146"/>
      <c r="S39" s="146"/>
      <c r="T39" s="145">
        <f t="shared" si="5"/>
        <v>0</v>
      </c>
      <c r="U39" s="146"/>
      <c r="V39" s="146"/>
      <c r="W39" s="145">
        <f t="shared" si="6"/>
        <v>0</v>
      </c>
      <c r="X39" s="146"/>
      <c r="Y39" s="146"/>
      <c r="Z39" s="145">
        <f t="shared" si="7"/>
        <v>0</v>
      </c>
      <c r="AA39" s="126">
        <f t="shared" si="3"/>
        <v>0</v>
      </c>
      <c r="AB39" s="142"/>
    </row>
    <row r="40" spans="1:28" x14ac:dyDescent="0.55000000000000004">
      <c r="A40">
        <v>31</v>
      </c>
      <c r="B40" s="142"/>
      <c r="C40" s="142"/>
      <c r="D40" s="142"/>
      <c r="E40" s="142"/>
      <c r="F40" s="142"/>
      <c r="G40" t="str">
        <f t="shared" si="0"/>
        <v/>
      </c>
      <c r="H40" s="142"/>
      <c r="I40" t="str">
        <f t="shared" ca="1" si="1"/>
        <v/>
      </c>
      <c r="J40" s="142"/>
      <c r="K40" t="str">
        <f t="shared" ca="1" si="2"/>
        <v/>
      </c>
      <c r="L40" s="142"/>
      <c r="M40" s="142"/>
      <c r="N40" s="142"/>
      <c r="O40" s="146"/>
      <c r="P40" s="146"/>
      <c r="Q40" s="145">
        <f t="shared" si="4"/>
        <v>0</v>
      </c>
      <c r="R40" s="146"/>
      <c r="S40" s="146"/>
      <c r="T40" s="145">
        <f t="shared" si="5"/>
        <v>0</v>
      </c>
      <c r="U40" s="146"/>
      <c r="V40" s="146"/>
      <c r="W40" s="145">
        <f t="shared" si="6"/>
        <v>0</v>
      </c>
      <c r="X40" s="146"/>
      <c r="Y40" s="146"/>
      <c r="Z40" s="145">
        <f t="shared" si="7"/>
        <v>0</v>
      </c>
      <c r="AA40" s="126">
        <f t="shared" si="3"/>
        <v>0</v>
      </c>
      <c r="AB40" s="142"/>
    </row>
    <row r="41" spans="1:28" x14ac:dyDescent="0.55000000000000004">
      <c r="A41">
        <v>32</v>
      </c>
      <c r="B41" s="142"/>
      <c r="C41" s="142"/>
      <c r="D41" s="142"/>
      <c r="E41" s="142"/>
      <c r="F41" s="142"/>
      <c r="G41" t="str">
        <f t="shared" si="0"/>
        <v/>
      </c>
      <c r="H41" s="142"/>
      <c r="I41" t="str">
        <f t="shared" ca="1" si="1"/>
        <v/>
      </c>
      <c r="J41" s="142"/>
      <c r="K41" t="str">
        <f t="shared" ca="1" si="2"/>
        <v/>
      </c>
      <c r="L41" s="142"/>
      <c r="M41" s="142"/>
      <c r="N41" s="142"/>
      <c r="O41" s="146"/>
      <c r="P41" s="146"/>
      <c r="Q41" s="145">
        <f t="shared" si="4"/>
        <v>0</v>
      </c>
      <c r="R41" s="146"/>
      <c r="S41" s="146"/>
      <c r="T41" s="145">
        <f t="shared" si="5"/>
        <v>0</v>
      </c>
      <c r="U41" s="146"/>
      <c r="V41" s="146"/>
      <c r="W41" s="145">
        <f t="shared" si="6"/>
        <v>0</v>
      </c>
      <c r="X41" s="146"/>
      <c r="Y41" s="146"/>
      <c r="Z41" s="145">
        <f t="shared" si="7"/>
        <v>0</v>
      </c>
      <c r="AA41" s="126">
        <f t="shared" si="3"/>
        <v>0</v>
      </c>
      <c r="AB41" s="142"/>
    </row>
    <row r="42" spans="1:28" x14ac:dyDescent="0.55000000000000004">
      <c r="A42">
        <v>33</v>
      </c>
      <c r="B42" s="142"/>
      <c r="C42" s="142"/>
      <c r="D42" s="142"/>
      <c r="E42" s="142"/>
      <c r="F42" s="142"/>
      <c r="G42" t="str">
        <f t="shared" si="0"/>
        <v/>
      </c>
      <c r="H42" s="142"/>
      <c r="I42" t="str">
        <f t="shared" ca="1" si="1"/>
        <v/>
      </c>
      <c r="J42" s="142"/>
      <c r="K42" t="str">
        <f t="shared" ca="1" si="2"/>
        <v/>
      </c>
      <c r="L42" s="142"/>
      <c r="M42" s="142"/>
      <c r="N42" s="142"/>
      <c r="O42" s="146"/>
      <c r="P42" s="146"/>
      <c r="Q42" s="145">
        <f t="shared" si="4"/>
        <v>0</v>
      </c>
      <c r="R42" s="146"/>
      <c r="S42" s="146"/>
      <c r="T42" s="145">
        <f t="shared" si="5"/>
        <v>0</v>
      </c>
      <c r="U42" s="146"/>
      <c r="V42" s="146"/>
      <c r="W42" s="145">
        <f t="shared" si="6"/>
        <v>0</v>
      </c>
      <c r="X42" s="146"/>
      <c r="Y42" s="146"/>
      <c r="Z42" s="145">
        <f t="shared" si="7"/>
        <v>0</v>
      </c>
      <c r="AA42" s="126">
        <f t="shared" si="3"/>
        <v>0</v>
      </c>
      <c r="AB42" s="142"/>
    </row>
    <row r="43" spans="1:28" x14ac:dyDescent="0.55000000000000004">
      <c r="A43">
        <v>34</v>
      </c>
      <c r="B43" s="142"/>
      <c r="C43" s="142"/>
      <c r="D43" s="142"/>
      <c r="E43" s="142"/>
      <c r="F43" s="142"/>
      <c r="G43" t="str">
        <f t="shared" si="0"/>
        <v/>
      </c>
      <c r="H43" s="142"/>
      <c r="I43" t="str">
        <f t="shared" ca="1" si="1"/>
        <v/>
      </c>
      <c r="J43" s="142"/>
      <c r="K43" t="str">
        <f t="shared" ca="1" si="2"/>
        <v/>
      </c>
      <c r="L43" s="142"/>
      <c r="M43" s="142"/>
      <c r="N43" s="142"/>
      <c r="O43" s="146"/>
      <c r="P43" s="146"/>
      <c r="Q43" s="145">
        <f t="shared" si="4"/>
        <v>0</v>
      </c>
      <c r="R43" s="146"/>
      <c r="S43" s="146"/>
      <c r="T43" s="145">
        <f t="shared" si="5"/>
        <v>0</v>
      </c>
      <c r="U43" s="146"/>
      <c r="V43" s="146"/>
      <c r="W43" s="145">
        <f t="shared" si="6"/>
        <v>0</v>
      </c>
      <c r="X43" s="146"/>
      <c r="Y43" s="146"/>
      <c r="Z43" s="145">
        <f t="shared" si="7"/>
        <v>0</v>
      </c>
      <c r="AA43" s="126">
        <f t="shared" si="3"/>
        <v>0</v>
      </c>
      <c r="AB43" s="142"/>
    </row>
    <row r="44" spans="1:28" x14ac:dyDescent="0.55000000000000004">
      <c r="A44">
        <v>35</v>
      </c>
      <c r="B44" s="142"/>
      <c r="C44" s="142"/>
      <c r="D44" s="142"/>
      <c r="E44" s="142"/>
      <c r="F44" s="142"/>
      <c r="G44" t="str">
        <f t="shared" si="0"/>
        <v/>
      </c>
      <c r="H44" s="142"/>
      <c r="I44" t="str">
        <f t="shared" ca="1" si="1"/>
        <v/>
      </c>
      <c r="J44" s="142"/>
      <c r="K44" t="str">
        <f t="shared" ca="1" si="2"/>
        <v/>
      </c>
      <c r="L44" s="142"/>
      <c r="M44" s="142"/>
      <c r="N44" s="142"/>
      <c r="O44" s="146"/>
      <c r="P44" s="146"/>
      <c r="Q44" s="145">
        <f t="shared" si="4"/>
        <v>0</v>
      </c>
      <c r="R44" s="146"/>
      <c r="S44" s="146"/>
      <c r="T44" s="145">
        <f t="shared" si="5"/>
        <v>0</v>
      </c>
      <c r="U44" s="146"/>
      <c r="V44" s="146"/>
      <c r="W44" s="145">
        <f t="shared" si="6"/>
        <v>0</v>
      </c>
      <c r="X44" s="146"/>
      <c r="Y44" s="146"/>
      <c r="Z44" s="145">
        <f t="shared" si="7"/>
        <v>0</v>
      </c>
      <c r="AA44" s="126">
        <f t="shared" si="3"/>
        <v>0</v>
      </c>
      <c r="AB44" s="142"/>
    </row>
    <row r="45" spans="1:28" x14ac:dyDescent="0.55000000000000004">
      <c r="A45">
        <v>36</v>
      </c>
      <c r="B45" s="142"/>
      <c r="C45" s="142"/>
      <c r="D45" s="142"/>
      <c r="E45" s="142"/>
      <c r="F45" s="142"/>
      <c r="G45" t="str">
        <f t="shared" si="0"/>
        <v/>
      </c>
      <c r="H45" s="142"/>
      <c r="I45" t="str">
        <f t="shared" ca="1" si="1"/>
        <v/>
      </c>
      <c r="J45" s="142"/>
      <c r="K45" t="str">
        <f t="shared" ca="1" si="2"/>
        <v/>
      </c>
      <c r="L45" s="142"/>
      <c r="M45" s="142"/>
      <c r="N45" s="142"/>
      <c r="O45" s="146"/>
      <c r="P45" s="146"/>
      <c r="Q45" s="145">
        <f t="shared" si="4"/>
        <v>0</v>
      </c>
      <c r="R45" s="146"/>
      <c r="S45" s="146"/>
      <c r="T45" s="145">
        <f t="shared" si="5"/>
        <v>0</v>
      </c>
      <c r="U45" s="146"/>
      <c r="V45" s="146"/>
      <c r="W45" s="145">
        <f t="shared" si="6"/>
        <v>0</v>
      </c>
      <c r="X45" s="146"/>
      <c r="Y45" s="146"/>
      <c r="Z45" s="145">
        <f t="shared" si="7"/>
        <v>0</v>
      </c>
      <c r="AA45" s="126">
        <f t="shared" si="3"/>
        <v>0</v>
      </c>
      <c r="AB45" s="142"/>
    </row>
    <row r="46" spans="1:28" x14ac:dyDescent="0.55000000000000004">
      <c r="A46">
        <v>37</v>
      </c>
      <c r="B46" s="142"/>
      <c r="C46" s="142"/>
      <c r="D46" s="142"/>
      <c r="E46" s="142"/>
      <c r="F46" s="142"/>
      <c r="G46" t="str">
        <f t="shared" si="0"/>
        <v/>
      </c>
      <c r="H46" s="142"/>
      <c r="I46" t="str">
        <f t="shared" ca="1" si="1"/>
        <v/>
      </c>
      <c r="J46" s="142"/>
      <c r="K46" t="str">
        <f t="shared" ca="1" si="2"/>
        <v/>
      </c>
      <c r="L46" s="142"/>
      <c r="M46" s="142"/>
      <c r="N46" s="142"/>
      <c r="O46" s="146"/>
      <c r="P46" s="146"/>
      <c r="Q46" s="145">
        <f t="shared" si="4"/>
        <v>0</v>
      </c>
      <c r="R46" s="146"/>
      <c r="S46" s="146"/>
      <c r="T46" s="145">
        <f t="shared" si="5"/>
        <v>0</v>
      </c>
      <c r="U46" s="146"/>
      <c r="V46" s="146"/>
      <c r="W46" s="145">
        <f t="shared" si="6"/>
        <v>0</v>
      </c>
      <c r="X46" s="146"/>
      <c r="Y46" s="146"/>
      <c r="Z46" s="145">
        <f t="shared" si="7"/>
        <v>0</v>
      </c>
      <c r="AA46" s="126">
        <f t="shared" si="3"/>
        <v>0</v>
      </c>
      <c r="AB46" s="142"/>
    </row>
    <row r="47" spans="1:28" x14ac:dyDescent="0.55000000000000004">
      <c r="A47">
        <v>38</v>
      </c>
      <c r="B47" s="142"/>
      <c r="C47" s="142"/>
      <c r="D47" s="142"/>
      <c r="E47" s="142"/>
      <c r="F47" s="142"/>
      <c r="G47" t="str">
        <f t="shared" si="0"/>
        <v/>
      </c>
      <c r="H47" s="142"/>
      <c r="I47" t="str">
        <f t="shared" ca="1" si="1"/>
        <v/>
      </c>
      <c r="J47" s="142"/>
      <c r="K47" t="str">
        <f t="shared" ca="1" si="2"/>
        <v/>
      </c>
      <c r="L47" s="142"/>
      <c r="M47" s="142"/>
      <c r="N47" s="142"/>
      <c r="O47" s="146"/>
      <c r="P47" s="146"/>
      <c r="Q47" s="145">
        <f t="shared" si="4"/>
        <v>0</v>
      </c>
      <c r="R47" s="146"/>
      <c r="S47" s="146"/>
      <c r="T47" s="145">
        <f t="shared" si="5"/>
        <v>0</v>
      </c>
      <c r="U47" s="146"/>
      <c r="V47" s="146"/>
      <c r="W47" s="145">
        <f t="shared" si="6"/>
        <v>0</v>
      </c>
      <c r="X47" s="146"/>
      <c r="Y47" s="146"/>
      <c r="Z47" s="145">
        <f t="shared" si="7"/>
        <v>0</v>
      </c>
      <c r="AA47" s="126">
        <f t="shared" si="3"/>
        <v>0</v>
      </c>
      <c r="AB47" s="142"/>
    </row>
    <row r="48" spans="1:28" x14ac:dyDescent="0.55000000000000004">
      <c r="A48">
        <v>39</v>
      </c>
      <c r="B48" s="142"/>
      <c r="C48" s="142"/>
      <c r="D48" s="142"/>
      <c r="E48" s="142"/>
      <c r="F48" s="142"/>
      <c r="G48" t="str">
        <f t="shared" si="0"/>
        <v/>
      </c>
      <c r="H48" s="142"/>
      <c r="I48" t="str">
        <f t="shared" ca="1" si="1"/>
        <v/>
      </c>
      <c r="J48" s="142"/>
      <c r="K48" t="str">
        <f t="shared" ca="1" si="2"/>
        <v/>
      </c>
      <c r="L48" s="142"/>
      <c r="M48" s="142"/>
      <c r="N48" s="142"/>
      <c r="O48" s="146"/>
      <c r="P48" s="146"/>
      <c r="Q48" s="145">
        <f t="shared" si="4"/>
        <v>0</v>
      </c>
      <c r="R48" s="146"/>
      <c r="S48" s="146"/>
      <c r="T48" s="145">
        <f t="shared" si="5"/>
        <v>0</v>
      </c>
      <c r="U48" s="146"/>
      <c r="V48" s="146"/>
      <c r="W48" s="145">
        <f t="shared" si="6"/>
        <v>0</v>
      </c>
      <c r="X48" s="146"/>
      <c r="Y48" s="146"/>
      <c r="Z48" s="145">
        <f t="shared" si="7"/>
        <v>0</v>
      </c>
      <c r="AA48" s="126">
        <f t="shared" si="3"/>
        <v>0</v>
      </c>
      <c r="AB48" s="142"/>
    </row>
    <row r="49" spans="1:28" x14ac:dyDescent="0.55000000000000004">
      <c r="A49">
        <v>40</v>
      </c>
      <c r="B49" s="142"/>
      <c r="C49" s="142"/>
      <c r="D49" s="142"/>
      <c r="E49" s="142"/>
      <c r="F49" s="142"/>
      <c r="G49" t="str">
        <f t="shared" si="0"/>
        <v/>
      </c>
      <c r="H49" s="142"/>
      <c r="I49" t="str">
        <f t="shared" ca="1" si="1"/>
        <v/>
      </c>
      <c r="J49" s="142"/>
      <c r="K49" t="str">
        <f t="shared" ca="1" si="2"/>
        <v/>
      </c>
      <c r="L49" s="142"/>
      <c r="M49" s="142"/>
      <c r="N49" s="142"/>
      <c r="O49" s="146"/>
      <c r="P49" s="146"/>
      <c r="Q49" s="145">
        <f t="shared" si="4"/>
        <v>0</v>
      </c>
      <c r="R49" s="146"/>
      <c r="S49" s="146"/>
      <c r="T49" s="145">
        <f t="shared" si="5"/>
        <v>0</v>
      </c>
      <c r="U49" s="146"/>
      <c r="V49" s="146"/>
      <c r="W49" s="145">
        <f t="shared" si="6"/>
        <v>0</v>
      </c>
      <c r="X49" s="146"/>
      <c r="Y49" s="146"/>
      <c r="Z49" s="145">
        <f t="shared" si="7"/>
        <v>0</v>
      </c>
      <c r="AA49" s="126">
        <f t="shared" si="3"/>
        <v>0</v>
      </c>
      <c r="AB49" s="142"/>
    </row>
    <row r="50" spans="1:28" x14ac:dyDescent="0.55000000000000004">
      <c r="A50">
        <v>41</v>
      </c>
      <c r="B50" s="142"/>
      <c r="C50" s="142"/>
      <c r="D50" s="142"/>
      <c r="E50" s="142"/>
      <c r="F50" s="142"/>
      <c r="G50" t="str">
        <f t="shared" si="0"/>
        <v/>
      </c>
      <c r="H50" s="142"/>
      <c r="I50" t="str">
        <f t="shared" ca="1" si="1"/>
        <v/>
      </c>
      <c r="J50" s="142"/>
      <c r="K50" t="str">
        <f t="shared" ca="1" si="2"/>
        <v/>
      </c>
      <c r="L50" s="142"/>
      <c r="M50" s="142"/>
      <c r="N50" s="142"/>
      <c r="O50" s="146"/>
      <c r="P50" s="146"/>
      <c r="Q50" s="145">
        <f t="shared" si="4"/>
        <v>0</v>
      </c>
      <c r="R50" s="146"/>
      <c r="S50" s="146"/>
      <c r="T50" s="145">
        <f t="shared" si="5"/>
        <v>0</v>
      </c>
      <c r="U50" s="146"/>
      <c r="V50" s="146"/>
      <c r="W50" s="145">
        <f t="shared" si="6"/>
        <v>0</v>
      </c>
      <c r="X50" s="146"/>
      <c r="Y50" s="146"/>
      <c r="Z50" s="145">
        <f t="shared" si="7"/>
        <v>0</v>
      </c>
      <c r="AA50" s="126">
        <f t="shared" si="3"/>
        <v>0</v>
      </c>
      <c r="AB50" s="142"/>
    </row>
    <row r="51" spans="1:28" x14ac:dyDescent="0.55000000000000004">
      <c r="A51">
        <v>42</v>
      </c>
      <c r="B51" s="142"/>
      <c r="C51" s="142"/>
      <c r="D51" s="142"/>
      <c r="E51" s="142"/>
      <c r="F51" s="142"/>
      <c r="G51" t="str">
        <f t="shared" si="0"/>
        <v/>
      </c>
      <c r="H51" s="142"/>
      <c r="I51" t="str">
        <f t="shared" ca="1" si="1"/>
        <v/>
      </c>
      <c r="J51" s="142"/>
      <c r="K51" t="str">
        <f t="shared" ca="1" si="2"/>
        <v/>
      </c>
      <c r="L51" s="142"/>
      <c r="M51" s="142"/>
      <c r="N51" s="142"/>
      <c r="O51" s="146"/>
      <c r="P51" s="146"/>
      <c r="Q51" s="145">
        <f t="shared" si="4"/>
        <v>0</v>
      </c>
      <c r="R51" s="146"/>
      <c r="S51" s="146"/>
      <c r="T51" s="145">
        <f t="shared" si="5"/>
        <v>0</v>
      </c>
      <c r="U51" s="146"/>
      <c r="V51" s="146"/>
      <c r="W51" s="145">
        <f t="shared" si="6"/>
        <v>0</v>
      </c>
      <c r="X51" s="146"/>
      <c r="Y51" s="146"/>
      <c r="Z51" s="145">
        <f t="shared" si="7"/>
        <v>0</v>
      </c>
      <c r="AA51" s="126">
        <f t="shared" si="3"/>
        <v>0</v>
      </c>
      <c r="AB51" s="142"/>
    </row>
    <row r="52" spans="1:28" x14ac:dyDescent="0.55000000000000004">
      <c r="A52">
        <v>43</v>
      </c>
      <c r="B52" s="142"/>
      <c r="C52" s="142"/>
      <c r="D52" s="142"/>
      <c r="E52" s="142"/>
      <c r="F52" s="142"/>
      <c r="G52" t="str">
        <f t="shared" si="0"/>
        <v/>
      </c>
      <c r="H52" s="142"/>
      <c r="I52" t="str">
        <f t="shared" ca="1" si="1"/>
        <v/>
      </c>
      <c r="J52" s="142"/>
      <c r="K52" t="str">
        <f t="shared" ca="1" si="2"/>
        <v/>
      </c>
      <c r="L52" s="142"/>
      <c r="M52" s="142"/>
      <c r="N52" s="142"/>
      <c r="O52" s="146"/>
      <c r="P52" s="146"/>
      <c r="Q52" s="145">
        <f t="shared" si="4"/>
        <v>0</v>
      </c>
      <c r="R52" s="146"/>
      <c r="S52" s="146"/>
      <c r="T52" s="145">
        <f t="shared" si="5"/>
        <v>0</v>
      </c>
      <c r="U52" s="146"/>
      <c r="V52" s="146"/>
      <c r="W52" s="145">
        <f t="shared" si="6"/>
        <v>0</v>
      </c>
      <c r="X52" s="146"/>
      <c r="Y52" s="146"/>
      <c r="Z52" s="145">
        <f t="shared" si="7"/>
        <v>0</v>
      </c>
      <c r="AA52" s="126">
        <f t="shared" si="3"/>
        <v>0</v>
      </c>
      <c r="AB52" s="142"/>
    </row>
    <row r="53" spans="1:28" x14ac:dyDescent="0.55000000000000004">
      <c r="A53">
        <v>44</v>
      </c>
      <c r="B53" s="142"/>
      <c r="C53" s="142"/>
      <c r="D53" s="142"/>
      <c r="E53" s="142"/>
      <c r="F53" s="142"/>
      <c r="G53" t="str">
        <f t="shared" si="0"/>
        <v/>
      </c>
      <c r="H53" s="142"/>
      <c r="I53" t="str">
        <f t="shared" ca="1" si="1"/>
        <v/>
      </c>
      <c r="J53" s="142"/>
      <c r="K53" t="str">
        <f t="shared" ca="1" si="2"/>
        <v/>
      </c>
      <c r="L53" s="142"/>
      <c r="M53" s="142"/>
      <c r="N53" s="142"/>
      <c r="O53" s="146"/>
      <c r="P53" s="146"/>
      <c r="Q53" s="145">
        <f t="shared" si="4"/>
        <v>0</v>
      </c>
      <c r="R53" s="146"/>
      <c r="S53" s="146"/>
      <c r="T53" s="145">
        <f t="shared" si="5"/>
        <v>0</v>
      </c>
      <c r="U53" s="146"/>
      <c r="V53" s="146"/>
      <c r="W53" s="145">
        <f t="shared" si="6"/>
        <v>0</v>
      </c>
      <c r="X53" s="146"/>
      <c r="Y53" s="146"/>
      <c r="Z53" s="145">
        <f t="shared" si="7"/>
        <v>0</v>
      </c>
      <c r="AA53" s="126">
        <f t="shared" si="3"/>
        <v>0</v>
      </c>
      <c r="AB53" s="142"/>
    </row>
    <row r="54" spans="1:28" x14ac:dyDescent="0.55000000000000004">
      <c r="A54">
        <v>45</v>
      </c>
      <c r="B54" s="142"/>
      <c r="C54" s="142"/>
      <c r="D54" s="142"/>
      <c r="E54" s="142"/>
      <c r="F54" s="142"/>
      <c r="G54" t="str">
        <f t="shared" si="0"/>
        <v/>
      </c>
      <c r="H54" s="142"/>
      <c r="I54" t="str">
        <f t="shared" ca="1" si="1"/>
        <v/>
      </c>
      <c r="J54" s="142"/>
      <c r="K54" t="str">
        <f t="shared" ca="1" si="2"/>
        <v/>
      </c>
      <c r="L54" s="142"/>
      <c r="M54" s="142"/>
      <c r="N54" s="142"/>
      <c r="O54" s="146"/>
      <c r="P54" s="146"/>
      <c r="Q54" s="145">
        <f t="shared" si="4"/>
        <v>0</v>
      </c>
      <c r="R54" s="146"/>
      <c r="S54" s="146"/>
      <c r="T54" s="145">
        <f t="shared" si="5"/>
        <v>0</v>
      </c>
      <c r="U54" s="146"/>
      <c r="V54" s="146"/>
      <c r="W54" s="145">
        <f t="shared" si="6"/>
        <v>0</v>
      </c>
      <c r="X54" s="146"/>
      <c r="Y54" s="146"/>
      <c r="Z54" s="145">
        <f t="shared" si="7"/>
        <v>0</v>
      </c>
      <c r="AA54" s="126">
        <f t="shared" si="3"/>
        <v>0</v>
      </c>
      <c r="AB54" s="142"/>
    </row>
    <row r="55" spans="1:28" x14ac:dyDescent="0.55000000000000004">
      <c r="A55">
        <v>46</v>
      </c>
      <c r="B55" s="142"/>
      <c r="C55" s="142"/>
      <c r="D55" s="142"/>
      <c r="E55" s="142"/>
      <c r="F55" s="142"/>
      <c r="G55" t="str">
        <f t="shared" si="0"/>
        <v/>
      </c>
      <c r="H55" s="142"/>
      <c r="I55" t="str">
        <f t="shared" ca="1" si="1"/>
        <v/>
      </c>
      <c r="J55" s="142"/>
      <c r="K55" t="str">
        <f t="shared" ca="1" si="2"/>
        <v/>
      </c>
      <c r="L55" s="142"/>
      <c r="M55" s="142"/>
      <c r="N55" s="142"/>
      <c r="O55" s="146"/>
      <c r="P55" s="146"/>
      <c r="Q55" s="145">
        <f t="shared" si="4"/>
        <v>0</v>
      </c>
      <c r="R55" s="146"/>
      <c r="S55" s="146"/>
      <c r="T55" s="145">
        <f t="shared" si="5"/>
        <v>0</v>
      </c>
      <c r="U55" s="146"/>
      <c r="V55" s="146"/>
      <c r="W55" s="145">
        <f t="shared" si="6"/>
        <v>0</v>
      </c>
      <c r="X55" s="146"/>
      <c r="Y55" s="146"/>
      <c r="Z55" s="145">
        <f t="shared" si="7"/>
        <v>0</v>
      </c>
      <c r="AA55" s="126">
        <f t="shared" si="3"/>
        <v>0</v>
      </c>
      <c r="AB55" s="142"/>
    </row>
    <row r="56" spans="1:28" x14ac:dyDescent="0.55000000000000004">
      <c r="A56">
        <v>47</v>
      </c>
      <c r="B56" s="142"/>
      <c r="C56" s="142"/>
      <c r="D56" s="142"/>
      <c r="E56" s="142"/>
      <c r="F56" s="142"/>
      <c r="G56" t="str">
        <f t="shared" si="0"/>
        <v/>
      </c>
      <c r="H56" s="142"/>
      <c r="I56" t="str">
        <f t="shared" ca="1" si="1"/>
        <v/>
      </c>
      <c r="J56" s="142"/>
      <c r="K56" t="str">
        <f t="shared" ca="1" si="2"/>
        <v/>
      </c>
      <c r="L56" s="142"/>
      <c r="M56" s="142"/>
      <c r="N56" s="142"/>
      <c r="O56" s="146"/>
      <c r="P56" s="146"/>
      <c r="Q56" s="145">
        <f t="shared" si="4"/>
        <v>0</v>
      </c>
      <c r="R56" s="146"/>
      <c r="S56" s="146"/>
      <c r="T56" s="145">
        <f t="shared" si="5"/>
        <v>0</v>
      </c>
      <c r="U56" s="146"/>
      <c r="V56" s="146"/>
      <c r="W56" s="145">
        <f t="shared" si="6"/>
        <v>0</v>
      </c>
      <c r="X56" s="146"/>
      <c r="Y56" s="146"/>
      <c r="Z56" s="145">
        <f t="shared" si="7"/>
        <v>0</v>
      </c>
      <c r="AA56" s="126">
        <f t="shared" si="3"/>
        <v>0</v>
      </c>
      <c r="AB56" s="142"/>
    </row>
    <row r="57" spans="1:28" x14ac:dyDescent="0.55000000000000004">
      <c r="A57">
        <v>48</v>
      </c>
      <c r="B57" s="142"/>
      <c r="C57" s="142"/>
      <c r="D57" s="142"/>
      <c r="E57" s="142"/>
      <c r="F57" s="142"/>
      <c r="G57" t="str">
        <f t="shared" si="0"/>
        <v/>
      </c>
      <c r="H57" s="142"/>
      <c r="I57" t="str">
        <f t="shared" ca="1" si="1"/>
        <v/>
      </c>
      <c r="J57" s="142"/>
      <c r="K57" t="str">
        <f t="shared" ca="1" si="2"/>
        <v/>
      </c>
      <c r="L57" s="142"/>
      <c r="M57" s="142"/>
      <c r="N57" s="142"/>
      <c r="O57" s="146"/>
      <c r="P57" s="146"/>
      <c r="Q57" s="145">
        <f t="shared" si="4"/>
        <v>0</v>
      </c>
      <c r="R57" s="146"/>
      <c r="S57" s="146"/>
      <c r="T57" s="145">
        <f t="shared" si="5"/>
        <v>0</v>
      </c>
      <c r="U57" s="146"/>
      <c r="V57" s="146"/>
      <c r="W57" s="145">
        <f t="shared" si="6"/>
        <v>0</v>
      </c>
      <c r="X57" s="146"/>
      <c r="Y57" s="146"/>
      <c r="Z57" s="145">
        <f t="shared" si="7"/>
        <v>0</v>
      </c>
      <c r="AA57" s="126">
        <f t="shared" si="3"/>
        <v>0</v>
      </c>
      <c r="AB57" s="142"/>
    </row>
    <row r="58" spans="1:28" x14ac:dyDescent="0.55000000000000004">
      <c r="A58">
        <v>49</v>
      </c>
      <c r="B58" s="142"/>
      <c r="C58" s="142"/>
      <c r="D58" s="142"/>
      <c r="E58" s="142"/>
      <c r="F58" s="142"/>
      <c r="G58" t="str">
        <f t="shared" si="0"/>
        <v/>
      </c>
      <c r="H58" s="142"/>
      <c r="I58" t="str">
        <f t="shared" ca="1" si="1"/>
        <v/>
      </c>
      <c r="J58" s="142"/>
      <c r="K58" t="str">
        <f t="shared" ca="1" si="2"/>
        <v/>
      </c>
      <c r="L58" s="142"/>
      <c r="M58" s="142"/>
      <c r="N58" s="142"/>
      <c r="O58" s="146"/>
      <c r="P58" s="146"/>
      <c r="Q58" s="145">
        <f t="shared" si="4"/>
        <v>0</v>
      </c>
      <c r="R58" s="146"/>
      <c r="S58" s="146"/>
      <c r="T58" s="145">
        <f t="shared" si="5"/>
        <v>0</v>
      </c>
      <c r="U58" s="146"/>
      <c r="V58" s="146"/>
      <c r="W58" s="145">
        <f t="shared" si="6"/>
        <v>0</v>
      </c>
      <c r="X58" s="146"/>
      <c r="Y58" s="146"/>
      <c r="Z58" s="145">
        <f t="shared" si="7"/>
        <v>0</v>
      </c>
      <c r="AA58" s="126">
        <f t="shared" si="3"/>
        <v>0</v>
      </c>
      <c r="AB58" s="142"/>
    </row>
    <row r="59" spans="1:28" x14ac:dyDescent="0.55000000000000004">
      <c r="A59">
        <v>50</v>
      </c>
      <c r="B59" s="142"/>
      <c r="C59" s="142"/>
      <c r="D59" s="142"/>
      <c r="E59" s="142"/>
      <c r="F59" s="142"/>
      <c r="G59" t="str">
        <f t="shared" si="0"/>
        <v/>
      </c>
      <c r="H59" s="142"/>
      <c r="I59" t="str">
        <f t="shared" ca="1" si="1"/>
        <v/>
      </c>
      <c r="J59" s="142"/>
      <c r="K59" t="str">
        <f t="shared" ca="1" si="2"/>
        <v/>
      </c>
      <c r="L59" s="142"/>
      <c r="M59" s="142"/>
      <c r="N59" s="142"/>
      <c r="O59" s="146"/>
      <c r="P59" s="146"/>
      <c r="Q59" s="145">
        <f t="shared" si="4"/>
        <v>0</v>
      </c>
      <c r="R59" s="146"/>
      <c r="S59" s="146"/>
      <c r="T59" s="145">
        <f t="shared" si="5"/>
        <v>0</v>
      </c>
      <c r="U59" s="146"/>
      <c r="V59" s="146"/>
      <c r="W59" s="145">
        <f t="shared" si="6"/>
        <v>0</v>
      </c>
      <c r="X59" s="146"/>
      <c r="Y59" s="146"/>
      <c r="Z59" s="145">
        <f t="shared" si="7"/>
        <v>0</v>
      </c>
      <c r="AA59" s="126">
        <f t="shared" si="3"/>
        <v>0</v>
      </c>
      <c r="AB59" s="142"/>
    </row>
    <row r="60" spans="1:28" x14ac:dyDescent="0.55000000000000004">
      <c r="A60">
        <v>51</v>
      </c>
      <c r="B60" s="142"/>
      <c r="C60" s="142"/>
      <c r="D60" s="142"/>
      <c r="E60" s="142"/>
      <c r="F60" s="142"/>
      <c r="G60" t="str">
        <f t="shared" si="0"/>
        <v/>
      </c>
      <c r="H60" s="142"/>
      <c r="I60" t="str">
        <f t="shared" ca="1" si="1"/>
        <v/>
      </c>
      <c r="J60" s="142"/>
      <c r="K60" t="str">
        <f t="shared" ca="1" si="2"/>
        <v/>
      </c>
      <c r="L60" s="142"/>
      <c r="M60" s="142"/>
      <c r="N60" s="142"/>
      <c r="O60" s="146"/>
      <c r="P60" s="146"/>
      <c r="Q60" s="145">
        <f t="shared" si="4"/>
        <v>0</v>
      </c>
      <c r="R60" s="146"/>
      <c r="S60" s="146"/>
      <c r="T60" s="145">
        <f t="shared" si="5"/>
        <v>0</v>
      </c>
      <c r="U60" s="146"/>
      <c r="V60" s="146"/>
      <c r="W60" s="145">
        <f t="shared" si="6"/>
        <v>0</v>
      </c>
      <c r="X60" s="146"/>
      <c r="Y60" s="146"/>
      <c r="Z60" s="145">
        <f t="shared" si="7"/>
        <v>0</v>
      </c>
      <c r="AA60" s="126">
        <f t="shared" si="3"/>
        <v>0</v>
      </c>
      <c r="AB60" s="142"/>
    </row>
    <row r="61" spans="1:28" x14ac:dyDescent="0.55000000000000004">
      <c r="A61">
        <v>52</v>
      </c>
      <c r="B61" s="142"/>
      <c r="C61" s="142"/>
      <c r="D61" s="142"/>
      <c r="E61" s="142"/>
      <c r="F61" s="142"/>
      <c r="G61" t="str">
        <f t="shared" si="0"/>
        <v/>
      </c>
      <c r="H61" s="142"/>
      <c r="I61" t="str">
        <f t="shared" ca="1" si="1"/>
        <v/>
      </c>
      <c r="J61" s="142"/>
      <c r="K61" t="str">
        <f t="shared" ca="1" si="2"/>
        <v/>
      </c>
      <c r="L61" s="142"/>
      <c r="M61" s="142"/>
      <c r="N61" s="142"/>
      <c r="O61" s="146"/>
      <c r="P61" s="146"/>
      <c r="Q61" s="145">
        <f t="shared" si="4"/>
        <v>0</v>
      </c>
      <c r="R61" s="146"/>
      <c r="S61" s="146"/>
      <c r="T61" s="145">
        <f t="shared" si="5"/>
        <v>0</v>
      </c>
      <c r="U61" s="146"/>
      <c r="V61" s="146"/>
      <c r="W61" s="145">
        <f t="shared" si="6"/>
        <v>0</v>
      </c>
      <c r="X61" s="146"/>
      <c r="Y61" s="146"/>
      <c r="Z61" s="145">
        <f t="shared" si="7"/>
        <v>0</v>
      </c>
      <c r="AA61" s="126">
        <f t="shared" si="3"/>
        <v>0</v>
      </c>
      <c r="AB61" s="142"/>
    </row>
    <row r="62" spans="1:28" x14ac:dyDescent="0.55000000000000004">
      <c r="A62">
        <v>53</v>
      </c>
      <c r="B62" s="142"/>
      <c r="C62" s="142"/>
      <c r="D62" s="142"/>
      <c r="E62" s="142"/>
      <c r="F62" s="142"/>
      <c r="G62" t="str">
        <f t="shared" si="0"/>
        <v/>
      </c>
      <c r="H62" s="142"/>
      <c r="I62" t="str">
        <f t="shared" ca="1" si="1"/>
        <v/>
      </c>
      <c r="J62" s="142"/>
      <c r="K62" t="str">
        <f t="shared" ca="1" si="2"/>
        <v/>
      </c>
      <c r="L62" s="142"/>
      <c r="M62" s="142"/>
      <c r="N62" s="142"/>
      <c r="O62" s="146"/>
      <c r="P62" s="146"/>
      <c r="Q62" s="145">
        <f t="shared" si="4"/>
        <v>0</v>
      </c>
      <c r="R62" s="146"/>
      <c r="S62" s="146"/>
      <c r="T62" s="145">
        <f t="shared" si="5"/>
        <v>0</v>
      </c>
      <c r="U62" s="146"/>
      <c r="V62" s="146"/>
      <c r="W62" s="145">
        <f t="shared" si="6"/>
        <v>0</v>
      </c>
      <c r="X62" s="146"/>
      <c r="Y62" s="146"/>
      <c r="Z62" s="145">
        <f t="shared" si="7"/>
        <v>0</v>
      </c>
      <c r="AA62" s="126">
        <f t="shared" si="3"/>
        <v>0</v>
      </c>
      <c r="AB62" s="142"/>
    </row>
    <row r="63" spans="1:28" x14ac:dyDescent="0.55000000000000004">
      <c r="A63">
        <v>54</v>
      </c>
      <c r="B63" s="142"/>
      <c r="C63" s="142"/>
      <c r="D63" s="142"/>
      <c r="E63" s="142"/>
      <c r="F63" s="142"/>
      <c r="G63" t="str">
        <f t="shared" si="0"/>
        <v/>
      </c>
      <c r="H63" s="142"/>
      <c r="I63" t="str">
        <f t="shared" ca="1" si="1"/>
        <v/>
      </c>
      <c r="J63" s="142"/>
      <c r="K63" t="str">
        <f t="shared" ca="1" si="2"/>
        <v/>
      </c>
      <c r="L63" s="142"/>
      <c r="M63" s="142"/>
      <c r="N63" s="142"/>
      <c r="O63" s="146"/>
      <c r="P63" s="146"/>
      <c r="Q63" s="145">
        <f t="shared" si="4"/>
        <v>0</v>
      </c>
      <c r="R63" s="146"/>
      <c r="S63" s="146"/>
      <c r="T63" s="145">
        <f t="shared" si="5"/>
        <v>0</v>
      </c>
      <c r="U63" s="146"/>
      <c r="V63" s="146"/>
      <c r="W63" s="145">
        <f t="shared" si="6"/>
        <v>0</v>
      </c>
      <c r="X63" s="146"/>
      <c r="Y63" s="146"/>
      <c r="Z63" s="145">
        <f t="shared" si="7"/>
        <v>0</v>
      </c>
      <c r="AA63" s="126">
        <f t="shared" si="3"/>
        <v>0</v>
      </c>
      <c r="AB63" s="142"/>
    </row>
    <row r="64" spans="1:28" x14ac:dyDescent="0.55000000000000004">
      <c r="A64">
        <v>55</v>
      </c>
      <c r="B64" s="142"/>
      <c r="C64" s="142"/>
      <c r="D64" s="142"/>
      <c r="E64" s="142"/>
      <c r="F64" s="142"/>
      <c r="G64" t="str">
        <f t="shared" si="0"/>
        <v/>
      </c>
      <c r="H64" s="142"/>
      <c r="I64" t="str">
        <f t="shared" ca="1" si="1"/>
        <v/>
      </c>
      <c r="J64" s="142"/>
      <c r="K64" t="str">
        <f t="shared" ca="1" si="2"/>
        <v/>
      </c>
      <c r="L64" s="142"/>
      <c r="M64" s="142"/>
      <c r="N64" s="142"/>
      <c r="O64" s="146"/>
      <c r="P64" s="146"/>
      <c r="Q64" s="145">
        <f t="shared" si="4"/>
        <v>0</v>
      </c>
      <c r="R64" s="146"/>
      <c r="S64" s="146"/>
      <c r="T64" s="145">
        <f t="shared" si="5"/>
        <v>0</v>
      </c>
      <c r="U64" s="146"/>
      <c r="V64" s="146"/>
      <c r="W64" s="145">
        <f t="shared" si="6"/>
        <v>0</v>
      </c>
      <c r="X64" s="146"/>
      <c r="Y64" s="146"/>
      <c r="Z64" s="145">
        <f t="shared" si="7"/>
        <v>0</v>
      </c>
      <c r="AA64" s="126">
        <f t="shared" si="3"/>
        <v>0</v>
      </c>
      <c r="AB64" s="142"/>
    </row>
    <row r="65" spans="1:28" x14ac:dyDescent="0.55000000000000004">
      <c r="A65">
        <v>56</v>
      </c>
      <c r="B65" s="142"/>
      <c r="C65" s="142"/>
      <c r="D65" s="142"/>
      <c r="E65" s="142"/>
      <c r="F65" s="142"/>
      <c r="G65" t="str">
        <f t="shared" si="0"/>
        <v/>
      </c>
      <c r="H65" s="142"/>
      <c r="I65" t="str">
        <f t="shared" ca="1" si="1"/>
        <v/>
      </c>
      <c r="J65" s="142"/>
      <c r="K65" t="str">
        <f t="shared" ca="1" si="2"/>
        <v/>
      </c>
      <c r="L65" s="142"/>
      <c r="M65" s="142"/>
      <c r="N65" s="142"/>
      <c r="O65" s="146"/>
      <c r="P65" s="146"/>
      <c r="Q65" s="145">
        <f t="shared" si="4"/>
        <v>0</v>
      </c>
      <c r="R65" s="146"/>
      <c r="S65" s="146"/>
      <c r="T65" s="145">
        <f t="shared" si="5"/>
        <v>0</v>
      </c>
      <c r="U65" s="146"/>
      <c r="V65" s="146"/>
      <c r="W65" s="145">
        <f t="shared" si="6"/>
        <v>0</v>
      </c>
      <c r="X65" s="146"/>
      <c r="Y65" s="146"/>
      <c r="Z65" s="145">
        <f t="shared" si="7"/>
        <v>0</v>
      </c>
      <c r="AA65" s="126">
        <f t="shared" si="3"/>
        <v>0</v>
      </c>
      <c r="AB65" s="142"/>
    </row>
    <row r="66" spans="1:28" x14ac:dyDescent="0.55000000000000004">
      <c r="A66">
        <v>57</v>
      </c>
      <c r="B66" s="142"/>
      <c r="C66" s="142"/>
      <c r="D66" s="142"/>
      <c r="E66" s="142"/>
      <c r="F66" s="142"/>
      <c r="G66" t="str">
        <f t="shared" si="0"/>
        <v/>
      </c>
      <c r="H66" s="142"/>
      <c r="I66" t="str">
        <f t="shared" ca="1" si="1"/>
        <v/>
      </c>
      <c r="J66" s="142"/>
      <c r="K66" t="str">
        <f t="shared" ca="1" si="2"/>
        <v/>
      </c>
      <c r="L66" s="142"/>
      <c r="M66" s="142"/>
      <c r="N66" s="142"/>
      <c r="O66" s="146"/>
      <c r="P66" s="146"/>
      <c r="Q66" s="145">
        <f t="shared" si="4"/>
        <v>0</v>
      </c>
      <c r="R66" s="146"/>
      <c r="S66" s="146"/>
      <c r="T66" s="145">
        <f t="shared" si="5"/>
        <v>0</v>
      </c>
      <c r="U66" s="146"/>
      <c r="V66" s="146"/>
      <c r="W66" s="145">
        <f t="shared" si="6"/>
        <v>0</v>
      </c>
      <c r="X66" s="146"/>
      <c r="Y66" s="146"/>
      <c r="Z66" s="145">
        <f t="shared" si="7"/>
        <v>0</v>
      </c>
      <c r="AA66" s="126">
        <f t="shared" si="3"/>
        <v>0</v>
      </c>
      <c r="AB66" s="142"/>
    </row>
    <row r="67" spans="1:28" x14ac:dyDescent="0.55000000000000004">
      <c r="A67">
        <v>58</v>
      </c>
      <c r="B67" s="142"/>
      <c r="C67" s="142"/>
      <c r="D67" s="142"/>
      <c r="E67" s="142"/>
      <c r="F67" s="142"/>
      <c r="G67" t="str">
        <f t="shared" si="0"/>
        <v/>
      </c>
      <c r="H67" s="142"/>
      <c r="I67" t="str">
        <f t="shared" ca="1" si="1"/>
        <v/>
      </c>
      <c r="J67" s="142"/>
      <c r="K67" t="str">
        <f t="shared" ca="1" si="2"/>
        <v/>
      </c>
      <c r="L67" s="142"/>
      <c r="M67" s="142"/>
      <c r="N67" s="142"/>
      <c r="O67" s="146"/>
      <c r="P67" s="146"/>
      <c r="Q67" s="145">
        <f t="shared" si="4"/>
        <v>0</v>
      </c>
      <c r="R67" s="146"/>
      <c r="S67" s="146"/>
      <c r="T67" s="145">
        <f t="shared" si="5"/>
        <v>0</v>
      </c>
      <c r="U67" s="146"/>
      <c r="V67" s="146"/>
      <c r="W67" s="145">
        <f t="shared" si="6"/>
        <v>0</v>
      </c>
      <c r="X67" s="146"/>
      <c r="Y67" s="146"/>
      <c r="Z67" s="145">
        <f t="shared" si="7"/>
        <v>0</v>
      </c>
      <c r="AA67" s="126">
        <f t="shared" si="3"/>
        <v>0</v>
      </c>
      <c r="AB67" s="142"/>
    </row>
    <row r="68" spans="1:28" x14ac:dyDescent="0.55000000000000004">
      <c r="A68">
        <v>59</v>
      </c>
      <c r="B68" s="142"/>
      <c r="C68" s="142"/>
      <c r="D68" s="142"/>
      <c r="E68" s="142"/>
      <c r="F68" s="142"/>
      <c r="G68" t="str">
        <f t="shared" si="0"/>
        <v/>
      </c>
      <c r="H68" s="142"/>
      <c r="I68" t="str">
        <f t="shared" ca="1" si="1"/>
        <v/>
      </c>
      <c r="J68" s="142"/>
      <c r="K68" t="str">
        <f t="shared" ca="1" si="2"/>
        <v/>
      </c>
      <c r="L68" s="142"/>
      <c r="M68" s="142"/>
      <c r="N68" s="142"/>
      <c r="O68" s="146"/>
      <c r="P68" s="146"/>
      <c r="Q68" s="145">
        <f t="shared" si="4"/>
        <v>0</v>
      </c>
      <c r="R68" s="146"/>
      <c r="S68" s="146"/>
      <c r="T68" s="145">
        <f t="shared" si="5"/>
        <v>0</v>
      </c>
      <c r="U68" s="146"/>
      <c r="V68" s="146"/>
      <c r="W68" s="145">
        <f t="shared" si="6"/>
        <v>0</v>
      </c>
      <c r="X68" s="146"/>
      <c r="Y68" s="146"/>
      <c r="Z68" s="145">
        <f t="shared" si="7"/>
        <v>0</v>
      </c>
      <c r="AA68" s="126">
        <f t="shared" si="3"/>
        <v>0</v>
      </c>
      <c r="AB68" s="142"/>
    </row>
    <row r="69" spans="1:28" x14ac:dyDescent="0.55000000000000004">
      <c r="A69">
        <v>60</v>
      </c>
      <c r="B69" s="142"/>
      <c r="C69" s="142"/>
      <c r="D69" s="142"/>
      <c r="E69" s="142"/>
      <c r="F69" s="142"/>
      <c r="G69" t="str">
        <f t="shared" si="0"/>
        <v/>
      </c>
      <c r="H69" s="142"/>
      <c r="I69" t="str">
        <f t="shared" ca="1" si="1"/>
        <v/>
      </c>
      <c r="J69" s="142"/>
      <c r="K69" t="str">
        <f t="shared" ca="1" si="2"/>
        <v/>
      </c>
      <c r="L69" s="142"/>
      <c r="M69" s="142"/>
      <c r="N69" s="142"/>
      <c r="O69" s="146"/>
      <c r="P69" s="146"/>
      <c r="Q69" s="145">
        <f t="shared" si="4"/>
        <v>0</v>
      </c>
      <c r="R69" s="146"/>
      <c r="S69" s="146"/>
      <c r="T69" s="145">
        <f t="shared" si="5"/>
        <v>0</v>
      </c>
      <c r="U69" s="146"/>
      <c r="V69" s="146"/>
      <c r="W69" s="145">
        <f t="shared" si="6"/>
        <v>0</v>
      </c>
      <c r="X69" s="146"/>
      <c r="Y69" s="146"/>
      <c r="Z69" s="145">
        <f t="shared" si="7"/>
        <v>0</v>
      </c>
      <c r="AA69" s="126">
        <f t="shared" si="3"/>
        <v>0</v>
      </c>
      <c r="AB69" s="142"/>
    </row>
    <row r="70" spans="1:28" x14ac:dyDescent="0.55000000000000004">
      <c r="A70">
        <v>61</v>
      </c>
      <c r="B70" s="142"/>
      <c r="C70" s="142"/>
      <c r="D70" s="142"/>
      <c r="E70" s="142"/>
      <c r="F70" s="142"/>
      <c r="G70" t="str">
        <f t="shared" si="0"/>
        <v/>
      </c>
      <c r="H70" s="142"/>
      <c r="I70" t="str">
        <f t="shared" ca="1" si="1"/>
        <v/>
      </c>
      <c r="J70" s="142"/>
      <c r="K70" t="str">
        <f t="shared" ca="1" si="2"/>
        <v/>
      </c>
      <c r="L70" s="142"/>
      <c r="M70" s="142"/>
      <c r="N70" s="142"/>
      <c r="O70" s="146"/>
      <c r="P70" s="146"/>
      <c r="Q70" s="145">
        <f t="shared" si="4"/>
        <v>0</v>
      </c>
      <c r="R70" s="146"/>
      <c r="S70" s="146"/>
      <c r="T70" s="145">
        <f t="shared" si="5"/>
        <v>0</v>
      </c>
      <c r="U70" s="146"/>
      <c r="V70" s="146"/>
      <c r="W70" s="145">
        <f t="shared" si="6"/>
        <v>0</v>
      </c>
      <c r="X70" s="146"/>
      <c r="Y70" s="146"/>
      <c r="Z70" s="145">
        <f t="shared" si="7"/>
        <v>0</v>
      </c>
      <c r="AA70" s="126">
        <f t="shared" si="3"/>
        <v>0</v>
      </c>
      <c r="AB70" s="142"/>
    </row>
    <row r="71" spans="1:28" x14ac:dyDescent="0.55000000000000004">
      <c r="A71">
        <v>62</v>
      </c>
      <c r="B71" s="142"/>
      <c r="C71" s="142"/>
      <c r="D71" s="142"/>
      <c r="E71" s="142"/>
      <c r="F71" s="142"/>
      <c r="G71" t="str">
        <f t="shared" si="0"/>
        <v/>
      </c>
      <c r="H71" s="142"/>
      <c r="I71" t="str">
        <f t="shared" ca="1" si="1"/>
        <v/>
      </c>
      <c r="J71" s="142"/>
      <c r="K71" t="str">
        <f t="shared" ca="1" si="2"/>
        <v/>
      </c>
      <c r="L71" s="142"/>
      <c r="M71" s="142"/>
      <c r="N71" s="142"/>
      <c r="O71" s="146"/>
      <c r="P71" s="146"/>
      <c r="Q71" s="145">
        <f t="shared" si="4"/>
        <v>0</v>
      </c>
      <c r="R71" s="146"/>
      <c r="S71" s="146"/>
      <c r="T71" s="145">
        <f t="shared" si="5"/>
        <v>0</v>
      </c>
      <c r="U71" s="146"/>
      <c r="V71" s="146"/>
      <c r="W71" s="145">
        <f t="shared" si="6"/>
        <v>0</v>
      </c>
      <c r="X71" s="146"/>
      <c r="Y71" s="146"/>
      <c r="Z71" s="145">
        <f t="shared" si="7"/>
        <v>0</v>
      </c>
      <c r="AA71" s="126">
        <f t="shared" si="3"/>
        <v>0</v>
      </c>
      <c r="AB71" s="142"/>
    </row>
    <row r="72" spans="1:28" x14ac:dyDescent="0.55000000000000004">
      <c r="A72">
        <v>63</v>
      </c>
      <c r="B72" s="142"/>
      <c r="C72" s="142"/>
      <c r="D72" s="142"/>
      <c r="E72" s="142"/>
      <c r="F72" s="142"/>
      <c r="G72" t="str">
        <f t="shared" si="0"/>
        <v/>
      </c>
      <c r="H72" s="142"/>
      <c r="I72" t="str">
        <f t="shared" ca="1" si="1"/>
        <v/>
      </c>
      <c r="J72" s="142"/>
      <c r="K72" t="str">
        <f t="shared" ca="1" si="2"/>
        <v/>
      </c>
      <c r="L72" s="142"/>
      <c r="M72" s="142"/>
      <c r="N72" s="142"/>
      <c r="O72" s="146"/>
      <c r="P72" s="146"/>
      <c r="Q72" s="145">
        <f t="shared" si="4"/>
        <v>0</v>
      </c>
      <c r="R72" s="146"/>
      <c r="S72" s="146"/>
      <c r="T72" s="145">
        <f t="shared" si="5"/>
        <v>0</v>
      </c>
      <c r="U72" s="146"/>
      <c r="V72" s="146"/>
      <c r="W72" s="145">
        <f t="shared" si="6"/>
        <v>0</v>
      </c>
      <c r="X72" s="146"/>
      <c r="Y72" s="146"/>
      <c r="Z72" s="145">
        <f t="shared" si="7"/>
        <v>0</v>
      </c>
      <c r="AA72" s="126">
        <f t="shared" si="3"/>
        <v>0</v>
      </c>
      <c r="AB72" s="142"/>
    </row>
    <row r="73" spans="1:28" x14ac:dyDescent="0.55000000000000004">
      <c r="A73">
        <v>64</v>
      </c>
      <c r="B73" s="142"/>
      <c r="C73" s="142"/>
      <c r="D73" s="142"/>
      <c r="E73" s="142"/>
      <c r="F73" s="142"/>
      <c r="G73" t="str">
        <f t="shared" si="0"/>
        <v/>
      </c>
      <c r="H73" s="142"/>
      <c r="I73" t="str">
        <f t="shared" ca="1" si="1"/>
        <v/>
      </c>
      <c r="J73" s="142"/>
      <c r="K73" t="str">
        <f t="shared" ca="1" si="2"/>
        <v/>
      </c>
      <c r="L73" s="142"/>
      <c r="M73" s="142"/>
      <c r="N73" s="142"/>
      <c r="O73" s="146"/>
      <c r="P73" s="146"/>
      <c r="Q73" s="145">
        <f t="shared" si="4"/>
        <v>0</v>
      </c>
      <c r="R73" s="146"/>
      <c r="S73" s="146"/>
      <c r="T73" s="145">
        <f t="shared" si="5"/>
        <v>0</v>
      </c>
      <c r="U73" s="146"/>
      <c r="V73" s="146"/>
      <c r="W73" s="145">
        <f t="shared" si="6"/>
        <v>0</v>
      </c>
      <c r="X73" s="146"/>
      <c r="Y73" s="146"/>
      <c r="Z73" s="145">
        <f t="shared" si="7"/>
        <v>0</v>
      </c>
      <c r="AA73" s="126">
        <f t="shared" si="3"/>
        <v>0</v>
      </c>
      <c r="AB73" s="142"/>
    </row>
    <row r="74" spans="1:28" x14ac:dyDescent="0.55000000000000004">
      <c r="A74">
        <v>65</v>
      </c>
      <c r="B74" s="142"/>
      <c r="C74" s="142"/>
      <c r="D74" s="142"/>
      <c r="E74" s="142"/>
      <c r="F74" s="142"/>
      <c r="G74" t="str">
        <f t="shared" si="0"/>
        <v/>
      </c>
      <c r="H74" s="142"/>
      <c r="I74" t="str">
        <f t="shared" ca="1" si="1"/>
        <v/>
      </c>
      <c r="J74" s="142"/>
      <c r="K74" t="str">
        <f t="shared" ca="1" si="2"/>
        <v/>
      </c>
      <c r="L74" s="142"/>
      <c r="M74" s="142"/>
      <c r="N74" s="142"/>
      <c r="O74" s="146"/>
      <c r="P74" s="146"/>
      <c r="Q74" s="145">
        <f t="shared" si="4"/>
        <v>0</v>
      </c>
      <c r="R74" s="146"/>
      <c r="S74" s="146"/>
      <c r="T74" s="145">
        <f t="shared" si="5"/>
        <v>0</v>
      </c>
      <c r="U74" s="146"/>
      <c r="V74" s="146"/>
      <c r="W74" s="145">
        <f t="shared" si="6"/>
        <v>0</v>
      </c>
      <c r="X74" s="146"/>
      <c r="Y74" s="146"/>
      <c r="Z74" s="145">
        <f t="shared" si="7"/>
        <v>0</v>
      </c>
      <c r="AA74" s="126">
        <f t="shared" si="3"/>
        <v>0</v>
      </c>
      <c r="AB74" s="142"/>
    </row>
    <row r="75" spans="1:28" x14ac:dyDescent="0.55000000000000004">
      <c r="A75">
        <v>66</v>
      </c>
      <c r="B75" s="142"/>
      <c r="C75" s="142"/>
      <c r="D75" s="142"/>
      <c r="E75" s="142"/>
      <c r="F75" s="142"/>
      <c r="G75" t="str">
        <f t="shared" ref="G75:G138" si="8">LEFT(F75,1)</f>
        <v/>
      </c>
      <c r="H75" s="142"/>
      <c r="I75" t="str">
        <f t="shared" ref="I75:I138" ca="1" si="9">IFERROR(VLOOKUP(H75,INDIRECT(G75&amp;"CATL"),2,FALSE),"")</f>
        <v/>
      </c>
      <c r="J75" s="142"/>
      <c r="K75" t="str">
        <f t="shared" ref="K75:K138" ca="1" si="10">IFERROR(VLOOKUP(J75,INDIRECT("SUB"&amp;I75&amp;"L"),2,FALSE),"")</f>
        <v/>
      </c>
      <c r="L75" s="142"/>
      <c r="M75" s="142"/>
      <c r="N75" s="142"/>
      <c r="O75" s="146"/>
      <c r="P75" s="146"/>
      <c r="Q75" s="145">
        <f t="shared" si="4"/>
        <v>0</v>
      </c>
      <c r="R75" s="146"/>
      <c r="S75" s="146"/>
      <c r="T75" s="145">
        <f t="shared" si="5"/>
        <v>0</v>
      </c>
      <c r="U75" s="146"/>
      <c r="V75" s="146"/>
      <c r="W75" s="145">
        <f t="shared" si="6"/>
        <v>0</v>
      </c>
      <c r="X75" s="146"/>
      <c r="Y75" s="146"/>
      <c r="Z75" s="145">
        <f t="shared" si="7"/>
        <v>0</v>
      </c>
      <c r="AA75" s="126">
        <f t="shared" ref="AA75:AA138" si="11">O75-P75+R75-S75+U75-V75+X75-Y75</f>
        <v>0</v>
      </c>
      <c r="AB75" s="142"/>
    </row>
    <row r="76" spans="1:28" x14ac:dyDescent="0.55000000000000004">
      <c r="A76">
        <v>67</v>
      </c>
      <c r="B76" s="142"/>
      <c r="C76" s="142"/>
      <c r="D76" s="142"/>
      <c r="E76" s="142"/>
      <c r="F76" s="142"/>
      <c r="G76" t="str">
        <f t="shared" si="8"/>
        <v/>
      </c>
      <c r="H76" s="142"/>
      <c r="I76" t="str">
        <f t="shared" ca="1" si="9"/>
        <v/>
      </c>
      <c r="J76" s="142"/>
      <c r="K76" t="str">
        <f t="shared" ca="1" si="10"/>
        <v/>
      </c>
      <c r="L76" s="142"/>
      <c r="M76" s="142"/>
      <c r="N76" s="142"/>
      <c r="O76" s="146"/>
      <c r="P76" s="146"/>
      <c r="Q76" s="145">
        <f t="shared" ref="Q76:Q139" si="12">Q75+O76-P76</f>
        <v>0</v>
      </c>
      <c r="R76" s="146"/>
      <c r="S76" s="146"/>
      <c r="T76" s="145">
        <f t="shared" ref="T76:T139" si="13">T75+R76-S76</f>
        <v>0</v>
      </c>
      <c r="U76" s="146"/>
      <c r="V76" s="146"/>
      <c r="W76" s="145">
        <f t="shared" ref="W76:W139" si="14">W75+U76-V76</f>
        <v>0</v>
      </c>
      <c r="X76" s="146"/>
      <c r="Y76" s="146"/>
      <c r="Z76" s="145">
        <f t="shared" ref="Z76:Z139" si="15">Z75+X76-Y76</f>
        <v>0</v>
      </c>
      <c r="AA76" s="126">
        <f t="shared" si="11"/>
        <v>0</v>
      </c>
      <c r="AB76" s="142"/>
    </row>
    <row r="77" spans="1:28" x14ac:dyDescent="0.55000000000000004">
      <c r="A77">
        <v>68</v>
      </c>
      <c r="B77" s="142"/>
      <c r="C77" s="142"/>
      <c r="D77" s="142"/>
      <c r="E77" s="142"/>
      <c r="F77" s="142"/>
      <c r="G77" t="str">
        <f t="shared" si="8"/>
        <v/>
      </c>
      <c r="H77" s="142"/>
      <c r="I77" t="str">
        <f t="shared" ca="1" si="9"/>
        <v/>
      </c>
      <c r="J77" s="142"/>
      <c r="K77" t="str">
        <f t="shared" ca="1" si="10"/>
        <v/>
      </c>
      <c r="L77" s="142"/>
      <c r="M77" s="142"/>
      <c r="N77" s="142"/>
      <c r="O77" s="146"/>
      <c r="P77" s="146"/>
      <c r="Q77" s="145">
        <f t="shared" si="12"/>
        <v>0</v>
      </c>
      <c r="R77" s="146"/>
      <c r="S77" s="146"/>
      <c r="T77" s="145">
        <f t="shared" si="13"/>
        <v>0</v>
      </c>
      <c r="U77" s="146"/>
      <c r="V77" s="146"/>
      <c r="W77" s="145">
        <f t="shared" si="14"/>
        <v>0</v>
      </c>
      <c r="X77" s="146"/>
      <c r="Y77" s="146"/>
      <c r="Z77" s="145">
        <f t="shared" si="15"/>
        <v>0</v>
      </c>
      <c r="AA77" s="126">
        <f t="shared" si="11"/>
        <v>0</v>
      </c>
      <c r="AB77" s="142"/>
    </row>
    <row r="78" spans="1:28" x14ac:dyDescent="0.55000000000000004">
      <c r="A78">
        <v>69</v>
      </c>
      <c r="B78" s="142"/>
      <c r="C78" s="142"/>
      <c r="D78" s="142"/>
      <c r="E78" s="142"/>
      <c r="F78" s="142"/>
      <c r="G78" t="str">
        <f t="shared" si="8"/>
        <v/>
      </c>
      <c r="H78" s="142"/>
      <c r="I78" t="str">
        <f t="shared" ca="1" si="9"/>
        <v/>
      </c>
      <c r="J78" s="142"/>
      <c r="K78" t="str">
        <f t="shared" ca="1" si="10"/>
        <v/>
      </c>
      <c r="L78" s="142"/>
      <c r="M78" s="142"/>
      <c r="N78" s="142"/>
      <c r="O78" s="146"/>
      <c r="P78" s="146"/>
      <c r="Q78" s="145">
        <f t="shared" si="12"/>
        <v>0</v>
      </c>
      <c r="R78" s="146"/>
      <c r="S78" s="146"/>
      <c r="T78" s="145">
        <f t="shared" si="13"/>
        <v>0</v>
      </c>
      <c r="U78" s="146"/>
      <c r="V78" s="146"/>
      <c r="W78" s="145">
        <f t="shared" si="14"/>
        <v>0</v>
      </c>
      <c r="X78" s="146"/>
      <c r="Y78" s="146"/>
      <c r="Z78" s="145">
        <f t="shared" si="15"/>
        <v>0</v>
      </c>
      <c r="AA78" s="126">
        <f t="shared" si="11"/>
        <v>0</v>
      </c>
      <c r="AB78" s="142"/>
    </row>
    <row r="79" spans="1:28" x14ac:dyDescent="0.55000000000000004">
      <c r="A79">
        <v>70</v>
      </c>
      <c r="B79" s="142"/>
      <c r="C79" s="142"/>
      <c r="D79" s="142"/>
      <c r="E79" s="142"/>
      <c r="F79" s="142"/>
      <c r="G79" t="str">
        <f t="shared" si="8"/>
        <v/>
      </c>
      <c r="H79" s="142"/>
      <c r="I79" t="str">
        <f t="shared" ca="1" si="9"/>
        <v/>
      </c>
      <c r="J79" s="142"/>
      <c r="K79" t="str">
        <f t="shared" ca="1" si="10"/>
        <v/>
      </c>
      <c r="L79" s="142"/>
      <c r="M79" s="142"/>
      <c r="N79" s="142"/>
      <c r="O79" s="146"/>
      <c r="P79" s="146"/>
      <c r="Q79" s="145">
        <f t="shared" si="12"/>
        <v>0</v>
      </c>
      <c r="R79" s="146"/>
      <c r="S79" s="146"/>
      <c r="T79" s="145">
        <f t="shared" si="13"/>
        <v>0</v>
      </c>
      <c r="U79" s="146"/>
      <c r="V79" s="146"/>
      <c r="W79" s="145">
        <f t="shared" si="14"/>
        <v>0</v>
      </c>
      <c r="X79" s="146"/>
      <c r="Y79" s="146"/>
      <c r="Z79" s="145">
        <f t="shared" si="15"/>
        <v>0</v>
      </c>
      <c r="AA79" s="126">
        <f t="shared" si="11"/>
        <v>0</v>
      </c>
      <c r="AB79" s="142"/>
    </row>
    <row r="80" spans="1:28" x14ac:dyDescent="0.55000000000000004">
      <c r="A80">
        <v>71</v>
      </c>
      <c r="B80" s="142"/>
      <c r="C80" s="142"/>
      <c r="D80" s="142"/>
      <c r="E80" s="142"/>
      <c r="F80" s="142"/>
      <c r="G80" t="str">
        <f t="shared" si="8"/>
        <v/>
      </c>
      <c r="H80" s="142"/>
      <c r="I80" t="str">
        <f t="shared" ca="1" si="9"/>
        <v/>
      </c>
      <c r="J80" s="142"/>
      <c r="K80" t="str">
        <f t="shared" ca="1" si="10"/>
        <v/>
      </c>
      <c r="L80" s="142"/>
      <c r="M80" s="142"/>
      <c r="N80" s="142"/>
      <c r="O80" s="146"/>
      <c r="P80" s="146"/>
      <c r="Q80" s="145">
        <f t="shared" si="12"/>
        <v>0</v>
      </c>
      <c r="R80" s="146"/>
      <c r="S80" s="146"/>
      <c r="T80" s="145">
        <f t="shared" si="13"/>
        <v>0</v>
      </c>
      <c r="U80" s="146"/>
      <c r="V80" s="146"/>
      <c r="W80" s="145">
        <f t="shared" si="14"/>
        <v>0</v>
      </c>
      <c r="X80" s="146"/>
      <c r="Y80" s="146"/>
      <c r="Z80" s="145">
        <f t="shared" si="15"/>
        <v>0</v>
      </c>
      <c r="AA80" s="126">
        <f t="shared" si="11"/>
        <v>0</v>
      </c>
      <c r="AB80" s="142"/>
    </row>
    <row r="81" spans="1:28" x14ac:dyDescent="0.55000000000000004">
      <c r="A81">
        <v>72</v>
      </c>
      <c r="B81" s="142"/>
      <c r="C81" s="142"/>
      <c r="D81" s="142"/>
      <c r="E81" s="142"/>
      <c r="F81" s="142"/>
      <c r="G81" t="str">
        <f t="shared" si="8"/>
        <v/>
      </c>
      <c r="H81" s="142"/>
      <c r="I81" t="str">
        <f t="shared" ca="1" si="9"/>
        <v/>
      </c>
      <c r="J81" s="142"/>
      <c r="K81" t="str">
        <f t="shared" ca="1" si="10"/>
        <v/>
      </c>
      <c r="L81" s="142"/>
      <c r="M81" s="142"/>
      <c r="N81" s="142"/>
      <c r="O81" s="146"/>
      <c r="P81" s="146"/>
      <c r="Q81" s="145">
        <f t="shared" si="12"/>
        <v>0</v>
      </c>
      <c r="R81" s="146"/>
      <c r="S81" s="146"/>
      <c r="T81" s="145">
        <f t="shared" si="13"/>
        <v>0</v>
      </c>
      <c r="U81" s="146"/>
      <c r="V81" s="146"/>
      <c r="W81" s="145">
        <f t="shared" si="14"/>
        <v>0</v>
      </c>
      <c r="X81" s="146"/>
      <c r="Y81" s="146"/>
      <c r="Z81" s="145">
        <f t="shared" si="15"/>
        <v>0</v>
      </c>
      <c r="AA81" s="126">
        <f t="shared" si="11"/>
        <v>0</v>
      </c>
      <c r="AB81" s="142"/>
    </row>
    <row r="82" spans="1:28" x14ac:dyDescent="0.55000000000000004">
      <c r="A82">
        <v>73</v>
      </c>
      <c r="B82" s="142"/>
      <c r="C82" s="142"/>
      <c r="D82" s="142"/>
      <c r="E82" s="142"/>
      <c r="F82" s="142"/>
      <c r="G82" t="str">
        <f t="shared" si="8"/>
        <v/>
      </c>
      <c r="H82" s="142"/>
      <c r="I82" t="str">
        <f t="shared" ca="1" si="9"/>
        <v/>
      </c>
      <c r="J82" s="142"/>
      <c r="K82" t="str">
        <f t="shared" ca="1" si="10"/>
        <v/>
      </c>
      <c r="L82" s="142"/>
      <c r="M82" s="142"/>
      <c r="N82" s="142"/>
      <c r="O82" s="146"/>
      <c r="P82" s="146"/>
      <c r="Q82" s="145">
        <f t="shared" si="12"/>
        <v>0</v>
      </c>
      <c r="R82" s="146"/>
      <c r="S82" s="146"/>
      <c r="T82" s="145">
        <f t="shared" si="13"/>
        <v>0</v>
      </c>
      <c r="U82" s="146"/>
      <c r="V82" s="146"/>
      <c r="W82" s="145">
        <f t="shared" si="14"/>
        <v>0</v>
      </c>
      <c r="X82" s="146"/>
      <c r="Y82" s="146"/>
      <c r="Z82" s="145">
        <f t="shared" si="15"/>
        <v>0</v>
      </c>
      <c r="AA82" s="126">
        <f t="shared" si="11"/>
        <v>0</v>
      </c>
      <c r="AB82" s="142"/>
    </row>
    <row r="83" spans="1:28" x14ac:dyDescent="0.55000000000000004">
      <c r="A83">
        <v>74</v>
      </c>
      <c r="B83" s="142"/>
      <c r="C83" s="142"/>
      <c r="D83" s="142"/>
      <c r="E83" s="142"/>
      <c r="F83" s="142"/>
      <c r="G83" t="str">
        <f t="shared" si="8"/>
        <v/>
      </c>
      <c r="H83" s="142"/>
      <c r="I83" t="str">
        <f t="shared" ca="1" si="9"/>
        <v/>
      </c>
      <c r="J83" s="142"/>
      <c r="K83" t="str">
        <f t="shared" ca="1" si="10"/>
        <v/>
      </c>
      <c r="L83" s="142"/>
      <c r="M83" s="142"/>
      <c r="N83" s="142"/>
      <c r="O83" s="146"/>
      <c r="P83" s="146"/>
      <c r="Q83" s="145">
        <f t="shared" si="12"/>
        <v>0</v>
      </c>
      <c r="R83" s="146"/>
      <c r="S83" s="146"/>
      <c r="T83" s="145">
        <f t="shared" si="13"/>
        <v>0</v>
      </c>
      <c r="U83" s="146"/>
      <c r="V83" s="146"/>
      <c r="W83" s="145">
        <f t="shared" si="14"/>
        <v>0</v>
      </c>
      <c r="X83" s="146"/>
      <c r="Y83" s="146"/>
      <c r="Z83" s="145">
        <f t="shared" si="15"/>
        <v>0</v>
      </c>
      <c r="AA83" s="126">
        <f t="shared" si="11"/>
        <v>0</v>
      </c>
      <c r="AB83" s="142"/>
    </row>
    <row r="84" spans="1:28" x14ac:dyDescent="0.55000000000000004">
      <c r="A84">
        <v>75</v>
      </c>
      <c r="B84" s="142"/>
      <c r="C84" s="142"/>
      <c r="D84" s="142"/>
      <c r="E84" s="142"/>
      <c r="F84" s="142"/>
      <c r="G84" t="str">
        <f t="shared" si="8"/>
        <v/>
      </c>
      <c r="H84" s="142"/>
      <c r="I84" t="str">
        <f t="shared" ca="1" si="9"/>
        <v/>
      </c>
      <c r="J84" s="142"/>
      <c r="K84" t="str">
        <f t="shared" ca="1" si="10"/>
        <v/>
      </c>
      <c r="L84" s="142"/>
      <c r="M84" s="142"/>
      <c r="N84" s="142"/>
      <c r="O84" s="146"/>
      <c r="P84" s="146"/>
      <c r="Q84" s="145">
        <f t="shared" si="12"/>
        <v>0</v>
      </c>
      <c r="R84" s="146"/>
      <c r="S84" s="146"/>
      <c r="T84" s="145">
        <f t="shared" si="13"/>
        <v>0</v>
      </c>
      <c r="U84" s="146"/>
      <c r="V84" s="146"/>
      <c r="W84" s="145">
        <f t="shared" si="14"/>
        <v>0</v>
      </c>
      <c r="X84" s="146"/>
      <c r="Y84" s="146"/>
      <c r="Z84" s="145">
        <f t="shared" si="15"/>
        <v>0</v>
      </c>
      <c r="AA84" s="126">
        <f t="shared" si="11"/>
        <v>0</v>
      </c>
      <c r="AB84" s="142"/>
    </row>
    <row r="85" spans="1:28" x14ac:dyDescent="0.55000000000000004">
      <c r="A85">
        <v>76</v>
      </c>
      <c r="B85" s="142"/>
      <c r="C85" s="142"/>
      <c r="D85" s="142"/>
      <c r="E85" s="142"/>
      <c r="F85" s="142"/>
      <c r="G85" t="str">
        <f t="shared" si="8"/>
        <v/>
      </c>
      <c r="H85" s="142"/>
      <c r="I85" t="str">
        <f t="shared" ca="1" si="9"/>
        <v/>
      </c>
      <c r="J85" s="142"/>
      <c r="K85" t="str">
        <f t="shared" ca="1" si="10"/>
        <v/>
      </c>
      <c r="L85" s="142"/>
      <c r="M85" s="142"/>
      <c r="N85" s="142"/>
      <c r="O85" s="146"/>
      <c r="P85" s="146"/>
      <c r="Q85" s="145">
        <f t="shared" si="12"/>
        <v>0</v>
      </c>
      <c r="R85" s="146"/>
      <c r="S85" s="146"/>
      <c r="T85" s="145">
        <f t="shared" si="13"/>
        <v>0</v>
      </c>
      <c r="U85" s="146"/>
      <c r="V85" s="146"/>
      <c r="W85" s="145">
        <f t="shared" si="14"/>
        <v>0</v>
      </c>
      <c r="X85" s="146"/>
      <c r="Y85" s="146"/>
      <c r="Z85" s="145">
        <f t="shared" si="15"/>
        <v>0</v>
      </c>
      <c r="AA85" s="126">
        <f t="shared" si="11"/>
        <v>0</v>
      </c>
      <c r="AB85" s="142"/>
    </row>
    <row r="86" spans="1:28" x14ac:dyDescent="0.55000000000000004">
      <c r="A86">
        <v>77</v>
      </c>
      <c r="B86" s="142"/>
      <c r="C86" s="142"/>
      <c r="D86" s="142"/>
      <c r="E86" s="142"/>
      <c r="F86" s="142"/>
      <c r="G86" t="str">
        <f t="shared" si="8"/>
        <v/>
      </c>
      <c r="H86" s="142"/>
      <c r="I86" t="str">
        <f t="shared" ca="1" si="9"/>
        <v/>
      </c>
      <c r="J86" s="142"/>
      <c r="K86" t="str">
        <f t="shared" ca="1" si="10"/>
        <v/>
      </c>
      <c r="L86" s="142"/>
      <c r="M86" s="142"/>
      <c r="N86" s="142"/>
      <c r="O86" s="146"/>
      <c r="P86" s="146"/>
      <c r="Q86" s="145">
        <f t="shared" si="12"/>
        <v>0</v>
      </c>
      <c r="R86" s="146"/>
      <c r="S86" s="146"/>
      <c r="T86" s="145">
        <f t="shared" si="13"/>
        <v>0</v>
      </c>
      <c r="U86" s="146"/>
      <c r="V86" s="146"/>
      <c r="W86" s="145">
        <f t="shared" si="14"/>
        <v>0</v>
      </c>
      <c r="X86" s="146"/>
      <c r="Y86" s="146"/>
      <c r="Z86" s="145">
        <f t="shared" si="15"/>
        <v>0</v>
      </c>
      <c r="AA86" s="126">
        <f t="shared" si="11"/>
        <v>0</v>
      </c>
      <c r="AB86" s="142"/>
    </row>
    <row r="87" spans="1:28" x14ac:dyDescent="0.55000000000000004">
      <c r="A87">
        <v>78</v>
      </c>
      <c r="B87" s="142"/>
      <c r="C87" s="142"/>
      <c r="D87" s="142"/>
      <c r="E87" s="142"/>
      <c r="F87" s="142"/>
      <c r="G87" t="str">
        <f t="shared" si="8"/>
        <v/>
      </c>
      <c r="H87" s="142"/>
      <c r="I87" t="str">
        <f t="shared" ca="1" si="9"/>
        <v/>
      </c>
      <c r="J87" s="142"/>
      <c r="K87" t="str">
        <f t="shared" ca="1" si="10"/>
        <v/>
      </c>
      <c r="L87" s="142"/>
      <c r="M87" s="142"/>
      <c r="N87" s="142"/>
      <c r="O87" s="146"/>
      <c r="P87" s="146"/>
      <c r="Q87" s="145">
        <f t="shared" si="12"/>
        <v>0</v>
      </c>
      <c r="R87" s="146"/>
      <c r="S87" s="146"/>
      <c r="T87" s="145">
        <f t="shared" si="13"/>
        <v>0</v>
      </c>
      <c r="U87" s="146"/>
      <c r="V87" s="146"/>
      <c r="W87" s="145">
        <f t="shared" si="14"/>
        <v>0</v>
      </c>
      <c r="X87" s="146"/>
      <c r="Y87" s="146"/>
      <c r="Z87" s="145">
        <f t="shared" si="15"/>
        <v>0</v>
      </c>
      <c r="AA87" s="126">
        <f t="shared" si="11"/>
        <v>0</v>
      </c>
      <c r="AB87" s="142"/>
    </row>
    <row r="88" spans="1:28" x14ac:dyDescent="0.55000000000000004">
      <c r="A88">
        <v>79</v>
      </c>
      <c r="B88" s="142"/>
      <c r="C88" s="142"/>
      <c r="D88" s="142"/>
      <c r="E88" s="142"/>
      <c r="F88" s="142"/>
      <c r="G88" t="str">
        <f t="shared" si="8"/>
        <v/>
      </c>
      <c r="H88" s="142"/>
      <c r="I88" t="str">
        <f t="shared" ca="1" si="9"/>
        <v/>
      </c>
      <c r="J88" s="142"/>
      <c r="K88" t="str">
        <f t="shared" ca="1" si="10"/>
        <v/>
      </c>
      <c r="L88" s="142"/>
      <c r="M88" s="142"/>
      <c r="N88" s="142"/>
      <c r="O88" s="146"/>
      <c r="P88" s="146"/>
      <c r="Q88" s="145">
        <f t="shared" si="12"/>
        <v>0</v>
      </c>
      <c r="R88" s="146"/>
      <c r="S88" s="146"/>
      <c r="T88" s="145">
        <f t="shared" si="13"/>
        <v>0</v>
      </c>
      <c r="U88" s="146"/>
      <c r="V88" s="146"/>
      <c r="W88" s="145">
        <f t="shared" si="14"/>
        <v>0</v>
      </c>
      <c r="X88" s="146"/>
      <c r="Y88" s="146"/>
      <c r="Z88" s="145">
        <f t="shared" si="15"/>
        <v>0</v>
      </c>
      <c r="AA88" s="126">
        <f t="shared" si="11"/>
        <v>0</v>
      </c>
      <c r="AB88" s="142"/>
    </row>
    <row r="89" spans="1:28" x14ac:dyDescent="0.55000000000000004">
      <c r="A89">
        <v>80</v>
      </c>
      <c r="B89" s="142"/>
      <c r="C89" s="142"/>
      <c r="D89" s="142"/>
      <c r="E89" s="142"/>
      <c r="F89" s="142"/>
      <c r="G89" t="str">
        <f t="shared" si="8"/>
        <v/>
      </c>
      <c r="H89" s="142"/>
      <c r="I89" t="str">
        <f t="shared" ca="1" si="9"/>
        <v/>
      </c>
      <c r="J89" s="142"/>
      <c r="K89" t="str">
        <f t="shared" ca="1" si="10"/>
        <v/>
      </c>
      <c r="L89" s="142"/>
      <c r="M89" s="142"/>
      <c r="N89" s="142"/>
      <c r="O89" s="146"/>
      <c r="P89" s="146"/>
      <c r="Q89" s="145">
        <f t="shared" si="12"/>
        <v>0</v>
      </c>
      <c r="R89" s="146"/>
      <c r="S89" s="146"/>
      <c r="T89" s="145">
        <f t="shared" si="13"/>
        <v>0</v>
      </c>
      <c r="U89" s="146"/>
      <c r="V89" s="146"/>
      <c r="W89" s="145">
        <f t="shared" si="14"/>
        <v>0</v>
      </c>
      <c r="X89" s="146"/>
      <c r="Y89" s="146"/>
      <c r="Z89" s="145">
        <f t="shared" si="15"/>
        <v>0</v>
      </c>
      <c r="AA89" s="126">
        <f t="shared" si="11"/>
        <v>0</v>
      </c>
      <c r="AB89" s="142"/>
    </row>
    <row r="90" spans="1:28" x14ac:dyDescent="0.55000000000000004">
      <c r="A90">
        <v>81</v>
      </c>
      <c r="B90" s="142"/>
      <c r="C90" s="142"/>
      <c r="D90" s="142"/>
      <c r="E90" s="142"/>
      <c r="F90" s="142"/>
      <c r="G90" t="str">
        <f t="shared" si="8"/>
        <v/>
      </c>
      <c r="H90" s="142"/>
      <c r="I90" t="str">
        <f t="shared" ca="1" si="9"/>
        <v/>
      </c>
      <c r="J90" s="142"/>
      <c r="K90" t="str">
        <f t="shared" ca="1" si="10"/>
        <v/>
      </c>
      <c r="L90" s="142"/>
      <c r="M90" s="142"/>
      <c r="N90" s="142"/>
      <c r="O90" s="146"/>
      <c r="P90" s="146"/>
      <c r="Q90" s="145">
        <f t="shared" si="12"/>
        <v>0</v>
      </c>
      <c r="R90" s="146"/>
      <c r="S90" s="146"/>
      <c r="T90" s="145">
        <f t="shared" si="13"/>
        <v>0</v>
      </c>
      <c r="U90" s="146"/>
      <c r="V90" s="146"/>
      <c r="W90" s="145">
        <f t="shared" si="14"/>
        <v>0</v>
      </c>
      <c r="X90" s="146"/>
      <c r="Y90" s="146"/>
      <c r="Z90" s="145">
        <f t="shared" si="15"/>
        <v>0</v>
      </c>
      <c r="AA90" s="126">
        <f t="shared" si="11"/>
        <v>0</v>
      </c>
      <c r="AB90" s="142"/>
    </row>
    <row r="91" spans="1:28" x14ac:dyDescent="0.55000000000000004">
      <c r="A91">
        <v>82</v>
      </c>
      <c r="B91" s="142"/>
      <c r="C91" s="142"/>
      <c r="D91" s="142"/>
      <c r="E91" s="142"/>
      <c r="F91" s="142"/>
      <c r="G91" t="str">
        <f t="shared" si="8"/>
        <v/>
      </c>
      <c r="H91" s="142"/>
      <c r="I91" t="str">
        <f t="shared" ca="1" si="9"/>
        <v/>
      </c>
      <c r="J91" s="142"/>
      <c r="K91" t="str">
        <f t="shared" ca="1" si="10"/>
        <v/>
      </c>
      <c r="L91" s="142"/>
      <c r="M91" s="142"/>
      <c r="N91" s="142"/>
      <c r="O91" s="146"/>
      <c r="P91" s="146"/>
      <c r="Q91" s="145">
        <f t="shared" si="12"/>
        <v>0</v>
      </c>
      <c r="R91" s="146"/>
      <c r="S91" s="146"/>
      <c r="T91" s="145">
        <f t="shared" si="13"/>
        <v>0</v>
      </c>
      <c r="U91" s="146"/>
      <c r="V91" s="146"/>
      <c r="W91" s="145">
        <f t="shared" si="14"/>
        <v>0</v>
      </c>
      <c r="X91" s="146"/>
      <c r="Y91" s="146"/>
      <c r="Z91" s="145">
        <f t="shared" si="15"/>
        <v>0</v>
      </c>
      <c r="AA91" s="126">
        <f t="shared" si="11"/>
        <v>0</v>
      </c>
      <c r="AB91" s="142"/>
    </row>
    <row r="92" spans="1:28" x14ac:dyDescent="0.55000000000000004">
      <c r="A92">
        <v>83</v>
      </c>
      <c r="B92" s="142"/>
      <c r="C92" s="142"/>
      <c r="D92" s="142"/>
      <c r="E92" s="142"/>
      <c r="F92" s="142"/>
      <c r="G92" t="str">
        <f t="shared" si="8"/>
        <v/>
      </c>
      <c r="H92" s="142"/>
      <c r="I92" t="str">
        <f t="shared" ca="1" si="9"/>
        <v/>
      </c>
      <c r="J92" s="142"/>
      <c r="K92" t="str">
        <f t="shared" ca="1" si="10"/>
        <v/>
      </c>
      <c r="L92" s="142"/>
      <c r="M92" s="142"/>
      <c r="N92" s="142"/>
      <c r="O92" s="146"/>
      <c r="P92" s="146"/>
      <c r="Q92" s="145">
        <f t="shared" si="12"/>
        <v>0</v>
      </c>
      <c r="R92" s="146"/>
      <c r="S92" s="146"/>
      <c r="T92" s="145">
        <f t="shared" si="13"/>
        <v>0</v>
      </c>
      <c r="U92" s="146"/>
      <c r="V92" s="146"/>
      <c r="W92" s="145">
        <f t="shared" si="14"/>
        <v>0</v>
      </c>
      <c r="X92" s="146"/>
      <c r="Y92" s="146"/>
      <c r="Z92" s="145">
        <f t="shared" si="15"/>
        <v>0</v>
      </c>
      <c r="AA92" s="126">
        <f t="shared" si="11"/>
        <v>0</v>
      </c>
      <c r="AB92" s="142"/>
    </row>
    <row r="93" spans="1:28" x14ac:dyDescent="0.55000000000000004">
      <c r="A93">
        <v>84</v>
      </c>
      <c r="B93" s="142"/>
      <c r="C93" s="142"/>
      <c r="D93" s="142"/>
      <c r="E93" s="142"/>
      <c r="F93" s="142"/>
      <c r="G93" t="str">
        <f t="shared" si="8"/>
        <v/>
      </c>
      <c r="H93" s="142"/>
      <c r="I93" t="str">
        <f t="shared" ca="1" si="9"/>
        <v/>
      </c>
      <c r="J93" s="142"/>
      <c r="K93" t="str">
        <f t="shared" ca="1" si="10"/>
        <v/>
      </c>
      <c r="L93" s="142"/>
      <c r="M93" s="142"/>
      <c r="N93" s="142"/>
      <c r="O93" s="146"/>
      <c r="P93" s="146"/>
      <c r="Q93" s="145">
        <f t="shared" si="12"/>
        <v>0</v>
      </c>
      <c r="R93" s="146"/>
      <c r="S93" s="146"/>
      <c r="T93" s="145">
        <f t="shared" si="13"/>
        <v>0</v>
      </c>
      <c r="U93" s="146"/>
      <c r="V93" s="146"/>
      <c r="W93" s="145">
        <f t="shared" si="14"/>
        <v>0</v>
      </c>
      <c r="X93" s="146"/>
      <c r="Y93" s="146"/>
      <c r="Z93" s="145">
        <f t="shared" si="15"/>
        <v>0</v>
      </c>
      <c r="AA93" s="126">
        <f t="shared" si="11"/>
        <v>0</v>
      </c>
      <c r="AB93" s="142"/>
    </row>
    <row r="94" spans="1:28" x14ac:dyDescent="0.55000000000000004">
      <c r="A94">
        <v>85</v>
      </c>
      <c r="B94" s="142"/>
      <c r="C94" s="142"/>
      <c r="D94" s="142"/>
      <c r="E94" s="142"/>
      <c r="F94" s="142"/>
      <c r="G94" t="str">
        <f t="shared" si="8"/>
        <v/>
      </c>
      <c r="H94" s="142"/>
      <c r="I94" t="str">
        <f t="shared" ca="1" si="9"/>
        <v/>
      </c>
      <c r="J94" s="142"/>
      <c r="K94" t="str">
        <f t="shared" ca="1" si="10"/>
        <v/>
      </c>
      <c r="L94" s="142"/>
      <c r="M94" s="142"/>
      <c r="N94" s="142"/>
      <c r="O94" s="146"/>
      <c r="P94" s="146"/>
      <c r="Q94" s="145">
        <f t="shared" si="12"/>
        <v>0</v>
      </c>
      <c r="R94" s="146"/>
      <c r="S94" s="146"/>
      <c r="T94" s="145">
        <f t="shared" si="13"/>
        <v>0</v>
      </c>
      <c r="U94" s="146"/>
      <c r="V94" s="146"/>
      <c r="W94" s="145">
        <f t="shared" si="14"/>
        <v>0</v>
      </c>
      <c r="X94" s="146"/>
      <c r="Y94" s="146"/>
      <c r="Z94" s="145">
        <f t="shared" si="15"/>
        <v>0</v>
      </c>
      <c r="AA94" s="126">
        <f t="shared" si="11"/>
        <v>0</v>
      </c>
      <c r="AB94" s="142"/>
    </row>
    <row r="95" spans="1:28" x14ac:dyDescent="0.55000000000000004">
      <c r="A95">
        <v>86</v>
      </c>
      <c r="B95" s="142"/>
      <c r="C95" s="142"/>
      <c r="D95" s="142"/>
      <c r="E95" s="142"/>
      <c r="F95" s="142"/>
      <c r="G95" t="str">
        <f t="shared" si="8"/>
        <v/>
      </c>
      <c r="H95" s="142"/>
      <c r="I95" t="str">
        <f t="shared" ca="1" si="9"/>
        <v/>
      </c>
      <c r="J95" s="142"/>
      <c r="K95" t="str">
        <f t="shared" ca="1" si="10"/>
        <v/>
      </c>
      <c r="L95" s="142"/>
      <c r="M95" s="142"/>
      <c r="N95" s="142"/>
      <c r="O95" s="146"/>
      <c r="P95" s="146"/>
      <c r="Q95" s="145">
        <f t="shared" si="12"/>
        <v>0</v>
      </c>
      <c r="R95" s="146"/>
      <c r="S95" s="146"/>
      <c r="T95" s="145">
        <f t="shared" si="13"/>
        <v>0</v>
      </c>
      <c r="U95" s="146"/>
      <c r="V95" s="146"/>
      <c r="W95" s="145">
        <f t="shared" si="14"/>
        <v>0</v>
      </c>
      <c r="X95" s="146"/>
      <c r="Y95" s="146"/>
      <c r="Z95" s="145">
        <f t="shared" si="15"/>
        <v>0</v>
      </c>
      <c r="AA95" s="126">
        <f t="shared" si="11"/>
        <v>0</v>
      </c>
      <c r="AB95" s="142"/>
    </row>
    <row r="96" spans="1:28" x14ac:dyDescent="0.55000000000000004">
      <c r="A96">
        <v>87</v>
      </c>
      <c r="B96" s="142"/>
      <c r="C96" s="142"/>
      <c r="D96" s="142"/>
      <c r="E96" s="142"/>
      <c r="F96" s="142"/>
      <c r="G96" t="str">
        <f t="shared" si="8"/>
        <v/>
      </c>
      <c r="H96" s="142"/>
      <c r="I96" t="str">
        <f t="shared" ca="1" si="9"/>
        <v/>
      </c>
      <c r="J96" s="142"/>
      <c r="K96" t="str">
        <f t="shared" ca="1" si="10"/>
        <v/>
      </c>
      <c r="L96" s="142"/>
      <c r="M96" s="142"/>
      <c r="N96" s="142"/>
      <c r="O96" s="146"/>
      <c r="P96" s="146"/>
      <c r="Q96" s="145">
        <f t="shared" si="12"/>
        <v>0</v>
      </c>
      <c r="R96" s="146"/>
      <c r="S96" s="146"/>
      <c r="T96" s="145">
        <f t="shared" si="13"/>
        <v>0</v>
      </c>
      <c r="U96" s="146"/>
      <c r="V96" s="146"/>
      <c r="W96" s="145">
        <f t="shared" si="14"/>
        <v>0</v>
      </c>
      <c r="X96" s="146"/>
      <c r="Y96" s="146"/>
      <c r="Z96" s="145">
        <f t="shared" si="15"/>
        <v>0</v>
      </c>
      <c r="AA96" s="126">
        <f t="shared" si="11"/>
        <v>0</v>
      </c>
      <c r="AB96" s="142"/>
    </row>
    <row r="97" spans="1:28" x14ac:dyDescent="0.55000000000000004">
      <c r="A97">
        <v>88</v>
      </c>
      <c r="B97" s="142"/>
      <c r="C97" s="142"/>
      <c r="D97" s="142"/>
      <c r="E97" s="142"/>
      <c r="F97" s="142"/>
      <c r="G97" t="str">
        <f t="shared" si="8"/>
        <v/>
      </c>
      <c r="H97" s="142"/>
      <c r="I97" t="str">
        <f t="shared" ca="1" si="9"/>
        <v/>
      </c>
      <c r="J97" s="142"/>
      <c r="K97" t="str">
        <f t="shared" ca="1" si="10"/>
        <v/>
      </c>
      <c r="L97" s="142"/>
      <c r="M97" s="142"/>
      <c r="N97" s="142"/>
      <c r="O97" s="146"/>
      <c r="P97" s="146"/>
      <c r="Q97" s="145">
        <f t="shared" si="12"/>
        <v>0</v>
      </c>
      <c r="R97" s="146"/>
      <c r="S97" s="146"/>
      <c r="T97" s="145">
        <f t="shared" si="13"/>
        <v>0</v>
      </c>
      <c r="U97" s="146"/>
      <c r="V97" s="146"/>
      <c r="W97" s="145">
        <f t="shared" si="14"/>
        <v>0</v>
      </c>
      <c r="X97" s="146"/>
      <c r="Y97" s="146"/>
      <c r="Z97" s="145">
        <f t="shared" si="15"/>
        <v>0</v>
      </c>
      <c r="AA97" s="126">
        <f t="shared" si="11"/>
        <v>0</v>
      </c>
      <c r="AB97" s="142"/>
    </row>
    <row r="98" spans="1:28" x14ac:dyDescent="0.55000000000000004">
      <c r="A98">
        <v>89</v>
      </c>
      <c r="B98" s="142"/>
      <c r="C98" s="142"/>
      <c r="D98" s="142"/>
      <c r="E98" s="142"/>
      <c r="F98" s="142"/>
      <c r="G98" t="str">
        <f t="shared" si="8"/>
        <v/>
      </c>
      <c r="H98" s="142"/>
      <c r="I98" t="str">
        <f t="shared" ca="1" si="9"/>
        <v/>
      </c>
      <c r="J98" s="142"/>
      <c r="K98" t="str">
        <f t="shared" ca="1" si="10"/>
        <v/>
      </c>
      <c r="L98" s="142"/>
      <c r="M98" s="142"/>
      <c r="N98" s="142"/>
      <c r="O98" s="146"/>
      <c r="P98" s="146"/>
      <c r="Q98" s="145">
        <f t="shared" si="12"/>
        <v>0</v>
      </c>
      <c r="R98" s="146"/>
      <c r="S98" s="146"/>
      <c r="T98" s="145">
        <f t="shared" si="13"/>
        <v>0</v>
      </c>
      <c r="U98" s="146"/>
      <c r="V98" s="146"/>
      <c r="W98" s="145">
        <f t="shared" si="14"/>
        <v>0</v>
      </c>
      <c r="X98" s="146"/>
      <c r="Y98" s="146"/>
      <c r="Z98" s="145">
        <f t="shared" si="15"/>
        <v>0</v>
      </c>
      <c r="AA98" s="126">
        <f t="shared" si="11"/>
        <v>0</v>
      </c>
      <c r="AB98" s="142"/>
    </row>
    <row r="99" spans="1:28" x14ac:dyDescent="0.55000000000000004">
      <c r="A99">
        <v>90</v>
      </c>
      <c r="B99" s="142"/>
      <c r="C99" s="142"/>
      <c r="D99" s="142"/>
      <c r="E99" s="142"/>
      <c r="F99" s="142"/>
      <c r="G99" t="str">
        <f t="shared" si="8"/>
        <v/>
      </c>
      <c r="H99" s="142"/>
      <c r="I99" t="str">
        <f t="shared" ca="1" si="9"/>
        <v/>
      </c>
      <c r="J99" s="142"/>
      <c r="K99" t="str">
        <f t="shared" ca="1" si="10"/>
        <v/>
      </c>
      <c r="L99" s="142"/>
      <c r="M99" s="142"/>
      <c r="N99" s="142"/>
      <c r="O99" s="146"/>
      <c r="P99" s="146"/>
      <c r="Q99" s="145">
        <f t="shared" si="12"/>
        <v>0</v>
      </c>
      <c r="R99" s="146"/>
      <c r="S99" s="146"/>
      <c r="T99" s="145">
        <f t="shared" si="13"/>
        <v>0</v>
      </c>
      <c r="U99" s="146"/>
      <c r="V99" s="146"/>
      <c r="W99" s="145">
        <f t="shared" si="14"/>
        <v>0</v>
      </c>
      <c r="X99" s="146"/>
      <c r="Y99" s="146"/>
      <c r="Z99" s="145">
        <f t="shared" si="15"/>
        <v>0</v>
      </c>
      <c r="AA99" s="126">
        <f t="shared" si="11"/>
        <v>0</v>
      </c>
      <c r="AB99" s="142"/>
    </row>
    <row r="100" spans="1:28" x14ac:dyDescent="0.55000000000000004">
      <c r="A100">
        <v>91</v>
      </c>
      <c r="B100" s="142"/>
      <c r="C100" s="142"/>
      <c r="D100" s="142"/>
      <c r="E100" s="142"/>
      <c r="F100" s="142"/>
      <c r="G100" t="str">
        <f t="shared" si="8"/>
        <v/>
      </c>
      <c r="H100" s="142"/>
      <c r="I100" t="str">
        <f t="shared" ca="1" si="9"/>
        <v/>
      </c>
      <c r="J100" s="142"/>
      <c r="K100" t="str">
        <f t="shared" ca="1" si="10"/>
        <v/>
      </c>
      <c r="L100" s="142"/>
      <c r="M100" s="142"/>
      <c r="N100" s="142"/>
      <c r="O100" s="146"/>
      <c r="P100" s="146"/>
      <c r="Q100" s="145">
        <f t="shared" si="12"/>
        <v>0</v>
      </c>
      <c r="R100" s="146"/>
      <c r="S100" s="146"/>
      <c r="T100" s="145">
        <f t="shared" si="13"/>
        <v>0</v>
      </c>
      <c r="U100" s="146"/>
      <c r="V100" s="146"/>
      <c r="W100" s="145">
        <f t="shared" si="14"/>
        <v>0</v>
      </c>
      <c r="X100" s="146"/>
      <c r="Y100" s="146"/>
      <c r="Z100" s="145">
        <f t="shared" si="15"/>
        <v>0</v>
      </c>
      <c r="AA100" s="126">
        <f t="shared" si="11"/>
        <v>0</v>
      </c>
      <c r="AB100" s="142"/>
    </row>
    <row r="101" spans="1:28" x14ac:dyDescent="0.55000000000000004">
      <c r="A101">
        <v>92</v>
      </c>
      <c r="B101" s="142"/>
      <c r="C101" s="142"/>
      <c r="D101" s="142"/>
      <c r="E101" s="142"/>
      <c r="F101" s="142"/>
      <c r="G101" t="str">
        <f t="shared" si="8"/>
        <v/>
      </c>
      <c r="H101" s="142"/>
      <c r="I101" t="str">
        <f t="shared" ca="1" si="9"/>
        <v/>
      </c>
      <c r="J101" s="142"/>
      <c r="K101" t="str">
        <f t="shared" ca="1" si="10"/>
        <v/>
      </c>
      <c r="L101" s="142"/>
      <c r="M101" s="142"/>
      <c r="N101" s="142"/>
      <c r="O101" s="146"/>
      <c r="P101" s="146"/>
      <c r="Q101" s="145">
        <f t="shared" si="12"/>
        <v>0</v>
      </c>
      <c r="R101" s="146"/>
      <c r="S101" s="146"/>
      <c r="T101" s="145">
        <f t="shared" si="13"/>
        <v>0</v>
      </c>
      <c r="U101" s="146"/>
      <c r="V101" s="146"/>
      <c r="W101" s="145">
        <f t="shared" si="14"/>
        <v>0</v>
      </c>
      <c r="X101" s="146"/>
      <c r="Y101" s="146"/>
      <c r="Z101" s="145">
        <f t="shared" si="15"/>
        <v>0</v>
      </c>
      <c r="AA101" s="126">
        <f t="shared" si="11"/>
        <v>0</v>
      </c>
      <c r="AB101" s="142"/>
    </row>
    <row r="102" spans="1:28" x14ac:dyDescent="0.55000000000000004">
      <c r="A102">
        <v>93</v>
      </c>
      <c r="B102" s="142"/>
      <c r="C102" s="142"/>
      <c r="D102" s="142"/>
      <c r="E102" s="142"/>
      <c r="F102" s="142"/>
      <c r="G102" t="str">
        <f t="shared" si="8"/>
        <v/>
      </c>
      <c r="H102" s="142"/>
      <c r="I102" t="str">
        <f t="shared" ca="1" si="9"/>
        <v/>
      </c>
      <c r="J102" s="142"/>
      <c r="K102" t="str">
        <f t="shared" ca="1" si="10"/>
        <v/>
      </c>
      <c r="L102" s="142"/>
      <c r="M102" s="142"/>
      <c r="N102" s="142"/>
      <c r="O102" s="146"/>
      <c r="P102" s="146"/>
      <c r="Q102" s="145">
        <f t="shared" si="12"/>
        <v>0</v>
      </c>
      <c r="R102" s="146"/>
      <c r="S102" s="146"/>
      <c r="T102" s="145">
        <f t="shared" si="13"/>
        <v>0</v>
      </c>
      <c r="U102" s="146"/>
      <c r="V102" s="146"/>
      <c r="W102" s="145">
        <f t="shared" si="14"/>
        <v>0</v>
      </c>
      <c r="X102" s="146"/>
      <c r="Y102" s="146"/>
      <c r="Z102" s="145">
        <f t="shared" si="15"/>
        <v>0</v>
      </c>
      <c r="AA102" s="126">
        <f t="shared" si="11"/>
        <v>0</v>
      </c>
      <c r="AB102" s="142"/>
    </row>
    <row r="103" spans="1:28" x14ac:dyDescent="0.55000000000000004">
      <c r="A103">
        <v>94</v>
      </c>
      <c r="B103" s="142"/>
      <c r="C103" s="142"/>
      <c r="D103" s="142"/>
      <c r="E103" s="142"/>
      <c r="F103" s="142"/>
      <c r="G103" t="str">
        <f t="shared" si="8"/>
        <v/>
      </c>
      <c r="H103" s="142"/>
      <c r="I103" t="str">
        <f t="shared" ca="1" si="9"/>
        <v/>
      </c>
      <c r="J103" s="142"/>
      <c r="K103" t="str">
        <f t="shared" ca="1" si="10"/>
        <v/>
      </c>
      <c r="L103" s="142"/>
      <c r="M103" s="142"/>
      <c r="N103" s="142"/>
      <c r="O103" s="146"/>
      <c r="P103" s="146"/>
      <c r="Q103" s="145">
        <f t="shared" si="12"/>
        <v>0</v>
      </c>
      <c r="R103" s="146"/>
      <c r="S103" s="146"/>
      <c r="T103" s="145">
        <f t="shared" si="13"/>
        <v>0</v>
      </c>
      <c r="U103" s="146"/>
      <c r="V103" s="146"/>
      <c r="W103" s="145">
        <f t="shared" si="14"/>
        <v>0</v>
      </c>
      <c r="X103" s="146"/>
      <c r="Y103" s="146"/>
      <c r="Z103" s="145">
        <f t="shared" si="15"/>
        <v>0</v>
      </c>
      <c r="AA103" s="126">
        <f t="shared" si="11"/>
        <v>0</v>
      </c>
      <c r="AB103" s="142"/>
    </row>
    <row r="104" spans="1:28" x14ac:dyDescent="0.55000000000000004">
      <c r="A104">
        <v>95</v>
      </c>
      <c r="B104" s="142"/>
      <c r="C104" s="142"/>
      <c r="D104" s="142"/>
      <c r="E104" s="142"/>
      <c r="F104" s="142"/>
      <c r="G104" t="str">
        <f t="shared" si="8"/>
        <v/>
      </c>
      <c r="H104" s="142"/>
      <c r="I104" t="str">
        <f t="shared" ca="1" si="9"/>
        <v/>
      </c>
      <c r="J104" s="142"/>
      <c r="K104" t="str">
        <f t="shared" ca="1" si="10"/>
        <v/>
      </c>
      <c r="L104" s="142"/>
      <c r="M104" s="142"/>
      <c r="N104" s="142"/>
      <c r="O104" s="146"/>
      <c r="P104" s="146"/>
      <c r="Q104" s="145">
        <f t="shared" si="12"/>
        <v>0</v>
      </c>
      <c r="R104" s="146"/>
      <c r="S104" s="146"/>
      <c r="T104" s="145">
        <f t="shared" si="13"/>
        <v>0</v>
      </c>
      <c r="U104" s="146"/>
      <c r="V104" s="146"/>
      <c r="W104" s="145">
        <f t="shared" si="14"/>
        <v>0</v>
      </c>
      <c r="X104" s="146"/>
      <c r="Y104" s="146"/>
      <c r="Z104" s="145">
        <f t="shared" si="15"/>
        <v>0</v>
      </c>
      <c r="AA104" s="126">
        <f t="shared" si="11"/>
        <v>0</v>
      </c>
      <c r="AB104" s="142"/>
    </row>
    <row r="105" spans="1:28" x14ac:dyDescent="0.55000000000000004">
      <c r="A105">
        <v>96</v>
      </c>
      <c r="B105" s="142"/>
      <c r="C105" s="142"/>
      <c r="D105" s="142"/>
      <c r="E105" s="142"/>
      <c r="F105" s="142"/>
      <c r="G105" t="str">
        <f t="shared" si="8"/>
        <v/>
      </c>
      <c r="H105" s="142"/>
      <c r="I105" t="str">
        <f t="shared" ca="1" si="9"/>
        <v/>
      </c>
      <c r="J105" s="142"/>
      <c r="K105" t="str">
        <f t="shared" ca="1" si="10"/>
        <v/>
      </c>
      <c r="L105" s="142"/>
      <c r="M105" s="142"/>
      <c r="N105" s="142"/>
      <c r="O105" s="146"/>
      <c r="P105" s="146"/>
      <c r="Q105" s="145">
        <f t="shared" si="12"/>
        <v>0</v>
      </c>
      <c r="R105" s="146"/>
      <c r="S105" s="146"/>
      <c r="T105" s="145">
        <f t="shared" si="13"/>
        <v>0</v>
      </c>
      <c r="U105" s="146"/>
      <c r="V105" s="146"/>
      <c r="W105" s="145">
        <f t="shared" si="14"/>
        <v>0</v>
      </c>
      <c r="X105" s="146"/>
      <c r="Y105" s="146"/>
      <c r="Z105" s="145">
        <f t="shared" si="15"/>
        <v>0</v>
      </c>
      <c r="AA105" s="126">
        <f t="shared" si="11"/>
        <v>0</v>
      </c>
      <c r="AB105" s="142"/>
    </row>
    <row r="106" spans="1:28" x14ac:dyDescent="0.55000000000000004">
      <c r="A106">
        <v>97</v>
      </c>
      <c r="B106" s="142"/>
      <c r="C106" s="142"/>
      <c r="D106" s="142"/>
      <c r="E106" s="142"/>
      <c r="F106" s="142"/>
      <c r="G106" t="str">
        <f t="shared" si="8"/>
        <v/>
      </c>
      <c r="H106" s="142"/>
      <c r="I106" t="str">
        <f t="shared" ca="1" si="9"/>
        <v/>
      </c>
      <c r="J106" s="142"/>
      <c r="K106" t="str">
        <f t="shared" ca="1" si="10"/>
        <v/>
      </c>
      <c r="L106" s="142"/>
      <c r="M106" s="142"/>
      <c r="N106" s="142"/>
      <c r="O106" s="146"/>
      <c r="P106" s="146"/>
      <c r="Q106" s="145">
        <f t="shared" si="12"/>
        <v>0</v>
      </c>
      <c r="R106" s="146"/>
      <c r="S106" s="146"/>
      <c r="T106" s="145">
        <f t="shared" si="13"/>
        <v>0</v>
      </c>
      <c r="U106" s="146"/>
      <c r="V106" s="146"/>
      <c r="W106" s="145">
        <f t="shared" si="14"/>
        <v>0</v>
      </c>
      <c r="X106" s="146"/>
      <c r="Y106" s="146"/>
      <c r="Z106" s="145">
        <f t="shared" si="15"/>
        <v>0</v>
      </c>
      <c r="AA106" s="126">
        <f t="shared" si="11"/>
        <v>0</v>
      </c>
      <c r="AB106" s="142"/>
    </row>
    <row r="107" spans="1:28" x14ac:dyDescent="0.55000000000000004">
      <c r="A107">
        <v>98</v>
      </c>
      <c r="B107" s="142"/>
      <c r="C107" s="142"/>
      <c r="D107" s="142"/>
      <c r="E107" s="142"/>
      <c r="F107" s="142"/>
      <c r="G107" t="str">
        <f t="shared" si="8"/>
        <v/>
      </c>
      <c r="H107" s="142"/>
      <c r="I107" t="str">
        <f t="shared" ca="1" si="9"/>
        <v/>
      </c>
      <c r="J107" s="142"/>
      <c r="K107" t="str">
        <f t="shared" ca="1" si="10"/>
        <v/>
      </c>
      <c r="L107" s="142"/>
      <c r="M107" s="142"/>
      <c r="N107" s="142"/>
      <c r="O107" s="146"/>
      <c r="P107" s="146"/>
      <c r="Q107" s="145">
        <f t="shared" si="12"/>
        <v>0</v>
      </c>
      <c r="R107" s="146"/>
      <c r="S107" s="146"/>
      <c r="T107" s="145">
        <f t="shared" si="13"/>
        <v>0</v>
      </c>
      <c r="U107" s="146"/>
      <c r="V107" s="146"/>
      <c r="W107" s="145">
        <f t="shared" si="14"/>
        <v>0</v>
      </c>
      <c r="X107" s="146"/>
      <c r="Y107" s="146"/>
      <c r="Z107" s="145">
        <f t="shared" si="15"/>
        <v>0</v>
      </c>
      <c r="AA107" s="126">
        <f t="shared" si="11"/>
        <v>0</v>
      </c>
      <c r="AB107" s="142"/>
    </row>
    <row r="108" spans="1:28" x14ac:dyDescent="0.55000000000000004">
      <c r="A108">
        <v>99</v>
      </c>
      <c r="B108" s="142"/>
      <c r="C108" s="142"/>
      <c r="D108" s="142"/>
      <c r="E108" s="142"/>
      <c r="F108" s="142"/>
      <c r="G108" t="str">
        <f t="shared" si="8"/>
        <v/>
      </c>
      <c r="H108" s="142"/>
      <c r="I108" t="str">
        <f t="shared" ca="1" si="9"/>
        <v/>
      </c>
      <c r="J108" s="142"/>
      <c r="K108" t="str">
        <f t="shared" ca="1" si="10"/>
        <v/>
      </c>
      <c r="L108" s="142"/>
      <c r="M108" s="142"/>
      <c r="N108" s="142"/>
      <c r="O108" s="146"/>
      <c r="P108" s="146"/>
      <c r="Q108" s="145">
        <f t="shared" si="12"/>
        <v>0</v>
      </c>
      <c r="R108" s="146"/>
      <c r="S108" s="146"/>
      <c r="T108" s="145">
        <f t="shared" si="13"/>
        <v>0</v>
      </c>
      <c r="U108" s="146"/>
      <c r="V108" s="146"/>
      <c r="W108" s="145">
        <f t="shared" si="14"/>
        <v>0</v>
      </c>
      <c r="X108" s="146"/>
      <c r="Y108" s="146"/>
      <c r="Z108" s="145">
        <f t="shared" si="15"/>
        <v>0</v>
      </c>
      <c r="AA108" s="126">
        <f t="shared" si="11"/>
        <v>0</v>
      </c>
      <c r="AB108" s="142"/>
    </row>
    <row r="109" spans="1:28" x14ac:dyDescent="0.55000000000000004">
      <c r="A109">
        <v>100</v>
      </c>
      <c r="B109" s="142"/>
      <c r="C109" s="142"/>
      <c r="D109" s="142"/>
      <c r="E109" s="142"/>
      <c r="F109" s="142"/>
      <c r="G109" t="str">
        <f t="shared" si="8"/>
        <v/>
      </c>
      <c r="H109" s="142"/>
      <c r="I109" t="str">
        <f t="shared" ca="1" si="9"/>
        <v/>
      </c>
      <c r="J109" s="142"/>
      <c r="K109" t="str">
        <f t="shared" ca="1" si="10"/>
        <v/>
      </c>
      <c r="L109" s="142"/>
      <c r="M109" s="142"/>
      <c r="N109" s="142"/>
      <c r="O109" s="146"/>
      <c r="P109" s="146"/>
      <c r="Q109" s="145">
        <f t="shared" si="12"/>
        <v>0</v>
      </c>
      <c r="R109" s="146"/>
      <c r="S109" s="146"/>
      <c r="T109" s="145">
        <f t="shared" si="13"/>
        <v>0</v>
      </c>
      <c r="U109" s="146"/>
      <c r="V109" s="146"/>
      <c r="W109" s="145">
        <f t="shared" si="14"/>
        <v>0</v>
      </c>
      <c r="X109" s="146"/>
      <c r="Y109" s="146"/>
      <c r="Z109" s="145">
        <f t="shared" si="15"/>
        <v>0</v>
      </c>
      <c r="AA109" s="126">
        <f t="shared" si="11"/>
        <v>0</v>
      </c>
      <c r="AB109" s="142"/>
    </row>
    <row r="110" spans="1:28" x14ac:dyDescent="0.55000000000000004">
      <c r="A110">
        <v>101</v>
      </c>
      <c r="B110" s="142"/>
      <c r="C110" s="142"/>
      <c r="D110" s="142"/>
      <c r="E110" s="142"/>
      <c r="F110" s="142"/>
      <c r="G110" t="str">
        <f t="shared" si="8"/>
        <v/>
      </c>
      <c r="H110" s="142"/>
      <c r="I110" t="str">
        <f t="shared" ca="1" si="9"/>
        <v/>
      </c>
      <c r="J110" s="142"/>
      <c r="K110" t="str">
        <f t="shared" ca="1" si="10"/>
        <v/>
      </c>
      <c r="L110" s="142"/>
      <c r="M110" s="142"/>
      <c r="N110" s="142"/>
      <c r="O110" s="146"/>
      <c r="P110" s="146"/>
      <c r="Q110" s="145">
        <f t="shared" si="12"/>
        <v>0</v>
      </c>
      <c r="R110" s="146"/>
      <c r="S110" s="146"/>
      <c r="T110" s="145">
        <f t="shared" si="13"/>
        <v>0</v>
      </c>
      <c r="U110" s="146"/>
      <c r="V110" s="146"/>
      <c r="W110" s="145">
        <f t="shared" si="14"/>
        <v>0</v>
      </c>
      <c r="X110" s="146"/>
      <c r="Y110" s="146"/>
      <c r="Z110" s="145">
        <f t="shared" si="15"/>
        <v>0</v>
      </c>
      <c r="AA110" s="126">
        <f t="shared" si="11"/>
        <v>0</v>
      </c>
      <c r="AB110" s="142"/>
    </row>
    <row r="111" spans="1:28" x14ac:dyDescent="0.55000000000000004">
      <c r="A111">
        <v>102</v>
      </c>
      <c r="B111" s="142"/>
      <c r="C111" s="142"/>
      <c r="D111" s="142"/>
      <c r="E111" s="142"/>
      <c r="F111" s="142"/>
      <c r="G111" t="str">
        <f t="shared" si="8"/>
        <v/>
      </c>
      <c r="H111" s="142"/>
      <c r="I111" t="str">
        <f t="shared" ca="1" si="9"/>
        <v/>
      </c>
      <c r="J111" s="142"/>
      <c r="K111" t="str">
        <f t="shared" ca="1" si="10"/>
        <v/>
      </c>
      <c r="L111" s="142"/>
      <c r="M111" s="142"/>
      <c r="N111" s="142"/>
      <c r="O111" s="146"/>
      <c r="P111" s="146"/>
      <c r="Q111" s="145">
        <f t="shared" si="12"/>
        <v>0</v>
      </c>
      <c r="R111" s="146"/>
      <c r="S111" s="146"/>
      <c r="T111" s="145">
        <f t="shared" si="13"/>
        <v>0</v>
      </c>
      <c r="U111" s="146"/>
      <c r="V111" s="146"/>
      <c r="W111" s="145">
        <f t="shared" si="14"/>
        <v>0</v>
      </c>
      <c r="X111" s="146"/>
      <c r="Y111" s="146"/>
      <c r="Z111" s="145">
        <f t="shared" si="15"/>
        <v>0</v>
      </c>
      <c r="AA111" s="126">
        <f t="shared" si="11"/>
        <v>0</v>
      </c>
      <c r="AB111" s="142"/>
    </row>
    <row r="112" spans="1:28" x14ac:dyDescent="0.55000000000000004">
      <c r="A112">
        <v>103</v>
      </c>
      <c r="B112" s="142"/>
      <c r="C112" s="142"/>
      <c r="D112" s="142"/>
      <c r="E112" s="142"/>
      <c r="F112" s="142"/>
      <c r="G112" t="str">
        <f t="shared" si="8"/>
        <v/>
      </c>
      <c r="H112" s="142"/>
      <c r="I112" t="str">
        <f t="shared" ca="1" si="9"/>
        <v/>
      </c>
      <c r="J112" s="142"/>
      <c r="K112" t="str">
        <f t="shared" ca="1" si="10"/>
        <v/>
      </c>
      <c r="L112" s="142"/>
      <c r="M112" s="142"/>
      <c r="N112" s="142"/>
      <c r="O112" s="146"/>
      <c r="P112" s="146"/>
      <c r="Q112" s="145">
        <f t="shared" si="12"/>
        <v>0</v>
      </c>
      <c r="R112" s="146"/>
      <c r="S112" s="146"/>
      <c r="T112" s="145">
        <f t="shared" si="13"/>
        <v>0</v>
      </c>
      <c r="U112" s="146"/>
      <c r="V112" s="146"/>
      <c r="W112" s="145">
        <f t="shared" si="14"/>
        <v>0</v>
      </c>
      <c r="X112" s="146"/>
      <c r="Y112" s="146"/>
      <c r="Z112" s="145">
        <f t="shared" si="15"/>
        <v>0</v>
      </c>
      <c r="AA112" s="126">
        <f t="shared" si="11"/>
        <v>0</v>
      </c>
      <c r="AB112" s="142"/>
    </row>
    <row r="113" spans="1:28" x14ac:dyDescent="0.55000000000000004">
      <c r="A113">
        <v>104</v>
      </c>
      <c r="B113" s="142"/>
      <c r="C113" s="142"/>
      <c r="D113" s="142"/>
      <c r="E113" s="142"/>
      <c r="F113" s="142"/>
      <c r="G113" t="str">
        <f t="shared" si="8"/>
        <v/>
      </c>
      <c r="H113" s="142"/>
      <c r="I113" t="str">
        <f t="shared" ca="1" si="9"/>
        <v/>
      </c>
      <c r="J113" s="142"/>
      <c r="K113" t="str">
        <f t="shared" ca="1" si="10"/>
        <v/>
      </c>
      <c r="L113" s="142"/>
      <c r="M113" s="142"/>
      <c r="N113" s="142"/>
      <c r="O113" s="146"/>
      <c r="P113" s="146"/>
      <c r="Q113" s="145">
        <f t="shared" si="12"/>
        <v>0</v>
      </c>
      <c r="R113" s="146"/>
      <c r="S113" s="146"/>
      <c r="T113" s="145">
        <f t="shared" si="13"/>
        <v>0</v>
      </c>
      <c r="U113" s="146"/>
      <c r="V113" s="146"/>
      <c r="W113" s="145">
        <f t="shared" si="14"/>
        <v>0</v>
      </c>
      <c r="X113" s="146"/>
      <c r="Y113" s="146"/>
      <c r="Z113" s="145">
        <f t="shared" si="15"/>
        <v>0</v>
      </c>
      <c r="AA113" s="126">
        <f t="shared" si="11"/>
        <v>0</v>
      </c>
      <c r="AB113" s="142"/>
    </row>
    <row r="114" spans="1:28" x14ac:dyDescent="0.55000000000000004">
      <c r="A114">
        <v>105</v>
      </c>
      <c r="B114" s="142"/>
      <c r="C114" s="142"/>
      <c r="D114" s="142"/>
      <c r="E114" s="142"/>
      <c r="F114" s="142"/>
      <c r="G114" t="str">
        <f t="shared" si="8"/>
        <v/>
      </c>
      <c r="H114" s="142"/>
      <c r="I114" t="str">
        <f t="shared" ca="1" si="9"/>
        <v/>
      </c>
      <c r="J114" s="142"/>
      <c r="K114" t="str">
        <f t="shared" ca="1" si="10"/>
        <v/>
      </c>
      <c r="L114" s="142"/>
      <c r="M114" s="142"/>
      <c r="N114" s="142"/>
      <c r="O114" s="146"/>
      <c r="P114" s="146"/>
      <c r="Q114" s="145">
        <f t="shared" si="12"/>
        <v>0</v>
      </c>
      <c r="R114" s="146"/>
      <c r="S114" s="146"/>
      <c r="T114" s="145">
        <f t="shared" si="13"/>
        <v>0</v>
      </c>
      <c r="U114" s="146"/>
      <c r="V114" s="146"/>
      <c r="W114" s="145">
        <f t="shared" si="14"/>
        <v>0</v>
      </c>
      <c r="X114" s="146"/>
      <c r="Y114" s="146"/>
      <c r="Z114" s="145">
        <f t="shared" si="15"/>
        <v>0</v>
      </c>
      <c r="AA114" s="126">
        <f t="shared" si="11"/>
        <v>0</v>
      </c>
      <c r="AB114" s="142"/>
    </row>
    <row r="115" spans="1:28" x14ac:dyDescent="0.55000000000000004">
      <c r="A115">
        <v>106</v>
      </c>
      <c r="B115" s="142"/>
      <c r="C115" s="142"/>
      <c r="D115" s="142"/>
      <c r="E115" s="142"/>
      <c r="F115" s="142"/>
      <c r="G115" t="str">
        <f t="shared" si="8"/>
        <v/>
      </c>
      <c r="H115" s="142"/>
      <c r="I115" t="str">
        <f t="shared" ca="1" si="9"/>
        <v/>
      </c>
      <c r="J115" s="142"/>
      <c r="K115" t="str">
        <f t="shared" ca="1" si="10"/>
        <v/>
      </c>
      <c r="L115" s="142"/>
      <c r="M115" s="142"/>
      <c r="N115" s="142"/>
      <c r="O115" s="146"/>
      <c r="P115" s="146"/>
      <c r="Q115" s="145">
        <f t="shared" si="12"/>
        <v>0</v>
      </c>
      <c r="R115" s="146"/>
      <c r="S115" s="146"/>
      <c r="T115" s="145">
        <f t="shared" si="13"/>
        <v>0</v>
      </c>
      <c r="U115" s="146"/>
      <c r="V115" s="146"/>
      <c r="W115" s="145">
        <f t="shared" si="14"/>
        <v>0</v>
      </c>
      <c r="X115" s="146"/>
      <c r="Y115" s="146"/>
      <c r="Z115" s="145">
        <f t="shared" si="15"/>
        <v>0</v>
      </c>
      <c r="AA115" s="126">
        <f t="shared" si="11"/>
        <v>0</v>
      </c>
      <c r="AB115" s="142"/>
    </row>
    <row r="116" spans="1:28" x14ac:dyDescent="0.55000000000000004">
      <c r="A116">
        <v>107</v>
      </c>
      <c r="B116" s="142"/>
      <c r="C116" s="142"/>
      <c r="D116" s="142"/>
      <c r="E116" s="142"/>
      <c r="F116" s="142"/>
      <c r="G116" t="str">
        <f t="shared" si="8"/>
        <v/>
      </c>
      <c r="H116" s="142"/>
      <c r="I116" t="str">
        <f t="shared" ca="1" si="9"/>
        <v/>
      </c>
      <c r="J116" s="142"/>
      <c r="K116" t="str">
        <f t="shared" ca="1" si="10"/>
        <v/>
      </c>
      <c r="L116" s="142"/>
      <c r="M116" s="142"/>
      <c r="N116" s="142"/>
      <c r="O116" s="146"/>
      <c r="P116" s="146"/>
      <c r="Q116" s="145">
        <f t="shared" si="12"/>
        <v>0</v>
      </c>
      <c r="R116" s="146"/>
      <c r="S116" s="146"/>
      <c r="T116" s="145">
        <f t="shared" si="13"/>
        <v>0</v>
      </c>
      <c r="U116" s="146"/>
      <c r="V116" s="146"/>
      <c r="W116" s="145">
        <f t="shared" si="14"/>
        <v>0</v>
      </c>
      <c r="X116" s="146"/>
      <c r="Y116" s="146"/>
      <c r="Z116" s="145">
        <f t="shared" si="15"/>
        <v>0</v>
      </c>
      <c r="AA116" s="126">
        <f t="shared" si="11"/>
        <v>0</v>
      </c>
      <c r="AB116" s="142"/>
    </row>
    <row r="117" spans="1:28" x14ac:dyDescent="0.55000000000000004">
      <c r="A117">
        <v>108</v>
      </c>
      <c r="B117" s="142"/>
      <c r="C117" s="142"/>
      <c r="D117" s="142"/>
      <c r="E117" s="142"/>
      <c r="F117" s="142"/>
      <c r="G117" t="str">
        <f t="shared" si="8"/>
        <v/>
      </c>
      <c r="H117" s="142"/>
      <c r="I117" t="str">
        <f t="shared" ca="1" si="9"/>
        <v/>
      </c>
      <c r="J117" s="142"/>
      <c r="K117" t="str">
        <f t="shared" ca="1" si="10"/>
        <v/>
      </c>
      <c r="L117" s="142"/>
      <c r="M117" s="142"/>
      <c r="N117" s="142"/>
      <c r="O117" s="146"/>
      <c r="P117" s="146"/>
      <c r="Q117" s="145">
        <f t="shared" si="12"/>
        <v>0</v>
      </c>
      <c r="R117" s="146"/>
      <c r="S117" s="146"/>
      <c r="T117" s="145">
        <f t="shared" si="13"/>
        <v>0</v>
      </c>
      <c r="U117" s="146"/>
      <c r="V117" s="146"/>
      <c r="W117" s="145">
        <f t="shared" si="14"/>
        <v>0</v>
      </c>
      <c r="X117" s="146"/>
      <c r="Y117" s="146"/>
      <c r="Z117" s="145">
        <f t="shared" si="15"/>
        <v>0</v>
      </c>
      <c r="AA117" s="126">
        <f t="shared" si="11"/>
        <v>0</v>
      </c>
      <c r="AB117" s="142"/>
    </row>
    <row r="118" spans="1:28" x14ac:dyDescent="0.55000000000000004">
      <c r="A118">
        <v>109</v>
      </c>
      <c r="B118" s="142"/>
      <c r="C118" s="142"/>
      <c r="D118" s="142"/>
      <c r="E118" s="142"/>
      <c r="F118" s="142"/>
      <c r="G118" t="str">
        <f t="shared" si="8"/>
        <v/>
      </c>
      <c r="H118" s="142"/>
      <c r="I118" t="str">
        <f t="shared" ca="1" si="9"/>
        <v/>
      </c>
      <c r="J118" s="142"/>
      <c r="K118" t="str">
        <f t="shared" ca="1" si="10"/>
        <v/>
      </c>
      <c r="L118" s="142"/>
      <c r="M118" s="142"/>
      <c r="N118" s="142"/>
      <c r="O118" s="146"/>
      <c r="P118" s="146"/>
      <c r="Q118" s="145">
        <f t="shared" si="12"/>
        <v>0</v>
      </c>
      <c r="R118" s="146"/>
      <c r="S118" s="146"/>
      <c r="T118" s="145">
        <f t="shared" si="13"/>
        <v>0</v>
      </c>
      <c r="U118" s="146"/>
      <c r="V118" s="146"/>
      <c r="W118" s="145">
        <f t="shared" si="14"/>
        <v>0</v>
      </c>
      <c r="X118" s="146"/>
      <c r="Y118" s="146"/>
      <c r="Z118" s="145">
        <f t="shared" si="15"/>
        <v>0</v>
      </c>
      <c r="AA118" s="126">
        <f t="shared" si="11"/>
        <v>0</v>
      </c>
      <c r="AB118" s="142"/>
    </row>
    <row r="119" spans="1:28" x14ac:dyDescent="0.55000000000000004">
      <c r="A119">
        <v>110</v>
      </c>
      <c r="B119" s="142"/>
      <c r="C119" s="142"/>
      <c r="D119" s="142"/>
      <c r="E119" s="142"/>
      <c r="F119" s="142"/>
      <c r="G119" t="str">
        <f t="shared" si="8"/>
        <v/>
      </c>
      <c r="H119" s="142"/>
      <c r="I119" t="str">
        <f t="shared" ca="1" si="9"/>
        <v/>
      </c>
      <c r="J119" s="142"/>
      <c r="K119" t="str">
        <f t="shared" ca="1" si="10"/>
        <v/>
      </c>
      <c r="L119" s="142"/>
      <c r="M119" s="142"/>
      <c r="N119" s="142"/>
      <c r="O119" s="146"/>
      <c r="P119" s="146"/>
      <c r="Q119" s="145">
        <f t="shared" si="12"/>
        <v>0</v>
      </c>
      <c r="R119" s="146"/>
      <c r="S119" s="146"/>
      <c r="T119" s="145">
        <f t="shared" si="13"/>
        <v>0</v>
      </c>
      <c r="U119" s="146"/>
      <c r="V119" s="146"/>
      <c r="W119" s="145">
        <f t="shared" si="14"/>
        <v>0</v>
      </c>
      <c r="X119" s="146"/>
      <c r="Y119" s="146"/>
      <c r="Z119" s="145">
        <f t="shared" si="15"/>
        <v>0</v>
      </c>
      <c r="AA119" s="126">
        <f t="shared" si="11"/>
        <v>0</v>
      </c>
      <c r="AB119" s="142"/>
    </row>
    <row r="120" spans="1:28" x14ac:dyDescent="0.55000000000000004">
      <c r="A120">
        <v>111</v>
      </c>
      <c r="B120" s="142"/>
      <c r="C120" s="142"/>
      <c r="D120" s="142"/>
      <c r="E120" s="142"/>
      <c r="F120" s="142"/>
      <c r="G120" t="str">
        <f t="shared" si="8"/>
        <v/>
      </c>
      <c r="H120" s="142"/>
      <c r="I120" t="str">
        <f t="shared" ca="1" si="9"/>
        <v/>
      </c>
      <c r="J120" s="142"/>
      <c r="K120" t="str">
        <f t="shared" ca="1" si="10"/>
        <v/>
      </c>
      <c r="L120" s="142"/>
      <c r="M120" s="142"/>
      <c r="N120" s="142"/>
      <c r="O120" s="146"/>
      <c r="P120" s="146"/>
      <c r="Q120" s="145">
        <f t="shared" si="12"/>
        <v>0</v>
      </c>
      <c r="R120" s="146"/>
      <c r="S120" s="146"/>
      <c r="T120" s="145">
        <f t="shared" si="13"/>
        <v>0</v>
      </c>
      <c r="U120" s="146"/>
      <c r="V120" s="146"/>
      <c r="W120" s="145">
        <f t="shared" si="14"/>
        <v>0</v>
      </c>
      <c r="X120" s="146"/>
      <c r="Y120" s="146"/>
      <c r="Z120" s="145">
        <f t="shared" si="15"/>
        <v>0</v>
      </c>
      <c r="AA120" s="126">
        <f t="shared" si="11"/>
        <v>0</v>
      </c>
      <c r="AB120" s="142"/>
    </row>
    <row r="121" spans="1:28" x14ac:dyDescent="0.55000000000000004">
      <c r="A121">
        <v>112</v>
      </c>
      <c r="B121" s="142"/>
      <c r="C121" s="142"/>
      <c r="D121" s="142"/>
      <c r="E121" s="142"/>
      <c r="F121" s="142"/>
      <c r="G121" t="str">
        <f t="shared" si="8"/>
        <v/>
      </c>
      <c r="H121" s="142"/>
      <c r="I121" t="str">
        <f t="shared" ca="1" si="9"/>
        <v/>
      </c>
      <c r="J121" s="142"/>
      <c r="K121" t="str">
        <f t="shared" ca="1" si="10"/>
        <v/>
      </c>
      <c r="L121" s="142"/>
      <c r="M121" s="142"/>
      <c r="N121" s="142"/>
      <c r="O121" s="146"/>
      <c r="P121" s="146"/>
      <c r="Q121" s="145">
        <f t="shared" si="12"/>
        <v>0</v>
      </c>
      <c r="R121" s="146"/>
      <c r="S121" s="146"/>
      <c r="T121" s="145">
        <f t="shared" si="13"/>
        <v>0</v>
      </c>
      <c r="U121" s="146"/>
      <c r="V121" s="146"/>
      <c r="W121" s="145">
        <f t="shared" si="14"/>
        <v>0</v>
      </c>
      <c r="X121" s="146"/>
      <c r="Y121" s="146"/>
      <c r="Z121" s="145">
        <f t="shared" si="15"/>
        <v>0</v>
      </c>
      <c r="AA121" s="126">
        <f t="shared" si="11"/>
        <v>0</v>
      </c>
      <c r="AB121" s="142"/>
    </row>
    <row r="122" spans="1:28" x14ac:dyDescent="0.55000000000000004">
      <c r="A122">
        <v>113</v>
      </c>
      <c r="B122" s="142"/>
      <c r="C122" s="142"/>
      <c r="D122" s="142"/>
      <c r="E122" s="142"/>
      <c r="F122" s="142"/>
      <c r="G122" t="str">
        <f t="shared" si="8"/>
        <v/>
      </c>
      <c r="H122" s="142"/>
      <c r="I122" t="str">
        <f t="shared" ca="1" si="9"/>
        <v/>
      </c>
      <c r="J122" s="142"/>
      <c r="K122" t="str">
        <f t="shared" ca="1" si="10"/>
        <v/>
      </c>
      <c r="L122" s="142"/>
      <c r="M122" s="142"/>
      <c r="N122" s="142"/>
      <c r="O122" s="146"/>
      <c r="P122" s="146"/>
      <c r="Q122" s="145">
        <f t="shared" si="12"/>
        <v>0</v>
      </c>
      <c r="R122" s="146"/>
      <c r="S122" s="146"/>
      <c r="T122" s="145">
        <f t="shared" si="13"/>
        <v>0</v>
      </c>
      <c r="U122" s="146"/>
      <c r="V122" s="146"/>
      <c r="W122" s="145">
        <f t="shared" si="14"/>
        <v>0</v>
      </c>
      <c r="X122" s="146"/>
      <c r="Y122" s="146"/>
      <c r="Z122" s="145">
        <f t="shared" si="15"/>
        <v>0</v>
      </c>
      <c r="AA122" s="126">
        <f t="shared" si="11"/>
        <v>0</v>
      </c>
      <c r="AB122" s="142"/>
    </row>
    <row r="123" spans="1:28" x14ac:dyDescent="0.55000000000000004">
      <c r="A123">
        <v>114</v>
      </c>
      <c r="B123" s="142"/>
      <c r="C123" s="142"/>
      <c r="D123" s="142"/>
      <c r="E123" s="142"/>
      <c r="F123" s="142"/>
      <c r="G123" t="str">
        <f t="shared" si="8"/>
        <v/>
      </c>
      <c r="H123" s="142"/>
      <c r="I123" t="str">
        <f t="shared" ca="1" si="9"/>
        <v/>
      </c>
      <c r="J123" s="142"/>
      <c r="K123" t="str">
        <f t="shared" ca="1" si="10"/>
        <v/>
      </c>
      <c r="L123" s="142"/>
      <c r="M123" s="142"/>
      <c r="N123" s="142"/>
      <c r="O123" s="146"/>
      <c r="P123" s="146"/>
      <c r="Q123" s="145">
        <f t="shared" si="12"/>
        <v>0</v>
      </c>
      <c r="R123" s="146"/>
      <c r="S123" s="146"/>
      <c r="T123" s="145">
        <f t="shared" si="13"/>
        <v>0</v>
      </c>
      <c r="U123" s="146"/>
      <c r="V123" s="146"/>
      <c r="W123" s="145">
        <f t="shared" si="14"/>
        <v>0</v>
      </c>
      <c r="X123" s="146"/>
      <c r="Y123" s="146"/>
      <c r="Z123" s="145">
        <f t="shared" si="15"/>
        <v>0</v>
      </c>
      <c r="AA123" s="126">
        <f t="shared" si="11"/>
        <v>0</v>
      </c>
      <c r="AB123" s="142"/>
    </row>
    <row r="124" spans="1:28" x14ac:dyDescent="0.55000000000000004">
      <c r="A124">
        <v>115</v>
      </c>
      <c r="B124" s="142"/>
      <c r="C124" s="142"/>
      <c r="D124" s="142"/>
      <c r="E124" s="142"/>
      <c r="F124" s="142"/>
      <c r="G124" t="str">
        <f t="shared" si="8"/>
        <v/>
      </c>
      <c r="H124" s="142"/>
      <c r="I124" t="str">
        <f t="shared" ca="1" si="9"/>
        <v/>
      </c>
      <c r="J124" s="142"/>
      <c r="K124" t="str">
        <f t="shared" ca="1" si="10"/>
        <v/>
      </c>
      <c r="L124" s="142"/>
      <c r="M124" s="142"/>
      <c r="N124" s="142"/>
      <c r="O124" s="146"/>
      <c r="P124" s="146"/>
      <c r="Q124" s="145">
        <f t="shared" si="12"/>
        <v>0</v>
      </c>
      <c r="R124" s="146"/>
      <c r="S124" s="146"/>
      <c r="T124" s="145">
        <f t="shared" si="13"/>
        <v>0</v>
      </c>
      <c r="U124" s="146"/>
      <c r="V124" s="146"/>
      <c r="W124" s="145">
        <f t="shared" si="14"/>
        <v>0</v>
      </c>
      <c r="X124" s="146"/>
      <c r="Y124" s="146"/>
      <c r="Z124" s="145">
        <f t="shared" si="15"/>
        <v>0</v>
      </c>
      <c r="AA124" s="126">
        <f t="shared" si="11"/>
        <v>0</v>
      </c>
      <c r="AB124" s="142"/>
    </row>
    <row r="125" spans="1:28" x14ac:dyDescent="0.55000000000000004">
      <c r="A125">
        <v>116</v>
      </c>
      <c r="B125" s="142"/>
      <c r="C125" s="142"/>
      <c r="D125" s="142"/>
      <c r="E125" s="142"/>
      <c r="F125" s="142"/>
      <c r="G125" t="str">
        <f t="shared" si="8"/>
        <v/>
      </c>
      <c r="H125" s="142"/>
      <c r="I125" t="str">
        <f t="shared" ca="1" si="9"/>
        <v/>
      </c>
      <c r="J125" s="142"/>
      <c r="K125" t="str">
        <f t="shared" ca="1" si="10"/>
        <v/>
      </c>
      <c r="L125" s="142"/>
      <c r="M125" s="142"/>
      <c r="N125" s="142"/>
      <c r="O125" s="146"/>
      <c r="P125" s="146"/>
      <c r="Q125" s="145">
        <f t="shared" si="12"/>
        <v>0</v>
      </c>
      <c r="R125" s="146"/>
      <c r="S125" s="146"/>
      <c r="T125" s="145">
        <f t="shared" si="13"/>
        <v>0</v>
      </c>
      <c r="U125" s="146"/>
      <c r="V125" s="146"/>
      <c r="W125" s="145">
        <f t="shared" si="14"/>
        <v>0</v>
      </c>
      <c r="X125" s="146"/>
      <c r="Y125" s="146"/>
      <c r="Z125" s="145">
        <f t="shared" si="15"/>
        <v>0</v>
      </c>
      <c r="AA125" s="126">
        <f t="shared" si="11"/>
        <v>0</v>
      </c>
      <c r="AB125" s="142"/>
    </row>
    <row r="126" spans="1:28" x14ac:dyDescent="0.55000000000000004">
      <c r="A126">
        <v>117</v>
      </c>
      <c r="B126" s="142"/>
      <c r="C126" s="142"/>
      <c r="D126" s="142"/>
      <c r="E126" s="142"/>
      <c r="F126" s="142"/>
      <c r="G126" t="str">
        <f t="shared" si="8"/>
        <v/>
      </c>
      <c r="H126" s="142"/>
      <c r="I126" t="str">
        <f t="shared" ca="1" si="9"/>
        <v/>
      </c>
      <c r="J126" s="142"/>
      <c r="K126" t="str">
        <f t="shared" ca="1" si="10"/>
        <v/>
      </c>
      <c r="L126" s="142"/>
      <c r="M126" s="142"/>
      <c r="N126" s="142"/>
      <c r="O126" s="146"/>
      <c r="P126" s="146"/>
      <c r="Q126" s="145">
        <f t="shared" si="12"/>
        <v>0</v>
      </c>
      <c r="R126" s="146"/>
      <c r="S126" s="146"/>
      <c r="T126" s="145">
        <f t="shared" si="13"/>
        <v>0</v>
      </c>
      <c r="U126" s="146"/>
      <c r="V126" s="146"/>
      <c r="W126" s="145">
        <f t="shared" si="14"/>
        <v>0</v>
      </c>
      <c r="X126" s="146"/>
      <c r="Y126" s="146"/>
      <c r="Z126" s="145">
        <f t="shared" si="15"/>
        <v>0</v>
      </c>
      <c r="AA126" s="126">
        <f t="shared" si="11"/>
        <v>0</v>
      </c>
      <c r="AB126" s="142"/>
    </row>
    <row r="127" spans="1:28" x14ac:dyDescent="0.55000000000000004">
      <c r="A127">
        <v>118</v>
      </c>
      <c r="B127" s="142"/>
      <c r="C127" s="142"/>
      <c r="D127" s="142"/>
      <c r="E127" s="142"/>
      <c r="F127" s="142"/>
      <c r="G127" t="str">
        <f t="shared" si="8"/>
        <v/>
      </c>
      <c r="H127" s="142"/>
      <c r="I127" t="str">
        <f t="shared" ca="1" si="9"/>
        <v/>
      </c>
      <c r="J127" s="142"/>
      <c r="K127" t="str">
        <f t="shared" ca="1" si="10"/>
        <v/>
      </c>
      <c r="L127" s="142"/>
      <c r="M127" s="142"/>
      <c r="N127" s="142"/>
      <c r="O127" s="146"/>
      <c r="P127" s="146"/>
      <c r="Q127" s="145">
        <f t="shared" si="12"/>
        <v>0</v>
      </c>
      <c r="R127" s="146"/>
      <c r="S127" s="146"/>
      <c r="T127" s="145">
        <f t="shared" si="13"/>
        <v>0</v>
      </c>
      <c r="U127" s="146"/>
      <c r="V127" s="146"/>
      <c r="W127" s="145">
        <f t="shared" si="14"/>
        <v>0</v>
      </c>
      <c r="X127" s="146"/>
      <c r="Y127" s="146"/>
      <c r="Z127" s="145">
        <f t="shared" si="15"/>
        <v>0</v>
      </c>
      <c r="AA127" s="126">
        <f t="shared" si="11"/>
        <v>0</v>
      </c>
      <c r="AB127" s="142"/>
    </row>
    <row r="128" spans="1:28" x14ac:dyDescent="0.55000000000000004">
      <c r="A128">
        <v>119</v>
      </c>
      <c r="B128" s="142"/>
      <c r="C128" s="142"/>
      <c r="D128" s="142"/>
      <c r="E128" s="142"/>
      <c r="F128" s="142"/>
      <c r="G128" t="str">
        <f t="shared" si="8"/>
        <v/>
      </c>
      <c r="H128" s="142"/>
      <c r="I128" t="str">
        <f t="shared" ca="1" si="9"/>
        <v/>
      </c>
      <c r="J128" s="142"/>
      <c r="K128" t="str">
        <f t="shared" ca="1" si="10"/>
        <v/>
      </c>
      <c r="L128" s="142"/>
      <c r="M128" s="142"/>
      <c r="N128" s="142"/>
      <c r="O128" s="146"/>
      <c r="P128" s="146"/>
      <c r="Q128" s="145">
        <f t="shared" si="12"/>
        <v>0</v>
      </c>
      <c r="R128" s="146"/>
      <c r="S128" s="146"/>
      <c r="T128" s="145">
        <f t="shared" si="13"/>
        <v>0</v>
      </c>
      <c r="U128" s="146"/>
      <c r="V128" s="146"/>
      <c r="W128" s="145">
        <f t="shared" si="14"/>
        <v>0</v>
      </c>
      <c r="X128" s="146"/>
      <c r="Y128" s="146"/>
      <c r="Z128" s="145">
        <f t="shared" si="15"/>
        <v>0</v>
      </c>
      <c r="AA128" s="126">
        <f t="shared" si="11"/>
        <v>0</v>
      </c>
      <c r="AB128" s="142"/>
    </row>
    <row r="129" spans="1:28" x14ac:dyDescent="0.55000000000000004">
      <c r="A129">
        <v>120</v>
      </c>
      <c r="B129" s="142"/>
      <c r="C129" s="142"/>
      <c r="D129" s="142"/>
      <c r="E129" s="142"/>
      <c r="F129" s="142"/>
      <c r="G129" t="str">
        <f t="shared" si="8"/>
        <v/>
      </c>
      <c r="H129" s="142"/>
      <c r="I129" t="str">
        <f t="shared" ca="1" si="9"/>
        <v/>
      </c>
      <c r="J129" s="142"/>
      <c r="K129" t="str">
        <f t="shared" ca="1" si="10"/>
        <v/>
      </c>
      <c r="L129" s="142"/>
      <c r="M129" s="142"/>
      <c r="N129" s="142"/>
      <c r="O129" s="146"/>
      <c r="P129" s="146"/>
      <c r="Q129" s="145">
        <f t="shared" si="12"/>
        <v>0</v>
      </c>
      <c r="R129" s="146"/>
      <c r="S129" s="146"/>
      <c r="T129" s="145">
        <f t="shared" si="13"/>
        <v>0</v>
      </c>
      <c r="U129" s="146"/>
      <c r="V129" s="146"/>
      <c r="W129" s="145">
        <f t="shared" si="14"/>
        <v>0</v>
      </c>
      <c r="X129" s="146"/>
      <c r="Y129" s="146"/>
      <c r="Z129" s="145">
        <f t="shared" si="15"/>
        <v>0</v>
      </c>
      <c r="AA129" s="126">
        <f t="shared" si="11"/>
        <v>0</v>
      </c>
      <c r="AB129" s="142"/>
    </row>
    <row r="130" spans="1:28" x14ac:dyDescent="0.55000000000000004">
      <c r="A130">
        <v>121</v>
      </c>
      <c r="B130" s="142"/>
      <c r="C130" s="142"/>
      <c r="D130" s="142"/>
      <c r="E130" s="142"/>
      <c r="F130" s="142"/>
      <c r="G130" t="str">
        <f t="shared" si="8"/>
        <v/>
      </c>
      <c r="H130" s="142"/>
      <c r="I130" t="str">
        <f t="shared" ca="1" si="9"/>
        <v/>
      </c>
      <c r="J130" s="142"/>
      <c r="K130" t="str">
        <f t="shared" ca="1" si="10"/>
        <v/>
      </c>
      <c r="L130" s="142"/>
      <c r="M130" s="142"/>
      <c r="N130" s="142"/>
      <c r="O130" s="146"/>
      <c r="P130" s="146"/>
      <c r="Q130" s="145">
        <f t="shared" si="12"/>
        <v>0</v>
      </c>
      <c r="R130" s="146"/>
      <c r="S130" s="146"/>
      <c r="T130" s="145">
        <f t="shared" si="13"/>
        <v>0</v>
      </c>
      <c r="U130" s="146"/>
      <c r="V130" s="146"/>
      <c r="W130" s="145">
        <f t="shared" si="14"/>
        <v>0</v>
      </c>
      <c r="X130" s="146"/>
      <c r="Y130" s="146"/>
      <c r="Z130" s="145">
        <f t="shared" si="15"/>
        <v>0</v>
      </c>
      <c r="AA130" s="126">
        <f t="shared" si="11"/>
        <v>0</v>
      </c>
      <c r="AB130" s="142"/>
    </row>
    <row r="131" spans="1:28" x14ac:dyDescent="0.55000000000000004">
      <c r="A131">
        <v>122</v>
      </c>
      <c r="B131" s="142"/>
      <c r="C131" s="142"/>
      <c r="D131" s="142"/>
      <c r="E131" s="142"/>
      <c r="F131" s="142"/>
      <c r="G131" t="str">
        <f t="shared" si="8"/>
        <v/>
      </c>
      <c r="H131" s="142"/>
      <c r="I131" t="str">
        <f t="shared" ca="1" si="9"/>
        <v/>
      </c>
      <c r="J131" s="142"/>
      <c r="K131" t="str">
        <f t="shared" ca="1" si="10"/>
        <v/>
      </c>
      <c r="L131" s="142"/>
      <c r="M131" s="142"/>
      <c r="N131" s="142"/>
      <c r="O131" s="146"/>
      <c r="P131" s="146"/>
      <c r="Q131" s="145">
        <f t="shared" si="12"/>
        <v>0</v>
      </c>
      <c r="R131" s="146"/>
      <c r="S131" s="146"/>
      <c r="T131" s="145">
        <f t="shared" si="13"/>
        <v>0</v>
      </c>
      <c r="U131" s="146"/>
      <c r="V131" s="146"/>
      <c r="W131" s="145">
        <f t="shared" si="14"/>
        <v>0</v>
      </c>
      <c r="X131" s="146"/>
      <c r="Y131" s="146"/>
      <c r="Z131" s="145">
        <f t="shared" si="15"/>
        <v>0</v>
      </c>
      <c r="AA131" s="126">
        <f t="shared" si="11"/>
        <v>0</v>
      </c>
      <c r="AB131" s="142"/>
    </row>
    <row r="132" spans="1:28" x14ac:dyDescent="0.55000000000000004">
      <c r="A132">
        <v>123</v>
      </c>
      <c r="B132" s="142"/>
      <c r="C132" s="142"/>
      <c r="D132" s="142"/>
      <c r="E132" s="142"/>
      <c r="F132" s="142"/>
      <c r="G132" t="str">
        <f t="shared" si="8"/>
        <v/>
      </c>
      <c r="H132" s="142"/>
      <c r="I132" t="str">
        <f t="shared" ca="1" si="9"/>
        <v/>
      </c>
      <c r="J132" s="142"/>
      <c r="K132" t="str">
        <f t="shared" ca="1" si="10"/>
        <v/>
      </c>
      <c r="L132" s="142"/>
      <c r="M132" s="142"/>
      <c r="N132" s="142"/>
      <c r="O132" s="146"/>
      <c r="P132" s="146"/>
      <c r="Q132" s="145">
        <f t="shared" si="12"/>
        <v>0</v>
      </c>
      <c r="R132" s="146"/>
      <c r="S132" s="146"/>
      <c r="T132" s="145">
        <f t="shared" si="13"/>
        <v>0</v>
      </c>
      <c r="U132" s="146"/>
      <c r="V132" s="146"/>
      <c r="W132" s="145">
        <f t="shared" si="14"/>
        <v>0</v>
      </c>
      <c r="X132" s="146"/>
      <c r="Y132" s="146"/>
      <c r="Z132" s="145">
        <f t="shared" si="15"/>
        <v>0</v>
      </c>
      <c r="AA132" s="126">
        <f t="shared" si="11"/>
        <v>0</v>
      </c>
      <c r="AB132" s="142"/>
    </row>
    <row r="133" spans="1:28" x14ac:dyDescent="0.55000000000000004">
      <c r="A133">
        <v>124</v>
      </c>
      <c r="B133" s="142"/>
      <c r="C133" s="142"/>
      <c r="D133" s="142"/>
      <c r="E133" s="142"/>
      <c r="F133" s="142"/>
      <c r="G133" t="str">
        <f t="shared" si="8"/>
        <v/>
      </c>
      <c r="H133" s="142"/>
      <c r="I133" t="str">
        <f t="shared" ca="1" si="9"/>
        <v/>
      </c>
      <c r="J133" s="142"/>
      <c r="K133" t="str">
        <f t="shared" ca="1" si="10"/>
        <v/>
      </c>
      <c r="L133" s="142"/>
      <c r="M133" s="142"/>
      <c r="N133" s="142"/>
      <c r="O133" s="146"/>
      <c r="P133" s="146"/>
      <c r="Q133" s="145">
        <f t="shared" si="12"/>
        <v>0</v>
      </c>
      <c r="R133" s="146"/>
      <c r="S133" s="146"/>
      <c r="T133" s="145">
        <f t="shared" si="13"/>
        <v>0</v>
      </c>
      <c r="U133" s="146"/>
      <c r="V133" s="146"/>
      <c r="W133" s="145">
        <f t="shared" si="14"/>
        <v>0</v>
      </c>
      <c r="X133" s="146"/>
      <c r="Y133" s="146"/>
      <c r="Z133" s="145">
        <f t="shared" si="15"/>
        <v>0</v>
      </c>
      <c r="AA133" s="126">
        <f t="shared" si="11"/>
        <v>0</v>
      </c>
      <c r="AB133" s="142"/>
    </row>
    <row r="134" spans="1:28" x14ac:dyDescent="0.55000000000000004">
      <c r="A134">
        <v>125</v>
      </c>
      <c r="B134" s="142"/>
      <c r="C134" s="142"/>
      <c r="D134" s="142"/>
      <c r="E134" s="142"/>
      <c r="F134" s="142"/>
      <c r="G134" t="str">
        <f t="shared" si="8"/>
        <v/>
      </c>
      <c r="H134" s="142"/>
      <c r="I134" t="str">
        <f t="shared" ca="1" si="9"/>
        <v/>
      </c>
      <c r="J134" s="142"/>
      <c r="K134" t="str">
        <f t="shared" ca="1" si="10"/>
        <v/>
      </c>
      <c r="L134" s="142"/>
      <c r="M134" s="142"/>
      <c r="N134" s="142"/>
      <c r="O134" s="146"/>
      <c r="P134" s="146"/>
      <c r="Q134" s="145">
        <f t="shared" si="12"/>
        <v>0</v>
      </c>
      <c r="R134" s="146"/>
      <c r="S134" s="146"/>
      <c r="T134" s="145">
        <f t="shared" si="13"/>
        <v>0</v>
      </c>
      <c r="U134" s="146"/>
      <c r="V134" s="146"/>
      <c r="W134" s="145">
        <f t="shared" si="14"/>
        <v>0</v>
      </c>
      <c r="X134" s="146"/>
      <c r="Y134" s="146"/>
      <c r="Z134" s="145">
        <f t="shared" si="15"/>
        <v>0</v>
      </c>
      <c r="AA134" s="126">
        <f t="shared" si="11"/>
        <v>0</v>
      </c>
      <c r="AB134" s="142"/>
    </row>
    <row r="135" spans="1:28" x14ac:dyDescent="0.55000000000000004">
      <c r="A135">
        <v>126</v>
      </c>
      <c r="B135" s="142"/>
      <c r="C135" s="142"/>
      <c r="D135" s="142"/>
      <c r="E135" s="142"/>
      <c r="F135" s="142"/>
      <c r="G135" t="str">
        <f t="shared" si="8"/>
        <v/>
      </c>
      <c r="H135" s="142"/>
      <c r="I135" t="str">
        <f t="shared" ca="1" si="9"/>
        <v/>
      </c>
      <c r="J135" s="142"/>
      <c r="K135" t="str">
        <f t="shared" ca="1" si="10"/>
        <v/>
      </c>
      <c r="L135" s="142"/>
      <c r="M135" s="142"/>
      <c r="N135" s="142"/>
      <c r="O135" s="146"/>
      <c r="P135" s="146"/>
      <c r="Q135" s="145">
        <f t="shared" si="12"/>
        <v>0</v>
      </c>
      <c r="R135" s="146"/>
      <c r="S135" s="146"/>
      <c r="T135" s="145">
        <f t="shared" si="13"/>
        <v>0</v>
      </c>
      <c r="U135" s="146"/>
      <c r="V135" s="146"/>
      <c r="W135" s="145">
        <f t="shared" si="14"/>
        <v>0</v>
      </c>
      <c r="X135" s="146"/>
      <c r="Y135" s="146"/>
      <c r="Z135" s="145">
        <f t="shared" si="15"/>
        <v>0</v>
      </c>
      <c r="AA135" s="126">
        <f t="shared" si="11"/>
        <v>0</v>
      </c>
      <c r="AB135" s="142"/>
    </row>
    <row r="136" spans="1:28" x14ac:dyDescent="0.55000000000000004">
      <c r="A136">
        <v>127</v>
      </c>
      <c r="B136" s="142"/>
      <c r="C136" s="142"/>
      <c r="D136" s="142"/>
      <c r="E136" s="142"/>
      <c r="F136" s="142"/>
      <c r="G136" t="str">
        <f t="shared" si="8"/>
        <v/>
      </c>
      <c r="H136" s="142"/>
      <c r="I136" t="str">
        <f t="shared" ca="1" si="9"/>
        <v/>
      </c>
      <c r="J136" s="142"/>
      <c r="K136" t="str">
        <f t="shared" ca="1" si="10"/>
        <v/>
      </c>
      <c r="L136" s="142"/>
      <c r="M136" s="142"/>
      <c r="N136" s="142"/>
      <c r="O136" s="146"/>
      <c r="P136" s="146"/>
      <c r="Q136" s="145">
        <f t="shared" si="12"/>
        <v>0</v>
      </c>
      <c r="R136" s="146"/>
      <c r="S136" s="146"/>
      <c r="T136" s="145">
        <f t="shared" si="13"/>
        <v>0</v>
      </c>
      <c r="U136" s="146"/>
      <c r="V136" s="146"/>
      <c r="W136" s="145">
        <f t="shared" si="14"/>
        <v>0</v>
      </c>
      <c r="X136" s="146"/>
      <c r="Y136" s="146"/>
      <c r="Z136" s="145">
        <f t="shared" si="15"/>
        <v>0</v>
      </c>
      <c r="AA136" s="126">
        <f t="shared" si="11"/>
        <v>0</v>
      </c>
      <c r="AB136" s="142"/>
    </row>
    <row r="137" spans="1:28" x14ac:dyDescent="0.55000000000000004">
      <c r="A137">
        <v>128</v>
      </c>
      <c r="B137" s="142"/>
      <c r="C137" s="142"/>
      <c r="D137" s="142"/>
      <c r="E137" s="142"/>
      <c r="F137" s="142"/>
      <c r="G137" t="str">
        <f t="shared" si="8"/>
        <v/>
      </c>
      <c r="H137" s="142"/>
      <c r="I137" t="str">
        <f t="shared" ca="1" si="9"/>
        <v/>
      </c>
      <c r="J137" s="142"/>
      <c r="K137" t="str">
        <f t="shared" ca="1" si="10"/>
        <v/>
      </c>
      <c r="L137" s="142"/>
      <c r="M137" s="142"/>
      <c r="N137" s="142"/>
      <c r="O137" s="146"/>
      <c r="P137" s="146"/>
      <c r="Q137" s="145">
        <f t="shared" si="12"/>
        <v>0</v>
      </c>
      <c r="R137" s="146"/>
      <c r="S137" s="146"/>
      <c r="T137" s="145">
        <f t="shared" si="13"/>
        <v>0</v>
      </c>
      <c r="U137" s="146"/>
      <c r="V137" s="146"/>
      <c r="W137" s="145">
        <f t="shared" si="14"/>
        <v>0</v>
      </c>
      <c r="X137" s="146"/>
      <c r="Y137" s="146"/>
      <c r="Z137" s="145">
        <f t="shared" si="15"/>
        <v>0</v>
      </c>
      <c r="AA137" s="126">
        <f t="shared" si="11"/>
        <v>0</v>
      </c>
      <c r="AB137" s="142"/>
    </row>
    <row r="138" spans="1:28" x14ac:dyDescent="0.55000000000000004">
      <c r="A138">
        <v>129</v>
      </c>
      <c r="B138" s="142"/>
      <c r="C138" s="142"/>
      <c r="D138" s="142"/>
      <c r="E138" s="142"/>
      <c r="F138" s="142"/>
      <c r="G138" t="str">
        <f t="shared" si="8"/>
        <v/>
      </c>
      <c r="H138" s="142"/>
      <c r="I138" t="str">
        <f t="shared" ca="1" si="9"/>
        <v/>
      </c>
      <c r="J138" s="142"/>
      <c r="K138" t="str">
        <f t="shared" ca="1" si="10"/>
        <v/>
      </c>
      <c r="L138" s="142"/>
      <c r="M138" s="142"/>
      <c r="N138" s="142"/>
      <c r="O138" s="146"/>
      <c r="P138" s="146"/>
      <c r="Q138" s="145">
        <f t="shared" si="12"/>
        <v>0</v>
      </c>
      <c r="R138" s="146"/>
      <c r="S138" s="146"/>
      <c r="T138" s="145">
        <f t="shared" si="13"/>
        <v>0</v>
      </c>
      <c r="U138" s="146"/>
      <c r="V138" s="146"/>
      <c r="W138" s="145">
        <f t="shared" si="14"/>
        <v>0</v>
      </c>
      <c r="X138" s="146"/>
      <c r="Y138" s="146"/>
      <c r="Z138" s="145">
        <f t="shared" si="15"/>
        <v>0</v>
      </c>
      <c r="AA138" s="126">
        <f t="shared" si="11"/>
        <v>0</v>
      </c>
      <c r="AB138" s="142"/>
    </row>
    <row r="139" spans="1:28" x14ac:dyDescent="0.55000000000000004">
      <c r="A139">
        <v>130</v>
      </c>
      <c r="B139" s="142"/>
      <c r="C139" s="142"/>
      <c r="D139" s="142"/>
      <c r="E139" s="142"/>
      <c r="F139" s="142"/>
      <c r="G139" t="str">
        <f t="shared" ref="G139:G202" si="16">LEFT(F139,1)</f>
        <v/>
      </c>
      <c r="H139" s="142"/>
      <c r="I139" t="str">
        <f t="shared" ref="I139:I202" ca="1" si="17">IFERROR(VLOOKUP(H139,INDIRECT(G139&amp;"CATL"),2,FALSE),"")</f>
        <v/>
      </c>
      <c r="J139" s="142"/>
      <c r="K139" t="str">
        <f t="shared" ref="K139:K202" ca="1" si="18">IFERROR(VLOOKUP(J139,INDIRECT("SUB"&amp;I139&amp;"L"),2,FALSE),"")</f>
        <v/>
      </c>
      <c r="L139" s="142"/>
      <c r="M139" s="142"/>
      <c r="N139" s="142"/>
      <c r="O139" s="146"/>
      <c r="P139" s="146"/>
      <c r="Q139" s="145">
        <f t="shared" si="12"/>
        <v>0</v>
      </c>
      <c r="R139" s="146"/>
      <c r="S139" s="146"/>
      <c r="T139" s="145">
        <f t="shared" si="13"/>
        <v>0</v>
      </c>
      <c r="U139" s="146"/>
      <c r="V139" s="146"/>
      <c r="W139" s="145">
        <f t="shared" si="14"/>
        <v>0</v>
      </c>
      <c r="X139" s="146"/>
      <c r="Y139" s="146"/>
      <c r="Z139" s="145">
        <f t="shared" si="15"/>
        <v>0</v>
      </c>
      <c r="AA139" s="126">
        <f t="shared" ref="AA139:AA202" si="19">O139-P139+R139-S139+U139-V139+X139-Y139</f>
        <v>0</v>
      </c>
      <c r="AB139" s="142"/>
    </row>
    <row r="140" spans="1:28" x14ac:dyDescent="0.55000000000000004">
      <c r="A140">
        <v>131</v>
      </c>
      <c r="B140" s="142"/>
      <c r="C140" s="142"/>
      <c r="D140" s="142"/>
      <c r="E140" s="142"/>
      <c r="F140" s="142"/>
      <c r="G140" t="str">
        <f t="shared" si="16"/>
        <v/>
      </c>
      <c r="H140" s="142"/>
      <c r="I140" t="str">
        <f t="shared" ca="1" si="17"/>
        <v/>
      </c>
      <c r="J140" s="142"/>
      <c r="K140" t="str">
        <f t="shared" ca="1" si="18"/>
        <v/>
      </c>
      <c r="L140" s="142"/>
      <c r="M140" s="142"/>
      <c r="N140" s="142"/>
      <c r="O140" s="146"/>
      <c r="P140" s="146"/>
      <c r="Q140" s="145">
        <f t="shared" ref="Q140:Q203" si="20">Q139+O140-P140</f>
        <v>0</v>
      </c>
      <c r="R140" s="146"/>
      <c r="S140" s="146"/>
      <c r="T140" s="145">
        <f t="shared" ref="T140:T203" si="21">T139+R140-S140</f>
        <v>0</v>
      </c>
      <c r="U140" s="146"/>
      <c r="V140" s="146"/>
      <c r="W140" s="145">
        <f t="shared" ref="W140:W203" si="22">W139+U140-V140</f>
        <v>0</v>
      </c>
      <c r="X140" s="146"/>
      <c r="Y140" s="146"/>
      <c r="Z140" s="145">
        <f t="shared" ref="Z140:Z203" si="23">Z139+X140-Y140</f>
        <v>0</v>
      </c>
      <c r="AA140" s="126">
        <f t="shared" si="19"/>
        <v>0</v>
      </c>
      <c r="AB140" s="142"/>
    </row>
    <row r="141" spans="1:28" x14ac:dyDescent="0.55000000000000004">
      <c r="A141">
        <v>132</v>
      </c>
      <c r="B141" s="142"/>
      <c r="C141" s="142"/>
      <c r="D141" s="142"/>
      <c r="E141" s="142"/>
      <c r="F141" s="142"/>
      <c r="G141" t="str">
        <f t="shared" si="16"/>
        <v/>
      </c>
      <c r="H141" s="142"/>
      <c r="I141" t="str">
        <f t="shared" ca="1" si="17"/>
        <v/>
      </c>
      <c r="J141" s="142"/>
      <c r="K141" t="str">
        <f t="shared" ca="1" si="18"/>
        <v/>
      </c>
      <c r="L141" s="142"/>
      <c r="M141" s="142"/>
      <c r="N141" s="142"/>
      <c r="O141" s="146"/>
      <c r="P141" s="146"/>
      <c r="Q141" s="145">
        <f t="shared" si="20"/>
        <v>0</v>
      </c>
      <c r="R141" s="146"/>
      <c r="S141" s="146"/>
      <c r="T141" s="145">
        <f t="shared" si="21"/>
        <v>0</v>
      </c>
      <c r="U141" s="146"/>
      <c r="V141" s="146"/>
      <c r="W141" s="145">
        <f t="shared" si="22"/>
        <v>0</v>
      </c>
      <c r="X141" s="146"/>
      <c r="Y141" s="146"/>
      <c r="Z141" s="145">
        <f t="shared" si="23"/>
        <v>0</v>
      </c>
      <c r="AA141" s="126">
        <f t="shared" si="19"/>
        <v>0</v>
      </c>
      <c r="AB141" s="142"/>
    </row>
    <row r="142" spans="1:28" x14ac:dyDescent="0.55000000000000004">
      <c r="A142">
        <v>133</v>
      </c>
      <c r="B142" s="142"/>
      <c r="C142" s="142"/>
      <c r="D142" s="142"/>
      <c r="E142" s="142"/>
      <c r="F142" s="142"/>
      <c r="G142" t="str">
        <f t="shared" si="16"/>
        <v/>
      </c>
      <c r="H142" s="142"/>
      <c r="I142" t="str">
        <f t="shared" ca="1" si="17"/>
        <v/>
      </c>
      <c r="J142" s="142"/>
      <c r="K142" t="str">
        <f t="shared" ca="1" si="18"/>
        <v/>
      </c>
      <c r="L142" s="142"/>
      <c r="M142" s="142"/>
      <c r="N142" s="142"/>
      <c r="O142" s="146"/>
      <c r="P142" s="146"/>
      <c r="Q142" s="145">
        <f t="shared" si="20"/>
        <v>0</v>
      </c>
      <c r="R142" s="146"/>
      <c r="S142" s="146"/>
      <c r="T142" s="145">
        <f t="shared" si="21"/>
        <v>0</v>
      </c>
      <c r="U142" s="146"/>
      <c r="V142" s="146"/>
      <c r="W142" s="145">
        <f t="shared" si="22"/>
        <v>0</v>
      </c>
      <c r="X142" s="146"/>
      <c r="Y142" s="146"/>
      <c r="Z142" s="145">
        <f t="shared" si="23"/>
        <v>0</v>
      </c>
      <c r="AA142" s="126">
        <f t="shared" si="19"/>
        <v>0</v>
      </c>
      <c r="AB142" s="142"/>
    </row>
    <row r="143" spans="1:28" x14ac:dyDescent="0.55000000000000004">
      <c r="A143">
        <v>134</v>
      </c>
      <c r="B143" s="142"/>
      <c r="C143" s="142"/>
      <c r="D143" s="142"/>
      <c r="E143" s="142"/>
      <c r="F143" s="142"/>
      <c r="G143" t="str">
        <f t="shared" si="16"/>
        <v/>
      </c>
      <c r="H143" s="142"/>
      <c r="I143" t="str">
        <f t="shared" ca="1" si="17"/>
        <v/>
      </c>
      <c r="J143" s="142"/>
      <c r="K143" t="str">
        <f t="shared" ca="1" si="18"/>
        <v/>
      </c>
      <c r="L143" s="142"/>
      <c r="M143" s="142"/>
      <c r="N143" s="142"/>
      <c r="O143" s="146"/>
      <c r="P143" s="146"/>
      <c r="Q143" s="145">
        <f t="shared" si="20"/>
        <v>0</v>
      </c>
      <c r="R143" s="146"/>
      <c r="S143" s="146"/>
      <c r="T143" s="145">
        <f t="shared" si="21"/>
        <v>0</v>
      </c>
      <c r="U143" s="146"/>
      <c r="V143" s="146"/>
      <c r="W143" s="145">
        <f t="shared" si="22"/>
        <v>0</v>
      </c>
      <c r="X143" s="146"/>
      <c r="Y143" s="146"/>
      <c r="Z143" s="145">
        <f t="shared" si="23"/>
        <v>0</v>
      </c>
      <c r="AA143" s="126">
        <f t="shared" si="19"/>
        <v>0</v>
      </c>
      <c r="AB143" s="142"/>
    </row>
    <row r="144" spans="1:28" x14ac:dyDescent="0.55000000000000004">
      <c r="A144">
        <v>135</v>
      </c>
      <c r="B144" s="142"/>
      <c r="C144" s="142"/>
      <c r="D144" s="142"/>
      <c r="E144" s="142"/>
      <c r="F144" s="142"/>
      <c r="G144" t="str">
        <f t="shared" si="16"/>
        <v/>
      </c>
      <c r="H144" s="142"/>
      <c r="I144" t="str">
        <f t="shared" ca="1" si="17"/>
        <v/>
      </c>
      <c r="J144" s="142"/>
      <c r="K144" t="str">
        <f t="shared" ca="1" si="18"/>
        <v/>
      </c>
      <c r="L144" s="142"/>
      <c r="M144" s="142"/>
      <c r="N144" s="142"/>
      <c r="O144" s="146"/>
      <c r="P144" s="146"/>
      <c r="Q144" s="145">
        <f t="shared" si="20"/>
        <v>0</v>
      </c>
      <c r="R144" s="146"/>
      <c r="S144" s="146"/>
      <c r="T144" s="145">
        <f t="shared" si="21"/>
        <v>0</v>
      </c>
      <c r="U144" s="146"/>
      <c r="V144" s="146"/>
      <c r="W144" s="145">
        <f t="shared" si="22"/>
        <v>0</v>
      </c>
      <c r="X144" s="146"/>
      <c r="Y144" s="146"/>
      <c r="Z144" s="145">
        <f t="shared" si="23"/>
        <v>0</v>
      </c>
      <c r="AA144" s="126">
        <f t="shared" si="19"/>
        <v>0</v>
      </c>
      <c r="AB144" s="142"/>
    </row>
    <row r="145" spans="1:28" x14ac:dyDescent="0.55000000000000004">
      <c r="A145">
        <v>136</v>
      </c>
      <c r="B145" s="142"/>
      <c r="C145" s="142"/>
      <c r="D145" s="142"/>
      <c r="E145" s="142"/>
      <c r="F145" s="142"/>
      <c r="G145" t="str">
        <f t="shared" si="16"/>
        <v/>
      </c>
      <c r="H145" s="142"/>
      <c r="I145" t="str">
        <f t="shared" ca="1" si="17"/>
        <v/>
      </c>
      <c r="J145" s="142"/>
      <c r="K145" t="str">
        <f t="shared" ca="1" si="18"/>
        <v/>
      </c>
      <c r="L145" s="142"/>
      <c r="M145" s="142"/>
      <c r="N145" s="142"/>
      <c r="O145" s="146"/>
      <c r="P145" s="146"/>
      <c r="Q145" s="145">
        <f t="shared" si="20"/>
        <v>0</v>
      </c>
      <c r="R145" s="146"/>
      <c r="S145" s="146"/>
      <c r="T145" s="145">
        <f t="shared" si="21"/>
        <v>0</v>
      </c>
      <c r="U145" s="146"/>
      <c r="V145" s="146"/>
      <c r="W145" s="145">
        <f t="shared" si="22"/>
        <v>0</v>
      </c>
      <c r="X145" s="146"/>
      <c r="Y145" s="146"/>
      <c r="Z145" s="145">
        <f t="shared" si="23"/>
        <v>0</v>
      </c>
      <c r="AA145" s="126">
        <f t="shared" si="19"/>
        <v>0</v>
      </c>
      <c r="AB145" s="142"/>
    </row>
    <row r="146" spans="1:28" x14ac:dyDescent="0.55000000000000004">
      <c r="A146">
        <v>137</v>
      </c>
      <c r="B146" s="142"/>
      <c r="C146" s="142"/>
      <c r="D146" s="142"/>
      <c r="E146" s="142"/>
      <c r="F146" s="142"/>
      <c r="G146" t="str">
        <f t="shared" si="16"/>
        <v/>
      </c>
      <c r="H146" s="142"/>
      <c r="I146" t="str">
        <f t="shared" ca="1" si="17"/>
        <v/>
      </c>
      <c r="J146" s="142"/>
      <c r="K146" t="str">
        <f t="shared" ca="1" si="18"/>
        <v/>
      </c>
      <c r="L146" s="142"/>
      <c r="M146" s="142"/>
      <c r="N146" s="142"/>
      <c r="O146" s="146"/>
      <c r="P146" s="146"/>
      <c r="Q146" s="145">
        <f t="shared" si="20"/>
        <v>0</v>
      </c>
      <c r="R146" s="146"/>
      <c r="S146" s="146"/>
      <c r="T146" s="145">
        <f t="shared" si="21"/>
        <v>0</v>
      </c>
      <c r="U146" s="146"/>
      <c r="V146" s="146"/>
      <c r="W146" s="145">
        <f t="shared" si="22"/>
        <v>0</v>
      </c>
      <c r="X146" s="146"/>
      <c r="Y146" s="146"/>
      <c r="Z146" s="145">
        <f t="shared" si="23"/>
        <v>0</v>
      </c>
      <c r="AA146" s="126">
        <f t="shared" si="19"/>
        <v>0</v>
      </c>
      <c r="AB146" s="142"/>
    </row>
    <row r="147" spans="1:28" x14ac:dyDescent="0.55000000000000004">
      <c r="A147">
        <v>138</v>
      </c>
      <c r="B147" s="142"/>
      <c r="C147" s="142"/>
      <c r="D147" s="142"/>
      <c r="E147" s="142"/>
      <c r="F147" s="142"/>
      <c r="G147" t="str">
        <f t="shared" si="16"/>
        <v/>
      </c>
      <c r="H147" s="142"/>
      <c r="I147" t="str">
        <f t="shared" ca="1" si="17"/>
        <v/>
      </c>
      <c r="J147" s="142"/>
      <c r="K147" t="str">
        <f t="shared" ca="1" si="18"/>
        <v/>
      </c>
      <c r="L147" s="142"/>
      <c r="M147" s="142"/>
      <c r="N147" s="142"/>
      <c r="O147" s="146"/>
      <c r="P147" s="146"/>
      <c r="Q147" s="145">
        <f t="shared" si="20"/>
        <v>0</v>
      </c>
      <c r="R147" s="146"/>
      <c r="S147" s="146"/>
      <c r="T147" s="145">
        <f t="shared" si="21"/>
        <v>0</v>
      </c>
      <c r="U147" s="146"/>
      <c r="V147" s="146"/>
      <c r="W147" s="145">
        <f t="shared" si="22"/>
        <v>0</v>
      </c>
      <c r="X147" s="146"/>
      <c r="Y147" s="146"/>
      <c r="Z147" s="145">
        <f t="shared" si="23"/>
        <v>0</v>
      </c>
      <c r="AA147" s="126">
        <f t="shared" si="19"/>
        <v>0</v>
      </c>
      <c r="AB147" s="142"/>
    </row>
    <row r="148" spans="1:28" x14ac:dyDescent="0.55000000000000004">
      <c r="A148">
        <v>139</v>
      </c>
      <c r="B148" s="142"/>
      <c r="C148" s="142"/>
      <c r="D148" s="142"/>
      <c r="E148" s="142"/>
      <c r="F148" s="142"/>
      <c r="G148" t="str">
        <f t="shared" si="16"/>
        <v/>
      </c>
      <c r="H148" s="142"/>
      <c r="I148" t="str">
        <f t="shared" ca="1" si="17"/>
        <v/>
      </c>
      <c r="J148" s="142"/>
      <c r="K148" t="str">
        <f t="shared" ca="1" si="18"/>
        <v/>
      </c>
      <c r="L148" s="142"/>
      <c r="M148" s="142"/>
      <c r="N148" s="142"/>
      <c r="O148" s="146"/>
      <c r="P148" s="146"/>
      <c r="Q148" s="145">
        <f t="shared" si="20"/>
        <v>0</v>
      </c>
      <c r="R148" s="146"/>
      <c r="S148" s="146"/>
      <c r="T148" s="145">
        <f t="shared" si="21"/>
        <v>0</v>
      </c>
      <c r="U148" s="146"/>
      <c r="V148" s="146"/>
      <c r="W148" s="145">
        <f t="shared" si="22"/>
        <v>0</v>
      </c>
      <c r="X148" s="146"/>
      <c r="Y148" s="146"/>
      <c r="Z148" s="145">
        <f t="shared" si="23"/>
        <v>0</v>
      </c>
      <c r="AA148" s="126">
        <f t="shared" si="19"/>
        <v>0</v>
      </c>
      <c r="AB148" s="142"/>
    </row>
    <row r="149" spans="1:28" x14ac:dyDescent="0.55000000000000004">
      <c r="A149">
        <v>140</v>
      </c>
      <c r="B149" s="142"/>
      <c r="C149" s="142"/>
      <c r="D149" s="142"/>
      <c r="E149" s="142"/>
      <c r="F149" s="142"/>
      <c r="G149" t="str">
        <f t="shared" si="16"/>
        <v/>
      </c>
      <c r="H149" s="142"/>
      <c r="I149" t="str">
        <f t="shared" ca="1" si="17"/>
        <v/>
      </c>
      <c r="J149" s="142"/>
      <c r="K149" t="str">
        <f t="shared" ca="1" si="18"/>
        <v/>
      </c>
      <c r="L149" s="142"/>
      <c r="M149" s="142"/>
      <c r="N149" s="142"/>
      <c r="O149" s="146"/>
      <c r="P149" s="146"/>
      <c r="Q149" s="145">
        <f t="shared" si="20"/>
        <v>0</v>
      </c>
      <c r="R149" s="146"/>
      <c r="S149" s="146"/>
      <c r="T149" s="145">
        <f t="shared" si="21"/>
        <v>0</v>
      </c>
      <c r="U149" s="146"/>
      <c r="V149" s="146"/>
      <c r="W149" s="145">
        <f t="shared" si="22"/>
        <v>0</v>
      </c>
      <c r="X149" s="146"/>
      <c r="Y149" s="146"/>
      <c r="Z149" s="145">
        <f t="shared" si="23"/>
        <v>0</v>
      </c>
      <c r="AA149" s="126">
        <f t="shared" si="19"/>
        <v>0</v>
      </c>
      <c r="AB149" s="142"/>
    </row>
    <row r="150" spans="1:28" x14ac:dyDescent="0.55000000000000004">
      <c r="A150">
        <v>141</v>
      </c>
      <c r="B150" s="142"/>
      <c r="C150" s="142"/>
      <c r="D150" s="142"/>
      <c r="E150" s="142"/>
      <c r="F150" s="142"/>
      <c r="G150" t="str">
        <f t="shared" si="16"/>
        <v/>
      </c>
      <c r="H150" s="142"/>
      <c r="I150" t="str">
        <f t="shared" ca="1" si="17"/>
        <v/>
      </c>
      <c r="J150" s="142"/>
      <c r="K150" t="str">
        <f t="shared" ca="1" si="18"/>
        <v/>
      </c>
      <c r="L150" s="142"/>
      <c r="M150" s="142"/>
      <c r="N150" s="142"/>
      <c r="O150" s="146"/>
      <c r="P150" s="146"/>
      <c r="Q150" s="145">
        <f t="shared" si="20"/>
        <v>0</v>
      </c>
      <c r="R150" s="146"/>
      <c r="S150" s="146"/>
      <c r="T150" s="145">
        <f t="shared" si="21"/>
        <v>0</v>
      </c>
      <c r="U150" s="146"/>
      <c r="V150" s="146"/>
      <c r="W150" s="145">
        <f t="shared" si="22"/>
        <v>0</v>
      </c>
      <c r="X150" s="146"/>
      <c r="Y150" s="146"/>
      <c r="Z150" s="145">
        <f t="shared" si="23"/>
        <v>0</v>
      </c>
      <c r="AA150" s="126">
        <f t="shared" si="19"/>
        <v>0</v>
      </c>
      <c r="AB150" s="142"/>
    </row>
    <row r="151" spans="1:28" x14ac:dyDescent="0.55000000000000004">
      <c r="A151">
        <v>142</v>
      </c>
      <c r="B151" s="142"/>
      <c r="C151" s="142"/>
      <c r="D151" s="142"/>
      <c r="E151" s="142"/>
      <c r="F151" s="142"/>
      <c r="G151" t="str">
        <f t="shared" si="16"/>
        <v/>
      </c>
      <c r="H151" s="142"/>
      <c r="I151" t="str">
        <f t="shared" ca="1" si="17"/>
        <v/>
      </c>
      <c r="J151" s="142"/>
      <c r="K151" t="str">
        <f t="shared" ca="1" si="18"/>
        <v/>
      </c>
      <c r="L151" s="142"/>
      <c r="M151" s="142"/>
      <c r="N151" s="142"/>
      <c r="O151" s="146"/>
      <c r="P151" s="146"/>
      <c r="Q151" s="145">
        <f t="shared" si="20"/>
        <v>0</v>
      </c>
      <c r="R151" s="146"/>
      <c r="S151" s="146"/>
      <c r="T151" s="145">
        <f t="shared" si="21"/>
        <v>0</v>
      </c>
      <c r="U151" s="146"/>
      <c r="V151" s="146"/>
      <c r="W151" s="145">
        <f t="shared" si="22"/>
        <v>0</v>
      </c>
      <c r="X151" s="146"/>
      <c r="Y151" s="146"/>
      <c r="Z151" s="145">
        <f t="shared" si="23"/>
        <v>0</v>
      </c>
      <c r="AA151" s="126">
        <f t="shared" si="19"/>
        <v>0</v>
      </c>
      <c r="AB151" s="142"/>
    </row>
    <row r="152" spans="1:28" x14ac:dyDescent="0.55000000000000004">
      <c r="A152">
        <v>143</v>
      </c>
      <c r="B152" s="142"/>
      <c r="C152" s="142"/>
      <c r="D152" s="142"/>
      <c r="E152" s="142"/>
      <c r="F152" s="142"/>
      <c r="G152" t="str">
        <f t="shared" si="16"/>
        <v/>
      </c>
      <c r="H152" s="142"/>
      <c r="I152" t="str">
        <f t="shared" ca="1" si="17"/>
        <v/>
      </c>
      <c r="J152" s="142"/>
      <c r="K152" t="str">
        <f t="shared" ca="1" si="18"/>
        <v/>
      </c>
      <c r="L152" s="142"/>
      <c r="M152" s="142"/>
      <c r="N152" s="142"/>
      <c r="O152" s="146"/>
      <c r="P152" s="146"/>
      <c r="Q152" s="145">
        <f t="shared" si="20"/>
        <v>0</v>
      </c>
      <c r="R152" s="146"/>
      <c r="S152" s="146"/>
      <c r="T152" s="145">
        <f t="shared" si="21"/>
        <v>0</v>
      </c>
      <c r="U152" s="146"/>
      <c r="V152" s="146"/>
      <c r="W152" s="145">
        <f t="shared" si="22"/>
        <v>0</v>
      </c>
      <c r="X152" s="146"/>
      <c r="Y152" s="146"/>
      <c r="Z152" s="145">
        <f t="shared" si="23"/>
        <v>0</v>
      </c>
      <c r="AA152" s="126">
        <f t="shared" si="19"/>
        <v>0</v>
      </c>
      <c r="AB152" s="142"/>
    </row>
    <row r="153" spans="1:28" x14ac:dyDescent="0.55000000000000004">
      <c r="A153">
        <v>144</v>
      </c>
      <c r="B153" s="142"/>
      <c r="C153" s="142"/>
      <c r="D153" s="142"/>
      <c r="E153" s="142"/>
      <c r="F153" s="142"/>
      <c r="G153" t="str">
        <f t="shared" si="16"/>
        <v/>
      </c>
      <c r="H153" s="142"/>
      <c r="I153" t="str">
        <f t="shared" ca="1" si="17"/>
        <v/>
      </c>
      <c r="J153" s="142"/>
      <c r="K153" t="str">
        <f t="shared" ca="1" si="18"/>
        <v/>
      </c>
      <c r="L153" s="142"/>
      <c r="M153" s="142"/>
      <c r="N153" s="142"/>
      <c r="O153" s="146"/>
      <c r="P153" s="146"/>
      <c r="Q153" s="145">
        <f t="shared" si="20"/>
        <v>0</v>
      </c>
      <c r="R153" s="146"/>
      <c r="S153" s="146"/>
      <c r="T153" s="145">
        <f t="shared" si="21"/>
        <v>0</v>
      </c>
      <c r="U153" s="146"/>
      <c r="V153" s="146"/>
      <c r="W153" s="145">
        <f t="shared" si="22"/>
        <v>0</v>
      </c>
      <c r="X153" s="146"/>
      <c r="Y153" s="146"/>
      <c r="Z153" s="145">
        <f t="shared" si="23"/>
        <v>0</v>
      </c>
      <c r="AA153" s="126">
        <f t="shared" si="19"/>
        <v>0</v>
      </c>
      <c r="AB153" s="142"/>
    </row>
    <row r="154" spans="1:28" x14ac:dyDescent="0.55000000000000004">
      <c r="A154">
        <v>145</v>
      </c>
      <c r="B154" s="142"/>
      <c r="C154" s="142"/>
      <c r="D154" s="142"/>
      <c r="E154" s="142"/>
      <c r="F154" s="142"/>
      <c r="G154" t="str">
        <f t="shared" si="16"/>
        <v/>
      </c>
      <c r="H154" s="142"/>
      <c r="I154" t="str">
        <f t="shared" ca="1" si="17"/>
        <v/>
      </c>
      <c r="J154" s="142"/>
      <c r="K154" t="str">
        <f t="shared" ca="1" si="18"/>
        <v/>
      </c>
      <c r="L154" s="142"/>
      <c r="M154" s="142"/>
      <c r="N154" s="142"/>
      <c r="O154" s="146"/>
      <c r="P154" s="146"/>
      <c r="Q154" s="145">
        <f t="shared" si="20"/>
        <v>0</v>
      </c>
      <c r="R154" s="146"/>
      <c r="S154" s="146"/>
      <c r="T154" s="145">
        <f t="shared" si="21"/>
        <v>0</v>
      </c>
      <c r="U154" s="146"/>
      <c r="V154" s="146"/>
      <c r="W154" s="145">
        <f t="shared" si="22"/>
        <v>0</v>
      </c>
      <c r="X154" s="146"/>
      <c r="Y154" s="146"/>
      <c r="Z154" s="145">
        <f t="shared" si="23"/>
        <v>0</v>
      </c>
      <c r="AA154" s="126">
        <f t="shared" si="19"/>
        <v>0</v>
      </c>
      <c r="AB154" s="142"/>
    </row>
    <row r="155" spans="1:28" x14ac:dyDescent="0.55000000000000004">
      <c r="A155">
        <v>146</v>
      </c>
      <c r="B155" s="142"/>
      <c r="C155" s="142"/>
      <c r="D155" s="142"/>
      <c r="E155" s="142"/>
      <c r="F155" s="142"/>
      <c r="G155" t="str">
        <f t="shared" si="16"/>
        <v/>
      </c>
      <c r="H155" s="142"/>
      <c r="I155" t="str">
        <f t="shared" ca="1" si="17"/>
        <v/>
      </c>
      <c r="J155" s="142"/>
      <c r="K155" t="str">
        <f t="shared" ca="1" si="18"/>
        <v/>
      </c>
      <c r="L155" s="142"/>
      <c r="M155" s="142"/>
      <c r="N155" s="142"/>
      <c r="O155" s="146"/>
      <c r="P155" s="146"/>
      <c r="Q155" s="145">
        <f t="shared" si="20"/>
        <v>0</v>
      </c>
      <c r="R155" s="146"/>
      <c r="S155" s="146"/>
      <c r="T155" s="145">
        <f t="shared" si="21"/>
        <v>0</v>
      </c>
      <c r="U155" s="146"/>
      <c r="V155" s="146"/>
      <c r="W155" s="145">
        <f t="shared" si="22"/>
        <v>0</v>
      </c>
      <c r="X155" s="146"/>
      <c r="Y155" s="146"/>
      <c r="Z155" s="145">
        <f t="shared" si="23"/>
        <v>0</v>
      </c>
      <c r="AA155" s="126">
        <f t="shared" si="19"/>
        <v>0</v>
      </c>
      <c r="AB155" s="142"/>
    </row>
    <row r="156" spans="1:28" x14ac:dyDescent="0.55000000000000004">
      <c r="A156">
        <v>147</v>
      </c>
      <c r="B156" s="142"/>
      <c r="C156" s="142"/>
      <c r="D156" s="142"/>
      <c r="E156" s="142"/>
      <c r="F156" s="142"/>
      <c r="G156" t="str">
        <f t="shared" si="16"/>
        <v/>
      </c>
      <c r="H156" s="142"/>
      <c r="I156" t="str">
        <f t="shared" ca="1" si="17"/>
        <v/>
      </c>
      <c r="J156" s="142"/>
      <c r="K156" t="str">
        <f t="shared" ca="1" si="18"/>
        <v/>
      </c>
      <c r="L156" s="142"/>
      <c r="M156" s="142"/>
      <c r="N156" s="142"/>
      <c r="O156" s="146"/>
      <c r="P156" s="146"/>
      <c r="Q156" s="145">
        <f t="shared" si="20"/>
        <v>0</v>
      </c>
      <c r="R156" s="146"/>
      <c r="S156" s="146"/>
      <c r="T156" s="145">
        <f t="shared" si="21"/>
        <v>0</v>
      </c>
      <c r="U156" s="146"/>
      <c r="V156" s="146"/>
      <c r="W156" s="145">
        <f t="shared" si="22"/>
        <v>0</v>
      </c>
      <c r="X156" s="146"/>
      <c r="Y156" s="146"/>
      <c r="Z156" s="145">
        <f t="shared" si="23"/>
        <v>0</v>
      </c>
      <c r="AA156" s="126">
        <f t="shared" si="19"/>
        <v>0</v>
      </c>
      <c r="AB156" s="142"/>
    </row>
    <row r="157" spans="1:28" x14ac:dyDescent="0.55000000000000004">
      <c r="A157">
        <v>148</v>
      </c>
      <c r="B157" s="142"/>
      <c r="C157" s="142"/>
      <c r="D157" s="142"/>
      <c r="E157" s="142"/>
      <c r="F157" s="142"/>
      <c r="G157" t="str">
        <f t="shared" si="16"/>
        <v/>
      </c>
      <c r="H157" s="142"/>
      <c r="I157" t="str">
        <f t="shared" ca="1" si="17"/>
        <v/>
      </c>
      <c r="J157" s="142"/>
      <c r="K157" t="str">
        <f t="shared" ca="1" si="18"/>
        <v/>
      </c>
      <c r="L157" s="142"/>
      <c r="M157" s="142"/>
      <c r="N157" s="142"/>
      <c r="O157" s="146"/>
      <c r="P157" s="146"/>
      <c r="Q157" s="145">
        <f t="shared" si="20"/>
        <v>0</v>
      </c>
      <c r="R157" s="146"/>
      <c r="S157" s="146"/>
      <c r="T157" s="145">
        <f t="shared" si="21"/>
        <v>0</v>
      </c>
      <c r="U157" s="146"/>
      <c r="V157" s="146"/>
      <c r="W157" s="145">
        <f t="shared" si="22"/>
        <v>0</v>
      </c>
      <c r="X157" s="146"/>
      <c r="Y157" s="146"/>
      <c r="Z157" s="145">
        <f t="shared" si="23"/>
        <v>0</v>
      </c>
      <c r="AA157" s="126">
        <f t="shared" si="19"/>
        <v>0</v>
      </c>
      <c r="AB157" s="142"/>
    </row>
    <row r="158" spans="1:28" x14ac:dyDescent="0.55000000000000004">
      <c r="A158">
        <v>149</v>
      </c>
      <c r="B158" s="142"/>
      <c r="C158" s="142"/>
      <c r="D158" s="142"/>
      <c r="E158" s="142"/>
      <c r="F158" s="142"/>
      <c r="G158" t="str">
        <f t="shared" si="16"/>
        <v/>
      </c>
      <c r="H158" s="142"/>
      <c r="I158" t="str">
        <f t="shared" ca="1" si="17"/>
        <v/>
      </c>
      <c r="J158" s="142"/>
      <c r="K158" t="str">
        <f t="shared" ca="1" si="18"/>
        <v/>
      </c>
      <c r="L158" s="142"/>
      <c r="M158" s="142"/>
      <c r="N158" s="142"/>
      <c r="O158" s="146"/>
      <c r="P158" s="146"/>
      <c r="Q158" s="145">
        <f t="shared" si="20"/>
        <v>0</v>
      </c>
      <c r="R158" s="146"/>
      <c r="S158" s="146"/>
      <c r="T158" s="145">
        <f t="shared" si="21"/>
        <v>0</v>
      </c>
      <c r="U158" s="146"/>
      <c r="V158" s="146"/>
      <c r="W158" s="145">
        <f t="shared" si="22"/>
        <v>0</v>
      </c>
      <c r="X158" s="146"/>
      <c r="Y158" s="146"/>
      <c r="Z158" s="145">
        <f t="shared" si="23"/>
        <v>0</v>
      </c>
      <c r="AA158" s="126">
        <f t="shared" si="19"/>
        <v>0</v>
      </c>
      <c r="AB158" s="142"/>
    </row>
    <row r="159" spans="1:28" x14ac:dyDescent="0.55000000000000004">
      <c r="A159">
        <v>150</v>
      </c>
      <c r="B159" s="142"/>
      <c r="C159" s="142"/>
      <c r="D159" s="142"/>
      <c r="E159" s="142"/>
      <c r="F159" s="142"/>
      <c r="G159" t="str">
        <f t="shared" si="16"/>
        <v/>
      </c>
      <c r="H159" s="142"/>
      <c r="I159" t="str">
        <f t="shared" ca="1" si="17"/>
        <v/>
      </c>
      <c r="J159" s="142"/>
      <c r="K159" t="str">
        <f t="shared" ca="1" si="18"/>
        <v/>
      </c>
      <c r="L159" s="142"/>
      <c r="M159" s="142"/>
      <c r="N159" s="142"/>
      <c r="O159" s="146"/>
      <c r="P159" s="146"/>
      <c r="Q159" s="145">
        <f t="shared" si="20"/>
        <v>0</v>
      </c>
      <c r="R159" s="146"/>
      <c r="S159" s="146"/>
      <c r="T159" s="145">
        <f t="shared" si="21"/>
        <v>0</v>
      </c>
      <c r="U159" s="146"/>
      <c r="V159" s="146"/>
      <c r="W159" s="145">
        <f t="shared" si="22"/>
        <v>0</v>
      </c>
      <c r="X159" s="146"/>
      <c r="Y159" s="146"/>
      <c r="Z159" s="145">
        <f t="shared" si="23"/>
        <v>0</v>
      </c>
      <c r="AA159" s="126">
        <f t="shared" si="19"/>
        <v>0</v>
      </c>
      <c r="AB159" s="142"/>
    </row>
    <row r="160" spans="1:28" x14ac:dyDescent="0.55000000000000004">
      <c r="A160">
        <v>151</v>
      </c>
      <c r="B160" s="142"/>
      <c r="C160" s="142"/>
      <c r="D160" s="142"/>
      <c r="E160" s="142"/>
      <c r="F160" s="142"/>
      <c r="G160" t="str">
        <f t="shared" si="16"/>
        <v/>
      </c>
      <c r="H160" s="142"/>
      <c r="I160" t="str">
        <f t="shared" ca="1" si="17"/>
        <v/>
      </c>
      <c r="J160" s="142"/>
      <c r="K160" t="str">
        <f t="shared" ca="1" si="18"/>
        <v/>
      </c>
      <c r="L160" s="142"/>
      <c r="M160" s="142"/>
      <c r="N160" s="142"/>
      <c r="O160" s="146"/>
      <c r="P160" s="146"/>
      <c r="Q160" s="145">
        <f t="shared" si="20"/>
        <v>0</v>
      </c>
      <c r="R160" s="146"/>
      <c r="S160" s="146"/>
      <c r="T160" s="145">
        <f t="shared" si="21"/>
        <v>0</v>
      </c>
      <c r="U160" s="146"/>
      <c r="V160" s="146"/>
      <c r="W160" s="145">
        <f t="shared" si="22"/>
        <v>0</v>
      </c>
      <c r="X160" s="146"/>
      <c r="Y160" s="146"/>
      <c r="Z160" s="145">
        <f t="shared" si="23"/>
        <v>0</v>
      </c>
      <c r="AA160" s="126">
        <f t="shared" si="19"/>
        <v>0</v>
      </c>
      <c r="AB160" s="142"/>
    </row>
    <row r="161" spans="1:28" x14ac:dyDescent="0.55000000000000004">
      <c r="A161">
        <v>152</v>
      </c>
      <c r="B161" s="142"/>
      <c r="C161" s="142"/>
      <c r="D161" s="142"/>
      <c r="E161" s="142"/>
      <c r="F161" s="142"/>
      <c r="G161" t="str">
        <f t="shared" si="16"/>
        <v/>
      </c>
      <c r="H161" s="142"/>
      <c r="I161" t="str">
        <f t="shared" ca="1" si="17"/>
        <v/>
      </c>
      <c r="J161" s="142"/>
      <c r="K161" t="str">
        <f t="shared" ca="1" si="18"/>
        <v/>
      </c>
      <c r="L161" s="142"/>
      <c r="M161" s="142"/>
      <c r="N161" s="142"/>
      <c r="O161" s="146"/>
      <c r="P161" s="146"/>
      <c r="Q161" s="145">
        <f t="shared" si="20"/>
        <v>0</v>
      </c>
      <c r="R161" s="146"/>
      <c r="S161" s="146"/>
      <c r="T161" s="145">
        <f t="shared" si="21"/>
        <v>0</v>
      </c>
      <c r="U161" s="146"/>
      <c r="V161" s="146"/>
      <c r="W161" s="145">
        <f t="shared" si="22"/>
        <v>0</v>
      </c>
      <c r="X161" s="146"/>
      <c r="Y161" s="146"/>
      <c r="Z161" s="145">
        <f t="shared" si="23"/>
        <v>0</v>
      </c>
      <c r="AA161" s="126">
        <f t="shared" si="19"/>
        <v>0</v>
      </c>
      <c r="AB161" s="142"/>
    </row>
    <row r="162" spans="1:28" x14ac:dyDescent="0.55000000000000004">
      <c r="A162">
        <v>153</v>
      </c>
      <c r="B162" s="142"/>
      <c r="C162" s="142"/>
      <c r="D162" s="142"/>
      <c r="E162" s="142"/>
      <c r="F162" s="142"/>
      <c r="G162" t="str">
        <f t="shared" si="16"/>
        <v/>
      </c>
      <c r="H162" s="142"/>
      <c r="I162" t="str">
        <f t="shared" ca="1" si="17"/>
        <v/>
      </c>
      <c r="J162" s="142"/>
      <c r="K162" t="str">
        <f t="shared" ca="1" si="18"/>
        <v/>
      </c>
      <c r="L162" s="142"/>
      <c r="M162" s="142"/>
      <c r="N162" s="142"/>
      <c r="O162" s="146"/>
      <c r="P162" s="146"/>
      <c r="Q162" s="145">
        <f t="shared" si="20"/>
        <v>0</v>
      </c>
      <c r="R162" s="146"/>
      <c r="S162" s="146"/>
      <c r="T162" s="145">
        <f t="shared" si="21"/>
        <v>0</v>
      </c>
      <c r="U162" s="146"/>
      <c r="V162" s="146"/>
      <c r="W162" s="145">
        <f t="shared" si="22"/>
        <v>0</v>
      </c>
      <c r="X162" s="146"/>
      <c r="Y162" s="146"/>
      <c r="Z162" s="145">
        <f t="shared" si="23"/>
        <v>0</v>
      </c>
      <c r="AA162" s="126">
        <f t="shared" si="19"/>
        <v>0</v>
      </c>
      <c r="AB162" s="142"/>
    </row>
    <row r="163" spans="1:28" x14ac:dyDescent="0.55000000000000004">
      <c r="A163">
        <v>154</v>
      </c>
      <c r="B163" s="142"/>
      <c r="C163" s="142"/>
      <c r="D163" s="142"/>
      <c r="E163" s="142"/>
      <c r="F163" s="142"/>
      <c r="G163" t="str">
        <f t="shared" si="16"/>
        <v/>
      </c>
      <c r="H163" s="142"/>
      <c r="I163" t="str">
        <f t="shared" ca="1" si="17"/>
        <v/>
      </c>
      <c r="J163" s="142"/>
      <c r="K163" t="str">
        <f t="shared" ca="1" si="18"/>
        <v/>
      </c>
      <c r="L163" s="142"/>
      <c r="M163" s="142"/>
      <c r="N163" s="142"/>
      <c r="O163" s="146"/>
      <c r="P163" s="146"/>
      <c r="Q163" s="145">
        <f t="shared" si="20"/>
        <v>0</v>
      </c>
      <c r="R163" s="146"/>
      <c r="S163" s="146"/>
      <c r="T163" s="145">
        <f t="shared" si="21"/>
        <v>0</v>
      </c>
      <c r="U163" s="146"/>
      <c r="V163" s="146"/>
      <c r="W163" s="145">
        <f t="shared" si="22"/>
        <v>0</v>
      </c>
      <c r="X163" s="146"/>
      <c r="Y163" s="146"/>
      <c r="Z163" s="145">
        <f t="shared" si="23"/>
        <v>0</v>
      </c>
      <c r="AA163" s="126">
        <f t="shared" si="19"/>
        <v>0</v>
      </c>
      <c r="AB163" s="142"/>
    </row>
    <row r="164" spans="1:28" x14ac:dyDescent="0.55000000000000004">
      <c r="A164">
        <v>155</v>
      </c>
      <c r="B164" s="142"/>
      <c r="C164" s="142"/>
      <c r="D164" s="142"/>
      <c r="E164" s="142"/>
      <c r="F164" s="142"/>
      <c r="G164" t="str">
        <f t="shared" si="16"/>
        <v/>
      </c>
      <c r="H164" s="142"/>
      <c r="I164" t="str">
        <f t="shared" ca="1" si="17"/>
        <v/>
      </c>
      <c r="J164" s="142"/>
      <c r="K164" t="str">
        <f t="shared" ca="1" si="18"/>
        <v/>
      </c>
      <c r="L164" s="142"/>
      <c r="M164" s="142"/>
      <c r="N164" s="142"/>
      <c r="O164" s="146"/>
      <c r="P164" s="146"/>
      <c r="Q164" s="145">
        <f t="shared" si="20"/>
        <v>0</v>
      </c>
      <c r="R164" s="146"/>
      <c r="S164" s="146"/>
      <c r="T164" s="145">
        <f t="shared" si="21"/>
        <v>0</v>
      </c>
      <c r="U164" s="146"/>
      <c r="V164" s="146"/>
      <c r="W164" s="145">
        <f t="shared" si="22"/>
        <v>0</v>
      </c>
      <c r="X164" s="146"/>
      <c r="Y164" s="146"/>
      <c r="Z164" s="145">
        <f t="shared" si="23"/>
        <v>0</v>
      </c>
      <c r="AA164" s="126">
        <f t="shared" si="19"/>
        <v>0</v>
      </c>
      <c r="AB164" s="142"/>
    </row>
    <row r="165" spans="1:28" x14ac:dyDescent="0.55000000000000004">
      <c r="A165">
        <v>156</v>
      </c>
      <c r="B165" s="142"/>
      <c r="C165" s="142"/>
      <c r="D165" s="142"/>
      <c r="E165" s="142"/>
      <c r="F165" s="142"/>
      <c r="G165" t="str">
        <f t="shared" si="16"/>
        <v/>
      </c>
      <c r="H165" s="142"/>
      <c r="I165" t="str">
        <f t="shared" ca="1" si="17"/>
        <v/>
      </c>
      <c r="J165" s="142"/>
      <c r="K165" t="str">
        <f t="shared" ca="1" si="18"/>
        <v/>
      </c>
      <c r="L165" s="142"/>
      <c r="M165" s="142"/>
      <c r="N165" s="142"/>
      <c r="O165" s="146"/>
      <c r="P165" s="146"/>
      <c r="Q165" s="145">
        <f t="shared" si="20"/>
        <v>0</v>
      </c>
      <c r="R165" s="146"/>
      <c r="S165" s="146"/>
      <c r="T165" s="145">
        <f t="shared" si="21"/>
        <v>0</v>
      </c>
      <c r="U165" s="146"/>
      <c r="V165" s="146"/>
      <c r="W165" s="145">
        <f t="shared" si="22"/>
        <v>0</v>
      </c>
      <c r="X165" s="146"/>
      <c r="Y165" s="146"/>
      <c r="Z165" s="145">
        <f t="shared" si="23"/>
        <v>0</v>
      </c>
      <c r="AA165" s="126">
        <f t="shared" si="19"/>
        <v>0</v>
      </c>
      <c r="AB165" s="142"/>
    </row>
    <row r="166" spans="1:28" x14ac:dyDescent="0.55000000000000004">
      <c r="A166">
        <v>157</v>
      </c>
      <c r="B166" s="142"/>
      <c r="C166" s="142"/>
      <c r="D166" s="142"/>
      <c r="E166" s="142"/>
      <c r="F166" s="142"/>
      <c r="G166" t="str">
        <f t="shared" si="16"/>
        <v/>
      </c>
      <c r="H166" s="142"/>
      <c r="I166" t="str">
        <f t="shared" ca="1" si="17"/>
        <v/>
      </c>
      <c r="J166" s="142"/>
      <c r="K166" t="str">
        <f t="shared" ca="1" si="18"/>
        <v/>
      </c>
      <c r="L166" s="142"/>
      <c r="M166" s="142"/>
      <c r="N166" s="142"/>
      <c r="O166" s="146"/>
      <c r="P166" s="146"/>
      <c r="Q166" s="145">
        <f t="shared" si="20"/>
        <v>0</v>
      </c>
      <c r="R166" s="146"/>
      <c r="S166" s="146"/>
      <c r="T166" s="145">
        <f t="shared" si="21"/>
        <v>0</v>
      </c>
      <c r="U166" s="146"/>
      <c r="V166" s="146"/>
      <c r="W166" s="145">
        <f t="shared" si="22"/>
        <v>0</v>
      </c>
      <c r="X166" s="146"/>
      <c r="Y166" s="146"/>
      <c r="Z166" s="145">
        <f t="shared" si="23"/>
        <v>0</v>
      </c>
      <c r="AA166" s="126">
        <f t="shared" si="19"/>
        <v>0</v>
      </c>
      <c r="AB166" s="142"/>
    </row>
    <row r="167" spans="1:28" x14ac:dyDescent="0.55000000000000004">
      <c r="A167">
        <v>158</v>
      </c>
      <c r="B167" s="142"/>
      <c r="C167" s="142"/>
      <c r="D167" s="142"/>
      <c r="E167" s="142"/>
      <c r="F167" s="142"/>
      <c r="G167" t="str">
        <f t="shared" si="16"/>
        <v/>
      </c>
      <c r="H167" s="142"/>
      <c r="I167" t="str">
        <f t="shared" ca="1" si="17"/>
        <v/>
      </c>
      <c r="J167" s="142"/>
      <c r="K167" t="str">
        <f t="shared" ca="1" si="18"/>
        <v/>
      </c>
      <c r="L167" s="142"/>
      <c r="M167" s="142"/>
      <c r="N167" s="142"/>
      <c r="O167" s="146"/>
      <c r="P167" s="146"/>
      <c r="Q167" s="145">
        <f t="shared" si="20"/>
        <v>0</v>
      </c>
      <c r="R167" s="146"/>
      <c r="S167" s="146"/>
      <c r="T167" s="145">
        <f t="shared" si="21"/>
        <v>0</v>
      </c>
      <c r="U167" s="146"/>
      <c r="V167" s="146"/>
      <c r="W167" s="145">
        <f t="shared" si="22"/>
        <v>0</v>
      </c>
      <c r="X167" s="146"/>
      <c r="Y167" s="146"/>
      <c r="Z167" s="145">
        <f t="shared" si="23"/>
        <v>0</v>
      </c>
      <c r="AA167" s="126">
        <f t="shared" si="19"/>
        <v>0</v>
      </c>
      <c r="AB167" s="142"/>
    </row>
    <row r="168" spans="1:28" x14ac:dyDescent="0.55000000000000004">
      <c r="A168">
        <v>159</v>
      </c>
      <c r="B168" s="142"/>
      <c r="C168" s="142"/>
      <c r="D168" s="142"/>
      <c r="E168" s="142"/>
      <c r="F168" s="142"/>
      <c r="G168" t="str">
        <f t="shared" si="16"/>
        <v/>
      </c>
      <c r="H168" s="142"/>
      <c r="I168" t="str">
        <f t="shared" ca="1" si="17"/>
        <v/>
      </c>
      <c r="J168" s="142"/>
      <c r="K168" t="str">
        <f t="shared" ca="1" si="18"/>
        <v/>
      </c>
      <c r="L168" s="142"/>
      <c r="M168" s="142"/>
      <c r="N168" s="142"/>
      <c r="O168" s="146"/>
      <c r="P168" s="146"/>
      <c r="Q168" s="145">
        <f t="shared" si="20"/>
        <v>0</v>
      </c>
      <c r="R168" s="146"/>
      <c r="S168" s="146"/>
      <c r="T168" s="145">
        <f t="shared" si="21"/>
        <v>0</v>
      </c>
      <c r="U168" s="146"/>
      <c r="V168" s="146"/>
      <c r="W168" s="145">
        <f t="shared" si="22"/>
        <v>0</v>
      </c>
      <c r="X168" s="146"/>
      <c r="Y168" s="146"/>
      <c r="Z168" s="145">
        <f t="shared" si="23"/>
        <v>0</v>
      </c>
      <c r="AA168" s="126">
        <f t="shared" si="19"/>
        <v>0</v>
      </c>
      <c r="AB168" s="142"/>
    </row>
    <row r="169" spans="1:28" x14ac:dyDescent="0.55000000000000004">
      <c r="A169">
        <v>160</v>
      </c>
      <c r="B169" s="142"/>
      <c r="C169" s="142"/>
      <c r="D169" s="142"/>
      <c r="E169" s="142"/>
      <c r="F169" s="142"/>
      <c r="G169" t="str">
        <f t="shared" si="16"/>
        <v/>
      </c>
      <c r="H169" s="142"/>
      <c r="I169" t="str">
        <f t="shared" ca="1" si="17"/>
        <v/>
      </c>
      <c r="J169" s="142"/>
      <c r="K169" t="str">
        <f t="shared" ca="1" si="18"/>
        <v/>
      </c>
      <c r="L169" s="142"/>
      <c r="M169" s="142"/>
      <c r="N169" s="142"/>
      <c r="O169" s="146"/>
      <c r="P169" s="146"/>
      <c r="Q169" s="145">
        <f t="shared" si="20"/>
        <v>0</v>
      </c>
      <c r="R169" s="146"/>
      <c r="S169" s="146"/>
      <c r="T169" s="145">
        <f t="shared" si="21"/>
        <v>0</v>
      </c>
      <c r="U169" s="146"/>
      <c r="V169" s="146"/>
      <c r="W169" s="145">
        <f t="shared" si="22"/>
        <v>0</v>
      </c>
      <c r="X169" s="146"/>
      <c r="Y169" s="146"/>
      <c r="Z169" s="145">
        <f t="shared" si="23"/>
        <v>0</v>
      </c>
      <c r="AA169" s="126">
        <f t="shared" si="19"/>
        <v>0</v>
      </c>
      <c r="AB169" s="142"/>
    </row>
    <row r="170" spans="1:28" x14ac:dyDescent="0.55000000000000004">
      <c r="A170">
        <v>161</v>
      </c>
      <c r="B170" s="142"/>
      <c r="C170" s="142"/>
      <c r="D170" s="142"/>
      <c r="E170" s="142"/>
      <c r="F170" s="142"/>
      <c r="G170" t="str">
        <f t="shared" si="16"/>
        <v/>
      </c>
      <c r="H170" s="142"/>
      <c r="I170" t="str">
        <f t="shared" ca="1" si="17"/>
        <v/>
      </c>
      <c r="J170" s="142"/>
      <c r="K170" t="str">
        <f t="shared" ca="1" si="18"/>
        <v/>
      </c>
      <c r="L170" s="142"/>
      <c r="M170" s="142"/>
      <c r="N170" s="142"/>
      <c r="O170" s="146"/>
      <c r="P170" s="146"/>
      <c r="Q170" s="145">
        <f t="shared" si="20"/>
        <v>0</v>
      </c>
      <c r="R170" s="146"/>
      <c r="S170" s="146"/>
      <c r="T170" s="145">
        <f t="shared" si="21"/>
        <v>0</v>
      </c>
      <c r="U170" s="146"/>
      <c r="V170" s="146"/>
      <c r="W170" s="145">
        <f t="shared" si="22"/>
        <v>0</v>
      </c>
      <c r="X170" s="146"/>
      <c r="Y170" s="146"/>
      <c r="Z170" s="145">
        <f t="shared" si="23"/>
        <v>0</v>
      </c>
      <c r="AA170" s="126">
        <f t="shared" si="19"/>
        <v>0</v>
      </c>
      <c r="AB170" s="142"/>
    </row>
    <row r="171" spans="1:28" x14ac:dyDescent="0.55000000000000004">
      <c r="A171">
        <v>162</v>
      </c>
      <c r="B171" s="142"/>
      <c r="C171" s="142"/>
      <c r="D171" s="142"/>
      <c r="E171" s="142"/>
      <c r="F171" s="142"/>
      <c r="G171" t="str">
        <f t="shared" si="16"/>
        <v/>
      </c>
      <c r="H171" s="142"/>
      <c r="I171" t="str">
        <f t="shared" ca="1" si="17"/>
        <v/>
      </c>
      <c r="J171" s="142"/>
      <c r="K171" t="str">
        <f t="shared" ca="1" si="18"/>
        <v/>
      </c>
      <c r="L171" s="142"/>
      <c r="M171" s="142"/>
      <c r="N171" s="142"/>
      <c r="O171" s="146"/>
      <c r="P171" s="146"/>
      <c r="Q171" s="145">
        <f t="shared" si="20"/>
        <v>0</v>
      </c>
      <c r="R171" s="146"/>
      <c r="S171" s="146"/>
      <c r="T171" s="145">
        <f t="shared" si="21"/>
        <v>0</v>
      </c>
      <c r="U171" s="146"/>
      <c r="V171" s="146"/>
      <c r="W171" s="145">
        <f t="shared" si="22"/>
        <v>0</v>
      </c>
      <c r="X171" s="146"/>
      <c r="Y171" s="146"/>
      <c r="Z171" s="145">
        <f t="shared" si="23"/>
        <v>0</v>
      </c>
      <c r="AA171" s="126">
        <f t="shared" si="19"/>
        <v>0</v>
      </c>
      <c r="AB171" s="142"/>
    </row>
    <row r="172" spans="1:28" x14ac:dyDescent="0.55000000000000004">
      <c r="A172">
        <v>163</v>
      </c>
      <c r="B172" s="142"/>
      <c r="C172" s="142"/>
      <c r="D172" s="142"/>
      <c r="E172" s="142"/>
      <c r="F172" s="142"/>
      <c r="G172" t="str">
        <f t="shared" si="16"/>
        <v/>
      </c>
      <c r="H172" s="142"/>
      <c r="I172" t="str">
        <f t="shared" ca="1" si="17"/>
        <v/>
      </c>
      <c r="J172" s="142"/>
      <c r="K172" t="str">
        <f t="shared" ca="1" si="18"/>
        <v/>
      </c>
      <c r="L172" s="142"/>
      <c r="M172" s="142"/>
      <c r="N172" s="142"/>
      <c r="O172" s="146"/>
      <c r="P172" s="146"/>
      <c r="Q172" s="145">
        <f t="shared" si="20"/>
        <v>0</v>
      </c>
      <c r="R172" s="146"/>
      <c r="S172" s="146"/>
      <c r="T172" s="145">
        <f t="shared" si="21"/>
        <v>0</v>
      </c>
      <c r="U172" s="146"/>
      <c r="V172" s="146"/>
      <c r="W172" s="145">
        <f t="shared" si="22"/>
        <v>0</v>
      </c>
      <c r="X172" s="146"/>
      <c r="Y172" s="146"/>
      <c r="Z172" s="145">
        <f t="shared" si="23"/>
        <v>0</v>
      </c>
      <c r="AA172" s="126">
        <f t="shared" si="19"/>
        <v>0</v>
      </c>
      <c r="AB172" s="142"/>
    </row>
    <row r="173" spans="1:28" x14ac:dyDescent="0.55000000000000004">
      <c r="A173">
        <v>164</v>
      </c>
      <c r="B173" s="142"/>
      <c r="C173" s="142"/>
      <c r="D173" s="142"/>
      <c r="E173" s="142"/>
      <c r="F173" s="142"/>
      <c r="G173" t="str">
        <f t="shared" si="16"/>
        <v/>
      </c>
      <c r="H173" s="142"/>
      <c r="I173" t="str">
        <f t="shared" ca="1" si="17"/>
        <v/>
      </c>
      <c r="J173" s="142"/>
      <c r="K173" t="str">
        <f t="shared" ca="1" si="18"/>
        <v/>
      </c>
      <c r="L173" s="142"/>
      <c r="M173" s="142"/>
      <c r="N173" s="142"/>
      <c r="O173" s="146"/>
      <c r="P173" s="146"/>
      <c r="Q173" s="145">
        <f t="shared" si="20"/>
        <v>0</v>
      </c>
      <c r="R173" s="146"/>
      <c r="S173" s="146"/>
      <c r="T173" s="145">
        <f t="shared" si="21"/>
        <v>0</v>
      </c>
      <c r="U173" s="146"/>
      <c r="V173" s="146"/>
      <c r="W173" s="145">
        <f t="shared" si="22"/>
        <v>0</v>
      </c>
      <c r="X173" s="146"/>
      <c r="Y173" s="146"/>
      <c r="Z173" s="145">
        <f t="shared" si="23"/>
        <v>0</v>
      </c>
      <c r="AA173" s="126">
        <f t="shared" si="19"/>
        <v>0</v>
      </c>
      <c r="AB173" s="142"/>
    </row>
    <row r="174" spans="1:28" x14ac:dyDescent="0.55000000000000004">
      <c r="A174">
        <v>165</v>
      </c>
      <c r="B174" s="142"/>
      <c r="C174" s="142"/>
      <c r="D174" s="142"/>
      <c r="E174" s="142"/>
      <c r="F174" s="142"/>
      <c r="G174" t="str">
        <f t="shared" si="16"/>
        <v/>
      </c>
      <c r="H174" s="142"/>
      <c r="I174" t="str">
        <f t="shared" ca="1" si="17"/>
        <v/>
      </c>
      <c r="J174" s="142"/>
      <c r="K174" t="str">
        <f t="shared" ca="1" si="18"/>
        <v/>
      </c>
      <c r="L174" s="142"/>
      <c r="M174" s="142"/>
      <c r="N174" s="142"/>
      <c r="O174" s="146"/>
      <c r="P174" s="146"/>
      <c r="Q174" s="145">
        <f t="shared" si="20"/>
        <v>0</v>
      </c>
      <c r="R174" s="146"/>
      <c r="S174" s="146"/>
      <c r="T174" s="145">
        <f t="shared" si="21"/>
        <v>0</v>
      </c>
      <c r="U174" s="146"/>
      <c r="V174" s="146"/>
      <c r="W174" s="145">
        <f t="shared" si="22"/>
        <v>0</v>
      </c>
      <c r="X174" s="146"/>
      <c r="Y174" s="146"/>
      <c r="Z174" s="145">
        <f t="shared" si="23"/>
        <v>0</v>
      </c>
      <c r="AA174" s="126">
        <f t="shared" si="19"/>
        <v>0</v>
      </c>
      <c r="AB174" s="142"/>
    </row>
    <row r="175" spans="1:28" x14ac:dyDescent="0.55000000000000004">
      <c r="A175">
        <v>166</v>
      </c>
      <c r="B175" s="142"/>
      <c r="C175" s="142"/>
      <c r="D175" s="142"/>
      <c r="E175" s="142"/>
      <c r="F175" s="142"/>
      <c r="G175" t="str">
        <f t="shared" si="16"/>
        <v/>
      </c>
      <c r="H175" s="142"/>
      <c r="I175" t="str">
        <f t="shared" ca="1" si="17"/>
        <v/>
      </c>
      <c r="J175" s="142"/>
      <c r="K175" t="str">
        <f t="shared" ca="1" si="18"/>
        <v/>
      </c>
      <c r="L175" s="142"/>
      <c r="M175" s="142"/>
      <c r="N175" s="142"/>
      <c r="O175" s="146"/>
      <c r="P175" s="146"/>
      <c r="Q175" s="145">
        <f t="shared" si="20"/>
        <v>0</v>
      </c>
      <c r="R175" s="146"/>
      <c r="S175" s="146"/>
      <c r="T175" s="145">
        <f t="shared" si="21"/>
        <v>0</v>
      </c>
      <c r="U175" s="146"/>
      <c r="V175" s="146"/>
      <c r="W175" s="145">
        <f t="shared" si="22"/>
        <v>0</v>
      </c>
      <c r="X175" s="146"/>
      <c r="Y175" s="146"/>
      <c r="Z175" s="145">
        <f t="shared" si="23"/>
        <v>0</v>
      </c>
      <c r="AA175" s="126">
        <f t="shared" si="19"/>
        <v>0</v>
      </c>
      <c r="AB175" s="142"/>
    </row>
    <row r="176" spans="1:28" x14ac:dyDescent="0.55000000000000004">
      <c r="A176">
        <v>167</v>
      </c>
      <c r="B176" s="142"/>
      <c r="C176" s="142"/>
      <c r="D176" s="142"/>
      <c r="E176" s="142"/>
      <c r="F176" s="142"/>
      <c r="G176" t="str">
        <f t="shared" si="16"/>
        <v/>
      </c>
      <c r="H176" s="142"/>
      <c r="I176" t="str">
        <f t="shared" ca="1" si="17"/>
        <v/>
      </c>
      <c r="J176" s="142"/>
      <c r="K176" t="str">
        <f t="shared" ca="1" si="18"/>
        <v/>
      </c>
      <c r="L176" s="142"/>
      <c r="M176" s="142"/>
      <c r="N176" s="142"/>
      <c r="O176" s="146"/>
      <c r="P176" s="146"/>
      <c r="Q176" s="145">
        <f t="shared" si="20"/>
        <v>0</v>
      </c>
      <c r="R176" s="146"/>
      <c r="S176" s="146"/>
      <c r="T176" s="145">
        <f t="shared" si="21"/>
        <v>0</v>
      </c>
      <c r="U176" s="146"/>
      <c r="V176" s="146"/>
      <c r="W176" s="145">
        <f t="shared" si="22"/>
        <v>0</v>
      </c>
      <c r="X176" s="146"/>
      <c r="Y176" s="146"/>
      <c r="Z176" s="145">
        <f t="shared" si="23"/>
        <v>0</v>
      </c>
      <c r="AA176" s="126">
        <f t="shared" si="19"/>
        <v>0</v>
      </c>
      <c r="AB176" s="142"/>
    </row>
    <row r="177" spans="1:28" x14ac:dyDescent="0.55000000000000004">
      <c r="A177">
        <v>168</v>
      </c>
      <c r="B177" s="142"/>
      <c r="C177" s="142"/>
      <c r="D177" s="142"/>
      <c r="E177" s="142"/>
      <c r="F177" s="142"/>
      <c r="G177" t="str">
        <f t="shared" si="16"/>
        <v/>
      </c>
      <c r="H177" s="142"/>
      <c r="I177" t="str">
        <f t="shared" ca="1" si="17"/>
        <v/>
      </c>
      <c r="J177" s="142"/>
      <c r="K177" t="str">
        <f t="shared" ca="1" si="18"/>
        <v/>
      </c>
      <c r="L177" s="142"/>
      <c r="M177" s="142"/>
      <c r="N177" s="142"/>
      <c r="O177" s="146"/>
      <c r="P177" s="146"/>
      <c r="Q177" s="145">
        <f t="shared" si="20"/>
        <v>0</v>
      </c>
      <c r="R177" s="146"/>
      <c r="S177" s="146"/>
      <c r="T177" s="145">
        <f t="shared" si="21"/>
        <v>0</v>
      </c>
      <c r="U177" s="146"/>
      <c r="V177" s="146"/>
      <c r="W177" s="145">
        <f t="shared" si="22"/>
        <v>0</v>
      </c>
      <c r="X177" s="146"/>
      <c r="Y177" s="146"/>
      <c r="Z177" s="145">
        <f t="shared" si="23"/>
        <v>0</v>
      </c>
      <c r="AA177" s="126">
        <f t="shared" si="19"/>
        <v>0</v>
      </c>
      <c r="AB177" s="142"/>
    </row>
    <row r="178" spans="1:28" x14ac:dyDescent="0.55000000000000004">
      <c r="A178">
        <v>169</v>
      </c>
      <c r="B178" s="142"/>
      <c r="C178" s="142"/>
      <c r="D178" s="142"/>
      <c r="E178" s="142"/>
      <c r="F178" s="142"/>
      <c r="G178" t="str">
        <f t="shared" si="16"/>
        <v/>
      </c>
      <c r="H178" s="142"/>
      <c r="I178" t="str">
        <f t="shared" ca="1" si="17"/>
        <v/>
      </c>
      <c r="J178" s="142"/>
      <c r="K178" t="str">
        <f t="shared" ca="1" si="18"/>
        <v/>
      </c>
      <c r="L178" s="142"/>
      <c r="M178" s="142"/>
      <c r="N178" s="142"/>
      <c r="O178" s="146"/>
      <c r="P178" s="146"/>
      <c r="Q178" s="145">
        <f t="shared" si="20"/>
        <v>0</v>
      </c>
      <c r="R178" s="146"/>
      <c r="S178" s="146"/>
      <c r="T178" s="145">
        <f t="shared" si="21"/>
        <v>0</v>
      </c>
      <c r="U178" s="146"/>
      <c r="V178" s="146"/>
      <c r="W178" s="145">
        <f t="shared" si="22"/>
        <v>0</v>
      </c>
      <c r="X178" s="146"/>
      <c r="Y178" s="146"/>
      <c r="Z178" s="145">
        <f t="shared" si="23"/>
        <v>0</v>
      </c>
      <c r="AA178" s="126">
        <f t="shared" si="19"/>
        <v>0</v>
      </c>
      <c r="AB178" s="142"/>
    </row>
    <row r="179" spans="1:28" x14ac:dyDescent="0.55000000000000004">
      <c r="A179">
        <v>170</v>
      </c>
      <c r="B179" s="142"/>
      <c r="C179" s="142"/>
      <c r="D179" s="142"/>
      <c r="E179" s="142"/>
      <c r="F179" s="142"/>
      <c r="G179" t="str">
        <f t="shared" si="16"/>
        <v/>
      </c>
      <c r="H179" s="142"/>
      <c r="I179" t="str">
        <f t="shared" ca="1" si="17"/>
        <v/>
      </c>
      <c r="J179" s="142"/>
      <c r="K179" t="str">
        <f t="shared" ca="1" si="18"/>
        <v/>
      </c>
      <c r="L179" s="142"/>
      <c r="M179" s="142"/>
      <c r="N179" s="142"/>
      <c r="O179" s="146"/>
      <c r="P179" s="146"/>
      <c r="Q179" s="145">
        <f t="shared" si="20"/>
        <v>0</v>
      </c>
      <c r="R179" s="146"/>
      <c r="S179" s="146"/>
      <c r="T179" s="145">
        <f t="shared" si="21"/>
        <v>0</v>
      </c>
      <c r="U179" s="146"/>
      <c r="V179" s="146"/>
      <c r="W179" s="145">
        <f t="shared" si="22"/>
        <v>0</v>
      </c>
      <c r="X179" s="146"/>
      <c r="Y179" s="146"/>
      <c r="Z179" s="145">
        <f t="shared" si="23"/>
        <v>0</v>
      </c>
      <c r="AA179" s="126">
        <f t="shared" si="19"/>
        <v>0</v>
      </c>
      <c r="AB179" s="142"/>
    </row>
    <row r="180" spans="1:28" x14ac:dyDescent="0.55000000000000004">
      <c r="A180">
        <v>171</v>
      </c>
      <c r="B180" s="142"/>
      <c r="C180" s="142"/>
      <c r="D180" s="142"/>
      <c r="E180" s="142"/>
      <c r="F180" s="142"/>
      <c r="G180" t="str">
        <f t="shared" si="16"/>
        <v/>
      </c>
      <c r="H180" s="142"/>
      <c r="I180" t="str">
        <f t="shared" ca="1" si="17"/>
        <v/>
      </c>
      <c r="J180" s="142"/>
      <c r="K180" t="str">
        <f t="shared" ca="1" si="18"/>
        <v/>
      </c>
      <c r="L180" s="142"/>
      <c r="M180" s="142"/>
      <c r="N180" s="142"/>
      <c r="O180" s="146"/>
      <c r="P180" s="146"/>
      <c r="Q180" s="145">
        <f t="shared" si="20"/>
        <v>0</v>
      </c>
      <c r="R180" s="146"/>
      <c r="S180" s="146"/>
      <c r="T180" s="145">
        <f t="shared" si="21"/>
        <v>0</v>
      </c>
      <c r="U180" s="146"/>
      <c r="V180" s="146"/>
      <c r="W180" s="145">
        <f t="shared" si="22"/>
        <v>0</v>
      </c>
      <c r="X180" s="146"/>
      <c r="Y180" s="146"/>
      <c r="Z180" s="145">
        <f t="shared" si="23"/>
        <v>0</v>
      </c>
      <c r="AA180" s="126">
        <f t="shared" si="19"/>
        <v>0</v>
      </c>
      <c r="AB180" s="142"/>
    </row>
    <row r="181" spans="1:28" x14ac:dyDescent="0.55000000000000004">
      <c r="A181">
        <v>172</v>
      </c>
      <c r="B181" s="142"/>
      <c r="C181" s="142"/>
      <c r="D181" s="142"/>
      <c r="E181" s="142"/>
      <c r="F181" s="142"/>
      <c r="G181" t="str">
        <f t="shared" si="16"/>
        <v/>
      </c>
      <c r="H181" s="142"/>
      <c r="I181" t="str">
        <f t="shared" ca="1" si="17"/>
        <v/>
      </c>
      <c r="J181" s="142"/>
      <c r="K181" t="str">
        <f t="shared" ca="1" si="18"/>
        <v/>
      </c>
      <c r="L181" s="142"/>
      <c r="M181" s="142"/>
      <c r="N181" s="142"/>
      <c r="O181" s="146"/>
      <c r="P181" s="146"/>
      <c r="Q181" s="145">
        <f t="shared" si="20"/>
        <v>0</v>
      </c>
      <c r="R181" s="146"/>
      <c r="S181" s="146"/>
      <c r="T181" s="145">
        <f t="shared" si="21"/>
        <v>0</v>
      </c>
      <c r="U181" s="146"/>
      <c r="V181" s="146"/>
      <c r="W181" s="145">
        <f t="shared" si="22"/>
        <v>0</v>
      </c>
      <c r="X181" s="146"/>
      <c r="Y181" s="146"/>
      <c r="Z181" s="145">
        <f t="shared" si="23"/>
        <v>0</v>
      </c>
      <c r="AA181" s="126">
        <f t="shared" si="19"/>
        <v>0</v>
      </c>
      <c r="AB181" s="142"/>
    </row>
    <row r="182" spans="1:28" x14ac:dyDescent="0.55000000000000004">
      <c r="A182">
        <v>173</v>
      </c>
      <c r="B182" s="142"/>
      <c r="C182" s="142"/>
      <c r="D182" s="142"/>
      <c r="E182" s="142"/>
      <c r="F182" s="142"/>
      <c r="G182" t="str">
        <f t="shared" si="16"/>
        <v/>
      </c>
      <c r="H182" s="142"/>
      <c r="I182" t="str">
        <f t="shared" ca="1" si="17"/>
        <v/>
      </c>
      <c r="J182" s="142"/>
      <c r="K182" t="str">
        <f t="shared" ca="1" si="18"/>
        <v/>
      </c>
      <c r="L182" s="142"/>
      <c r="M182" s="142"/>
      <c r="N182" s="142"/>
      <c r="O182" s="146"/>
      <c r="P182" s="146"/>
      <c r="Q182" s="145">
        <f t="shared" si="20"/>
        <v>0</v>
      </c>
      <c r="R182" s="146"/>
      <c r="S182" s="146"/>
      <c r="T182" s="145">
        <f t="shared" si="21"/>
        <v>0</v>
      </c>
      <c r="U182" s="146"/>
      <c r="V182" s="146"/>
      <c r="W182" s="145">
        <f t="shared" si="22"/>
        <v>0</v>
      </c>
      <c r="X182" s="146"/>
      <c r="Y182" s="146"/>
      <c r="Z182" s="145">
        <f t="shared" si="23"/>
        <v>0</v>
      </c>
      <c r="AA182" s="126">
        <f t="shared" si="19"/>
        <v>0</v>
      </c>
      <c r="AB182" s="142"/>
    </row>
    <row r="183" spans="1:28" x14ac:dyDescent="0.55000000000000004">
      <c r="A183">
        <v>174</v>
      </c>
      <c r="B183" s="142"/>
      <c r="C183" s="142"/>
      <c r="D183" s="142"/>
      <c r="E183" s="142"/>
      <c r="F183" s="142"/>
      <c r="G183" t="str">
        <f t="shared" si="16"/>
        <v/>
      </c>
      <c r="H183" s="142"/>
      <c r="I183" t="str">
        <f t="shared" ca="1" si="17"/>
        <v/>
      </c>
      <c r="J183" s="142"/>
      <c r="K183" t="str">
        <f t="shared" ca="1" si="18"/>
        <v/>
      </c>
      <c r="L183" s="142"/>
      <c r="M183" s="142"/>
      <c r="N183" s="142"/>
      <c r="O183" s="146"/>
      <c r="P183" s="146"/>
      <c r="Q183" s="145">
        <f t="shared" si="20"/>
        <v>0</v>
      </c>
      <c r="R183" s="146"/>
      <c r="S183" s="146"/>
      <c r="T183" s="145">
        <f t="shared" si="21"/>
        <v>0</v>
      </c>
      <c r="U183" s="146"/>
      <c r="V183" s="146"/>
      <c r="W183" s="145">
        <f t="shared" si="22"/>
        <v>0</v>
      </c>
      <c r="X183" s="146"/>
      <c r="Y183" s="146"/>
      <c r="Z183" s="145">
        <f t="shared" si="23"/>
        <v>0</v>
      </c>
      <c r="AA183" s="126">
        <f t="shared" si="19"/>
        <v>0</v>
      </c>
      <c r="AB183" s="142"/>
    </row>
    <row r="184" spans="1:28" x14ac:dyDescent="0.55000000000000004">
      <c r="A184">
        <v>175</v>
      </c>
      <c r="B184" s="142"/>
      <c r="C184" s="142"/>
      <c r="D184" s="142"/>
      <c r="E184" s="142"/>
      <c r="F184" s="142"/>
      <c r="G184" t="str">
        <f t="shared" si="16"/>
        <v/>
      </c>
      <c r="H184" s="142"/>
      <c r="I184" t="str">
        <f t="shared" ca="1" si="17"/>
        <v/>
      </c>
      <c r="J184" s="142"/>
      <c r="K184" t="str">
        <f t="shared" ca="1" si="18"/>
        <v/>
      </c>
      <c r="L184" s="142"/>
      <c r="M184" s="142"/>
      <c r="N184" s="142"/>
      <c r="O184" s="146"/>
      <c r="P184" s="146"/>
      <c r="Q184" s="145">
        <f t="shared" si="20"/>
        <v>0</v>
      </c>
      <c r="R184" s="146"/>
      <c r="S184" s="146"/>
      <c r="T184" s="145">
        <f t="shared" si="21"/>
        <v>0</v>
      </c>
      <c r="U184" s="146"/>
      <c r="V184" s="146"/>
      <c r="W184" s="145">
        <f t="shared" si="22"/>
        <v>0</v>
      </c>
      <c r="X184" s="146"/>
      <c r="Y184" s="146"/>
      <c r="Z184" s="145">
        <f t="shared" si="23"/>
        <v>0</v>
      </c>
      <c r="AA184" s="126">
        <f t="shared" si="19"/>
        <v>0</v>
      </c>
      <c r="AB184" s="142"/>
    </row>
    <row r="185" spans="1:28" x14ac:dyDescent="0.55000000000000004">
      <c r="A185">
        <v>176</v>
      </c>
      <c r="B185" s="142"/>
      <c r="C185" s="142"/>
      <c r="D185" s="142"/>
      <c r="E185" s="142"/>
      <c r="F185" s="142"/>
      <c r="G185" t="str">
        <f t="shared" si="16"/>
        <v/>
      </c>
      <c r="H185" s="142"/>
      <c r="I185" t="str">
        <f t="shared" ca="1" si="17"/>
        <v/>
      </c>
      <c r="J185" s="142"/>
      <c r="K185" t="str">
        <f t="shared" ca="1" si="18"/>
        <v/>
      </c>
      <c r="L185" s="142"/>
      <c r="M185" s="142"/>
      <c r="N185" s="142"/>
      <c r="O185" s="146"/>
      <c r="P185" s="146"/>
      <c r="Q185" s="145">
        <f t="shared" si="20"/>
        <v>0</v>
      </c>
      <c r="R185" s="146"/>
      <c r="S185" s="146"/>
      <c r="T185" s="145">
        <f t="shared" si="21"/>
        <v>0</v>
      </c>
      <c r="U185" s="146"/>
      <c r="V185" s="146"/>
      <c r="W185" s="145">
        <f t="shared" si="22"/>
        <v>0</v>
      </c>
      <c r="X185" s="146"/>
      <c r="Y185" s="146"/>
      <c r="Z185" s="145">
        <f t="shared" si="23"/>
        <v>0</v>
      </c>
      <c r="AA185" s="126">
        <f t="shared" si="19"/>
        <v>0</v>
      </c>
      <c r="AB185" s="142"/>
    </row>
    <row r="186" spans="1:28" x14ac:dyDescent="0.55000000000000004">
      <c r="A186">
        <v>177</v>
      </c>
      <c r="B186" s="142"/>
      <c r="C186" s="142"/>
      <c r="D186" s="142"/>
      <c r="E186" s="142"/>
      <c r="F186" s="142"/>
      <c r="G186" t="str">
        <f t="shared" si="16"/>
        <v/>
      </c>
      <c r="H186" s="142"/>
      <c r="I186" t="str">
        <f t="shared" ca="1" si="17"/>
        <v/>
      </c>
      <c r="J186" s="142"/>
      <c r="K186" t="str">
        <f t="shared" ca="1" si="18"/>
        <v/>
      </c>
      <c r="L186" s="142"/>
      <c r="M186" s="142"/>
      <c r="N186" s="142"/>
      <c r="O186" s="146"/>
      <c r="P186" s="146"/>
      <c r="Q186" s="145">
        <f t="shared" si="20"/>
        <v>0</v>
      </c>
      <c r="R186" s="146"/>
      <c r="S186" s="146"/>
      <c r="T186" s="145">
        <f t="shared" si="21"/>
        <v>0</v>
      </c>
      <c r="U186" s="146"/>
      <c r="V186" s="146"/>
      <c r="W186" s="145">
        <f t="shared" si="22"/>
        <v>0</v>
      </c>
      <c r="X186" s="146"/>
      <c r="Y186" s="146"/>
      <c r="Z186" s="145">
        <f t="shared" si="23"/>
        <v>0</v>
      </c>
      <c r="AA186" s="126">
        <f t="shared" si="19"/>
        <v>0</v>
      </c>
      <c r="AB186" s="142"/>
    </row>
    <row r="187" spans="1:28" x14ac:dyDescent="0.55000000000000004">
      <c r="A187">
        <v>178</v>
      </c>
      <c r="B187" s="142"/>
      <c r="C187" s="142"/>
      <c r="D187" s="142"/>
      <c r="E187" s="142"/>
      <c r="F187" s="142"/>
      <c r="G187" t="str">
        <f t="shared" si="16"/>
        <v/>
      </c>
      <c r="H187" s="142"/>
      <c r="I187" t="str">
        <f t="shared" ca="1" si="17"/>
        <v/>
      </c>
      <c r="J187" s="142"/>
      <c r="K187" t="str">
        <f t="shared" ca="1" si="18"/>
        <v/>
      </c>
      <c r="L187" s="142"/>
      <c r="M187" s="142"/>
      <c r="N187" s="142"/>
      <c r="O187" s="146"/>
      <c r="P187" s="146"/>
      <c r="Q187" s="145">
        <f t="shared" si="20"/>
        <v>0</v>
      </c>
      <c r="R187" s="146"/>
      <c r="S187" s="146"/>
      <c r="T187" s="145">
        <f t="shared" si="21"/>
        <v>0</v>
      </c>
      <c r="U187" s="146"/>
      <c r="V187" s="146"/>
      <c r="W187" s="145">
        <f t="shared" si="22"/>
        <v>0</v>
      </c>
      <c r="X187" s="146"/>
      <c r="Y187" s="146"/>
      <c r="Z187" s="145">
        <f t="shared" si="23"/>
        <v>0</v>
      </c>
      <c r="AA187" s="126">
        <f t="shared" si="19"/>
        <v>0</v>
      </c>
      <c r="AB187" s="142"/>
    </row>
    <row r="188" spans="1:28" x14ac:dyDescent="0.55000000000000004">
      <c r="A188">
        <v>179</v>
      </c>
      <c r="B188" s="142"/>
      <c r="C188" s="142"/>
      <c r="D188" s="142"/>
      <c r="E188" s="142"/>
      <c r="F188" s="142"/>
      <c r="G188" t="str">
        <f t="shared" si="16"/>
        <v/>
      </c>
      <c r="H188" s="142"/>
      <c r="I188" t="str">
        <f t="shared" ca="1" si="17"/>
        <v/>
      </c>
      <c r="J188" s="142"/>
      <c r="K188" t="str">
        <f t="shared" ca="1" si="18"/>
        <v/>
      </c>
      <c r="L188" s="142"/>
      <c r="M188" s="142"/>
      <c r="N188" s="142"/>
      <c r="O188" s="146"/>
      <c r="P188" s="146"/>
      <c r="Q188" s="145">
        <f t="shared" si="20"/>
        <v>0</v>
      </c>
      <c r="R188" s="146"/>
      <c r="S188" s="146"/>
      <c r="T188" s="145">
        <f t="shared" si="21"/>
        <v>0</v>
      </c>
      <c r="U188" s="146"/>
      <c r="V188" s="146"/>
      <c r="W188" s="145">
        <f t="shared" si="22"/>
        <v>0</v>
      </c>
      <c r="X188" s="146"/>
      <c r="Y188" s="146"/>
      <c r="Z188" s="145">
        <f t="shared" si="23"/>
        <v>0</v>
      </c>
      <c r="AA188" s="126">
        <f t="shared" si="19"/>
        <v>0</v>
      </c>
      <c r="AB188" s="142"/>
    </row>
    <row r="189" spans="1:28" x14ac:dyDescent="0.55000000000000004">
      <c r="A189">
        <v>180</v>
      </c>
      <c r="B189" s="142"/>
      <c r="C189" s="142"/>
      <c r="D189" s="142"/>
      <c r="E189" s="142"/>
      <c r="F189" s="142"/>
      <c r="G189" t="str">
        <f t="shared" si="16"/>
        <v/>
      </c>
      <c r="H189" s="142"/>
      <c r="I189" t="str">
        <f t="shared" ca="1" si="17"/>
        <v/>
      </c>
      <c r="J189" s="142"/>
      <c r="K189" t="str">
        <f t="shared" ca="1" si="18"/>
        <v/>
      </c>
      <c r="L189" s="142"/>
      <c r="M189" s="142"/>
      <c r="N189" s="142"/>
      <c r="O189" s="146"/>
      <c r="P189" s="146"/>
      <c r="Q189" s="145">
        <f t="shared" si="20"/>
        <v>0</v>
      </c>
      <c r="R189" s="146"/>
      <c r="S189" s="146"/>
      <c r="T189" s="145">
        <f t="shared" si="21"/>
        <v>0</v>
      </c>
      <c r="U189" s="146"/>
      <c r="V189" s="146"/>
      <c r="W189" s="145">
        <f t="shared" si="22"/>
        <v>0</v>
      </c>
      <c r="X189" s="146"/>
      <c r="Y189" s="146"/>
      <c r="Z189" s="145">
        <f t="shared" si="23"/>
        <v>0</v>
      </c>
      <c r="AA189" s="126">
        <f t="shared" si="19"/>
        <v>0</v>
      </c>
      <c r="AB189" s="142"/>
    </row>
    <row r="190" spans="1:28" x14ac:dyDescent="0.55000000000000004">
      <c r="A190">
        <v>181</v>
      </c>
      <c r="B190" s="142"/>
      <c r="C190" s="142"/>
      <c r="D190" s="142"/>
      <c r="E190" s="142"/>
      <c r="F190" s="142"/>
      <c r="G190" t="str">
        <f t="shared" si="16"/>
        <v/>
      </c>
      <c r="H190" s="142"/>
      <c r="I190" t="str">
        <f t="shared" ca="1" si="17"/>
        <v/>
      </c>
      <c r="J190" s="142"/>
      <c r="K190" t="str">
        <f t="shared" ca="1" si="18"/>
        <v/>
      </c>
      <c r="L190" s="142"/>
      <c r="M190" s="142"/>
      <c r="N190" s="142"/>
      <c r="O190" s="146"/>
      <c r="P190" s="146"/>
      <c r="Q190" s="145">
        <f t="shared" si="20"/>
        <v>0</v>
      </c>
      <c r="R190" s="146"/>
      <c r="S190" s="146"/>
      <c r="T190" s="145">
        <f t="shared" si="21"/>
        <v>0</v>
      </c>
      <c r="U190" s="146"/>
      <c r="V190" s="146"/>
      <c r="W190" s="145">
        <f t="shared" si="22"/>
        <v>0</v>
      </c>
      <c r="X190" s="146"/>
      <c r="Y190" s="146"/>
      <c r="Z190" s="145">
        <f t="shared" si="23"/>
        <v>0</v>
      </c>
      <c r="AA190" s="126">
        <f t="shared" si="19"/>
        <v>0</v>
      </c>
      <c r="AB190" s="142"/>
    </row>
    <row r="191" spans="1:28" x14ac:dyDescent="0.55000000000000004">
      <c r="A191">
        <v>182</v>
      </c>
      <c r="B191" s="142"/>
      <c r="C191" s="142"/>
      <c r="D191" s="142"/>
      <c r="E191" s="142"/>
      <c r="F191" s="142"/>
      <c r="G191" t="str">
        <f t="shared" si="16"/>
        <v/>
      </c>
      <c r="H191" s="142"/>
      <c r="I191" t="str">
        <f t="shared" ca="1" si="17"/>
        <v/>
      </c>
      <c r="J191" s="142"/>
      <c r="K191" t="str">
        <f t="shared" ca="1" si="18"/>
        <v/>
      </c>
      <c r="L191" s="142"/>
      <c r="M191" s="142"/>
      <c r="N191" s="142"/>
      <c r="O191" s="146"/>
      <c r="P191" s="146"/>
      <c r="Q191" s="145">
        <f t="shared" si="20"/>
        <v>0</v>
      </c>
      <c r="R191" s="146"/>
      <c r="S191" s="146"/>
      <c r="T191" s="145">
        <f t="shared" si="21"/>
        <v>0</v>
      </c>
      <c r="U191" s="146"/>
      <c r="V191" s="146"/>
      <c r="W191" s="145">
        <f t="shared" si="22"/>
        <v>0</v>
      </c>
      <c r="X191" s="146"/>
      <c r="Y191" s="146"/>
      <c r="Z191" s="145">
        <f t="shared" si="23"/>
        <v>0</v>
      </c>
      <c r="AA191" s="126">
        <f t="shared" si="19"/>
        <v>0</v>
      </c>
      <c r="AB191" s="142"/>
    </row>
    <row r="192" spans="1:28" x14ac:dyDescent="0.55000000000000004">
      <c r="A192">
        <v>183</v>
      </c>
      <c r="B192" s="142"/>
      <c r="C192" s="142"/>
      <c r="D192" s="142"/>
      <c r="E192" s="142"/>
      <c r="F192" s="142"/>
      <c r="G192" t="str">
        <f t="shared" si="16"/>
        <v/>
      </c>
      <c r="H192" s="142"/>
      <c r="I192" t="str">
        <f t="shared" ca="1" si="17"/>
        <v/>
      </c>
      <c r="J192" s="142"/>
      <c r="K192" t="str">
        <f t="shared" ca="1" si="18"/>
        <v/>
      </c>
      <c r="L192" s="142"/>
      <c r="M192" s="142"/>
      <c r="N192" s="142"/>
      <c r="O192" s="146"/>
      <c r="P192" s="146"/>
      <c r="Q192" s="145">
        <f t="shared" si="20"/>
        <v>0</v>
      </c>
      <c r="R192" s="146"/>
      <c r="S192" s="146"/>
      <c r="T192" s="145">
        <f t="shared" si="21"/>
        <v>0</v>
      </c>
      <c r="U192" s="146"/>
      <c r="V192" s="146"/>
      <c r="W192" s="145">
        <f t="shared" si="22"/>
        <v>0</v>
      </c>
      <c r="X192" s="146"/>
      <c r="Y192" s="146"/>
      <c r="Z192" s="145">
        <f t="shared" si="23"/>
        <v>0</v>
      </c>
      <c r="AA192" s="126">
        <f t="shared" si="19"/>
        <v>0</v>
      </c>
      <c r="AB192" s="142"/>
    </row>
    <row r="193" spans="1:28" x14ac:dyDescent="0.55000000000000004">
      <c r="A193">
        <v>184</v>
      </c>
      <c r="B193" s="142"/>
      <c r="C193" s="142"/>
      <c r="D193" s="142"/>
      <c r="E193" s="142"/>
      <c r="F193" s="142"/>
      <c r="G193" t="str">
        <f t="shared" si="16"/>
        <v/>
      </c>
      <c r="H193" s="142"/>
      <c r="I193" t="str">
        <f t="shared" ca="1" si="17"/>
        <v/>
      </c>
      <c r="J193" s="142"/>
      <c r="K193" t="str">
        <f t="shared" ca="1" si="18"/>
        <v/>
      </c>
      <c r="L193" s="142"/>
      <c r="M193" s="142"/>
      <c r="N193" s="142"/>
      <c r="O193" s="146"/>
      <c r="P193" s="146"/>
      <c r="Q193" s="145">
        <f t="shared" si="20"/>
        <v>0</v>
      </c>
      <c r="R193" s="146"/>
      <c r="S193" s="146"/>
      <c r="T193" s="145">
        <f t="shared" si="21"/>
        <v>0</v>
      </c>
      <c r="U193" s="146"/>
      <c r="V193" s="146"/>
      <c r="W193" s="145">
        <f t="shared" si="22"/>
        <v>0</v>
      </c>
      <c r="X193" s="146"/>
      <c r="Y193" s="146"/>
      <c r="Z193" s="145">
        <f t="shared" si="23"/>
        <v>0</v>
      </c>
      <c r="AA193" s="126">
        <f t="shared" si="19"/>
        <v>0</v>
      </c>
      <c r="AB193" s="142"/>
    </row>
    <row r="194" spans="1:28" x14ac:dyDescent="0.55000000000000004">
      <c r="A194">
        <v>185</v>
      </c>
      <c r="B194" s="142"/>
      <c r="C194" s="142"/>
      <c r="D194" s="142"/>
      <c r="E194" s="142"/>
      <c r="F194" s="142"/>
      <c r="G194" t="str">
        <f t="shared" si="16"/>
        <v/>
      </c>
      <c r="H194" s="142"/>
      <c r="I194" t="str">
        <f t="shared" ca="1" si="17"/>
        <v/>
      </c>
      <c r="J194" s="142"/>
      <c r="K194" t="str">
        <f t="shared" ca="1" si="18"/>
        <v/>
      </c>
      <c r="L194" s="142"/>
      <c r="M194" s="142"/>
      <c r="N194" s="142"/>
      <c r="O194" s="146"/>
      <c r="P194" s="146"/>
      <c r="Q194" s="145">
        <f t="shared" si="20"/>
        <v>0</v>
      </c>
      <c r="R194" s="146"/>
      <c r="S194" s="146"/>
      <c r="T194" s="145">
        <f t="shared" si="21"/>
        <v>0</v>
      </c>
      <c r="U194" s="146"/>
      <c r="V194" s="146"/>
      <c r="W194" s="145">
        <f t="shared" si="22"/>
        <v>0</v>
      </c>
      <c r="X194" s="146"/>
      <c r="Y194" s="146"/>
      <c r="Z194" s="145">
        <f t="shared" si="23"/>
        <v>0</v>
      </c>
      <c r="AA194" s="126">
        <f t="shared" si="19"/>
        <v>0</v>
      </c>
      <c r="AB194" s="142"/>
    </row>
    <row r="195" spans="1:28" x14ac:dyDescent="0.55000000000000004">
      <c r="A195">
        <v>186</v>
      </c>
      <c r="B195" s="142"/>
      <c r="C195" s="142"/>
      <c r="D195" s="142"/>
      <c r="E195" s="142"/>
      <c r="F195" s="142"/>
      <c r="G195" t="str">
        <f t="shared" si="16"/>
        <v/>
      </c>
      <c r="H195" s="142"/>
      <c r="I195" t="str">
        <f t="shared" ca="1" si="17"/>
        <v/>
      </c>
      <c r="J195" s="142"/>
      <c r="K195" t="str">
        <f t="shared" ca="1" si="18"/>
        <v/>
      </c>
      <c r="L195" s="142"/>
      <c r="M195" s="142"/>
      <c r="N195" s="142"/>
      <c r="O195" s="146"/>
      <c r="P195" s="146"/>
      <c r="Q195" s="145">
        <f t="shared" si="20"/>
        <v>0</v>
      </c>
      <c r="R195" s="146"/>
      <c r="S195" s="146"/>
      <c r="T195" s="145">
        <f t="shared" si="21"/>
        <v>0</v>
      </c>
      <c r="U195" s="146"/>
      <c r="V195" s="146"/>
      <c r="W195" s="145">
        <f t="shared" si="22"/>
        <v>0</v>
      </c>
      <c r="X195" s="146"/>
      <c r="Y195" s="146"/>
      <c r="Z195" s="145">
        <f t="shared" si="23"/>
        <v>0</v>
      </c>
      <c r="AA195" s="126">
        <f t="shared" si="19"/>
        <v>0</v>
      </c>
      <c r="AB195" s="142"/>
    </row>
    <row r="196" spans="1:28" x14ac:dyDescent="0.55000000000000004">
      <c r="A196">
        <v>187</v>
      </c>
      <c r="B196" s="142"/>
      <c r="C196" s="142"/>
      <c r="D196" s="142"/>
      <c r="E196" s="142"/>
      <c r="F196" s="142"/>
      <c r="G196" t="str">
        <f t="shared" si="16"/>
        <v/>
      </c>
      <c r="H196" s="142"/>
      <c r="I196" t="str">
        <f t="shared" ca="1" si="17"/>
        <v/>
      </c>
      <c r="J196" s="142"/>
      <c r="K196" t="str">
        <f t="shared" ca="1" si="18"/>
        <v/>
      </c>
      <c r="L196" s="142"/>
      <c r="M196" s="142"/>
      <c r="N196" s="142"/>
      <c r="O196" s="146"/>
      <c r="P196" s="146"/>
      <c r="Q196" s="145">
        <f t="shared" si="20"/>
        <v>0</v>
      </c>
      <c r="R196" s="146"/>
      <c r="S196" s="146"/>
      <c r="T196" s="145">
        <f t="shared" si="21"/>
        <v>0</v>
      </c>
      <c r="U196" s="146"/>
      <c r="V196" s="146"/>
      <c r="W196" s="145">
        <f t="shared" si="22"/>
        <v>0</v>
      </c>
      <c r="X196" s="146"/>
      <c r="Y196" s="146"/>
      <c r="Z196" s="145">
        <f t="shared" si="23"/>
        <v>0</v>
      </c>
      <c r="AA196" s="126">
        <f t="shared" si="19"/>
        <v>0</v>
      </c>
      <c r="AB196" s="142"/>
    </row>
    <row r="197" spans="1:28" x14ac:dyDescent="0.55000000000000004">
      <c r="A197">
        <v>188</v>
      </c>
      <c r="B197" s="142"/>
      <c r="C197" s="142"/>
      <c r="D197" s="142"/>
      <c r="E197" s="142"/>
      <c r="F197" s="142"/>
      <c r="G197" t="str">
        <f t="shared" si="16"/>
        <v/>
      </c>
      <c r="H197" s="142"/>
      <c r="I197" t="str">
        <f t="shared" ca="1" si="17"/>
        <v/>
      </c>
      <c r="J197" s="142"/>
      <c r="K197" t="str">
        <f t="shared" ca="1" si="18"/>
        <v/>
      </c>
      <c r="L197" s="142"/>
      <c r="M197" s="142"/>
      <c r="N197" s="142"/>
      <c r="O197" s="146"/>
      <c r="P197" s="146"/>
      <c r="Q197" s="145">
        <f t="shared" si="20"/>
        <v>0</v>
      </c>
      <c r="R197" s="146"/>
      <c r="S197" s="146"/>
      <c r="T197" s="145">
        <f t="shared" si="21"/>
        <v>0</v>
      </c>
      <c r="U197" s="146"/>
      <c r="V197" s="146"/>
      <c r="W197" s="145">
        <f t="shared" si="22"/>
        <v>0</v>
      </c>
      <c r="X197" s="146"/>
      <c r="Y197" s="146"/>
      <c r="Z197" s="145">
        <f t="shared" si="23"/>
        <v>0</v>
      </c>
      <c r="AA197" s="126">
        <f t="shared" si="19"/>
        <v>0</v>
      </c>
      <c r="AB197" s="142"/>
    </row>
    <row r="198" spans="1:28" x14ac:dyDescent="0.55000000000000004">
      <c r="A198">
        <v>189</v>
      </c>
      <c r="B198" s="142"/>
      <c r="C198" s="142"/>
      <c r="D198" s="142"/>
      <c r="E198" s="142"/>
      <c r="F198" s="142"/>
      <c r="G198" t="str">
        <f t="shared" si="16"/>
        <v/>
      </c>
      <c r="H198" s="142"/>
      <c r="I198" t="str">
        <f t="shared" ca="1" si="17"/>
        <v/>
      </c>
      <c r="J198" s="142"/>
      <c r="K198" t="str">
        <f t="shared" ca="1" si="18"/>
        <v/>
      </c>
      <c r="L198" s="142"/>
      <c r="M198" s="142"/>
      <c r="N198" s="142"/>
      <c r="O198" s="146"/>
      <c r="P198" s="146"/>
      <c r="Q198" s="145">
        <f t="shared" si="20"/>
        <v>0</v>
      </c>
      <c r="R198" s="146"/>
      <c r="S198" s="146"/>
      <c r="T198" s="145">
        <f t="shared" si="21"/>
        <v>0</v>
      </c>
      <c r="U198" s="146"/>
      <c r="V198" s="146"/>
      <c r="W198" s="145">
        <f t="shared" si="22"/>
        <v>0</v>
      </c>
      <c r="X198" s="146"/>
      <c r="Y198" s="146"/>
      <c r="Z198" s="145">
        <f t="shared" si="23"/>
        <v>0</v>
      </c>
      <c r="AA198" s="126">
        <f t="shared" si="19"/>
        <v>0</v>
      </c>
      <c r="AB198" s="142"/>
    </row>
    <row r="199" spans="1:28" x14ac:dyDescent="0.55000000000000004">
      <c r="A199">
        <v>190</v>
      </c>
      <c r="B199" s="142"/>
      <c r="C199" s="142"/>
      <c r="D199" s="142"/>
      <c r="E199" s="142"/>
      <c r="F199" s="142"/>
      <c r="G199" t="str">
        <f t="shared" si="16"/>
        <v/>
      </c>
      <c r="H199" s="142"/>
      <c r="I199" t="str">
        <f t="shared" ca="1" si="17"/>
        <v/>
      </c>
      <c r="J199" s="142"/>
      <c r="K199" t="str">
        <f t="shared" ca="1" si="18"/>
        <v/>
      </c>
      <c r="L199" s="142"/>
      <c r="M199" s="142"/>
      <c r="N199" s="142"/>
      <c r="O199" s="146"/>
      <c r="P199" s="146"/>
      <c r="Q199" s="145">
        <f t="shared" si="20"/>
        <v>0</v>
      </c>
      <c r="R199" s="146"/>
      <c r="S199" s="146"/>
      <c r="T199" s="145">
        <f t="shared" si="21"/>
        <v>0</v>
      </c>
      <c r="U199" s="146"/>
      <c r="V199" s="146"/>
      <c r="W199" s="145">
        <f t="shared" si="22"/>
        <v>0</v>
      </c>
      <c r="X199" s="146"/>
      <c r="Y199" s="146"/>
      <c r="Z199" s="145">
        <f t="shared" si="23"/>
        <v>0</v>
      </c>
      <c r="AA199" s="126">
        <f t="shared" si="19"/>
        <v>0</v>
      </c>
      <c r="AB199" s="142"/>
    </row>
    <row r="200" spans="1:28" x14ac:dyDescent="0.55000000000000004">
      <c r="A200">
        <v>191</v>
      </c>
      <c r="B200" s="142"/>
      <c r="C200" s="142"/>
      <c r="D200" s="142"/>
      <c r="E200" s="142"/>
      <c r="F200" s="142"/>
      <c r="G200" t="str">
        <f t="shared" si="16"/>
        <v/>
      </c>
      <c r="H200" s="142"/>
      <c r="I200" t="str">
        <f t="shared" ca="1" si="17"/>
        <v/>
      </c>
      <c r="J200" s="142"/>
      <c r="K200" t="str">
        <f t="shared" ca="1" si="18"/>
        <v/>
      </c>
      <c r="L200" s="142"/>
      <c r="M200" s="142"/>
      <c r="N200" s="142"/>
      <c r="O200" s="146"/>
      <c r="P200" s="146"/>
      <c r="Q200" s="145">
        <f t="shared" si="20"/>
        <v>0</v>
      </c>
      <c r="R200" s="146"/>
      <c r="S200" s="146"/>
      <c r="T200" s="145">
        <f t="shared" si="21"/>
        <v>0</v>
      </c>
      <c r="U200" s="146"/>
      <c r="V200" s="146"/>
      <c r="W200" s="145">
        <f t="shared" si="22"/>
        <v>0</v>
      </c>
      <c r="X200" s="146"/>
      <c r="Y200" s="146"/>
      <c r="Z200" s="145">
        <f t="shared" si="23"/>
        <v>0</v>
      </c>
      <c r="AA200" s="126">
        <f t="shared" si="19"/>
        <v>0</v>
      </c>
      <c r="AB200" s="142"/>
    </row>
    <row r="201" spans="1:28" x14ac:dyDescent="0.55000000000000004">
      <c r="A201">
        <v>192</v>
      </c>
      <c r="B201" s="142"/>
      <c r="C201" s="142"/>
      <c r="D201" s="142"/>
      <c r="E201" s="142"/>
      <c r="F201" s="142"/>
      <c r="G201" t="str">
        <f t="shared" si="16"/>
        <v/>
      </c>
      <c r="H201" s="142"/>
      <c r="I201" t="str">
        <f t="shared" ca="1" si="17"/>
        <v/>
      </c>
      <c r="J201" s="142"/>
      <c r="K201" t="str">
        <f t="shared" ca="1" si="18"/>
        <v/>
      </c>
      <c r="L201" s="142"/>
      <c r="M201" s="142"/>
      <c r="N201" s="142"/>
      <c r="O201" s="146"/>
      <c r="P201" s="146"/>
      <c r="Q201" s="145">
        <f t="shared" si="20"/>
        <v>0</v>
      </c>
      <c r="R201" s="146"/>
      <c r="S201" s="146"/>
      <c r="T201" s="145">
        <f t="shared" si="21"/>
        <v>0</v>
      </c>
      <c r="U201" s="146"/>
      <c r="V201" s="146"/>
      <c r="W201" s="145">
        <f t="shared" si="22"/>
        <v>0</v>
      </c>
      <c r="X201" s="146"/>
      <c r="Y201" s="146"/>
      <c r="Z201" s="145">
        <f t="shared" si="23"/>
        <v>0</v>
      </c>
      <c r="AA201" s="126">
        <f t="shared" si="19"/>
        <v>0</v>
      </c>
      <c r="AB201" s="142"/>
    </row>
    <row r="202" spans="1:28" x14ac:dyDescent="0.55000000000000004">
      <c r="A202">
        <v>193</v>
      </c>
      <c r="B202" s="142"/>
      <c r="C202" s="142"/>
      <c r="D202" s="142"/>
      <c r="E202" s="142"/>
      <c r="F202" s="142"/>
      <c r="G202" t="str">
        <f t="shared" si="16"/>
        <v/>
      </c>
      <c r="H202" s="142"/>
      <c r="I202" t="str">
        <f t="shared" ca="1" si="17"/>
        <v/>
      </c>
      <c r="J202" s="142"/>
      <c r="K202" t="str">
        <f t="shared" ca="1" si="18"/>
        <v/>
      </c>
      <c r="L202" s="142"/>
      <c r="M202" s="142"/>
      <c r="N202" s="142"/>
      <c r="O202" s="146"/>
      <c r="P202" s="146"/>
      <c r="Q202" s="145">
        <f t="shared" si="20"/>
        <v>0</v>
      </c>
      <c r="R202" s="146"/>
      <c r="S202" s="146"/>
      <c r="T202" s="145">
        <f t="shared" si="21"/>
        <v>0</v>
      </c>
      <c r="U202" s="146"/>
      <c r="V202" s="146"/>
      <c r="W202" s="145">
        <f t="shared" si="22"/>
        <v>0</v>
      </c>
      <c r="X202" s="146"/>
      <c r="Y202" s="146"/>
      <c r="Z202" s="145">
        <f t="shared" si="23"/>
        <v>0</v>
      </c>
      <c r="AA202" s="126">
        <f t="shared" si="19"/>
        <v>0</v>
      </c>
      <c r="AB202" s="142"/>
    </row>
    <row r="203" spans="1:28" x14ac:dyDescent="0.55000000000000004">
      <c r="A203">
        <v>194</v>
      </c>
      <c r="B203" s="142"/>
      <c r="C203" s="142"/>
      <c r="D203" s="142"/>
      <c r="E203" s="142"/>
      <c r="F203" s="142"/>
      <c r="G203" t="str">
        <f t="shared" ref="G203:G266" si="24">LEFT(F203,1)</f>
        <v/>
      </c>
      <c r="H203" s="142"/>
      <c r="I203" t="str">
        <f t="shared" ref="I203:I266" ca="1" si="25">IFERROR(VLOOKUP(H203,INDIRECT(G203&amp;"CATL"),2,FALSE),"")</f>
        <v/>
      </c>
      <c r="J203" s="142"/>
      <c r="K203" t="str">
        <f t="shared" ref="K203:K266" ca="1" si="26">IFERROR(VLOOKUP(J203,INDIRECT("SUB"&amp;I203&amp;"L"),2,FALSE),"")</f>
        <v/>
      </c>
      <c r="L203" s="142"/>
      <c r="M203" s="142"/>
      <c r="N203" s="142"/>
      <c r="O203" s="146"/>
      <c r="P203" s="146"/>
      <c r="Q203" s="145">
        <f t="shared" si="20"/>
        <v>0</v>
      </c>
      <c r="R203" s="146"/>
      <c r="S203" s="146"/>
      <c r="T203" s="145">
        <f t="shared" si="21"/>
        <v>0</v>
      </c>
      <c r="U203" s="146"/>
      <c r="V203" s="146"/>
      <c r="W203" s="145">
        <f t="shared" si="22"/>
        <v>0</v>
      </c>
      <c r="X203" s="146"/>
      <c r="Y203" s="146"/>
      <c r="Z203" s="145">
        <f t="shared" si="23"/>
        <v>0</v>
      </c>
      <c r="AA203" s="126">
        <f t="shared" ref="AA203:AA266" si="27">O203-P203+R203-S203+U203-V203+X203-Y203</f>
        <v>0</v>
      </c>
      <c r="AB203" s="142"/>
    </row>
    <row r="204" spans="1:28" x14ac:dyDescent="0.55000000000000004">
      <c r="A204">
        <v>195</v>
      </c>
      <c r="B204" s="142"/>
      <c r="C204" s="142"/>
      <c r="D204" s="142"/>
      <c r="E204" s="142"/>
      <c r="F204" s="142"/>
      <c r="G204" t="str">
        <f t="shared" si="24"/>
        <v/>
      </c>
      <c r="H204" s="142"/>
      <c r="I204" t="str">
        <f t="shared" ca="1" si="25"/>
        <v/>
      </c>
      <c r="J204" s="142"/>
      <c r="K204" t="str">
        <f t="shared" ca="1" si="26"/>
        <v/>
      </c>
      <c r="L204" s="142"/>
      <c r="M204" s="142"/>
      <c r="N204" s="142"/>
      <c r="O204" s="146"/>
      <c r="P204" s="146"/>
      <c r="Q204" s="145">
        <f t="shared" ref="Q204:Q267" si="28">Q203+O204-P204</f>
        <v>0</v>
      </c>
      <c r="R204" s="146"/>
      <c r="S204" s="146"/>
      <c r="T204" s="145">
        <f t="shared" ref="T204:T267" si="29">T203+R204-S204</f>
        <v>0</v>
      </c>
      <c r="U204" s="146"/>
      <c r="V204" s="146"/>
      <c r="W204" s="145">
        <f t="shared" ref="W204:W267" si="30">W203+U204-V204</f>
        <v>0</v>
      </c>
      <c r="X204" s="146"/>
      <c r="Y204" s="146"/>
      <c r="Z204" s="145">
        <f t="shared" ref="Z204:Z267" si="31">Z203+X204-Y204</f>
        <v>0</v>
      </c>
      <c r="AA204" s="126">
        <f t="shared" si="27"/>
        <v>0</v>
      </c>
      <c r="AB204" s="142"/>
    </row>
    <row r="205" spans="1:28" x14ac:dyDescent="0.55000000000000004">
      <c r="A205">
        <v>196</v>
      </c>
      <c r="B205" s="142"/>
      <c r="C205" s="142"/>
      <c r="D205" s="142"/>
      <c r="E205" s="142"/>
      <c r="F205" s="142"/>
      <c r="G205" t="str">
        <f t="shared" si="24"/>
        <v/>
      </c>
      <c r="H205" s="142"/>
      <c r="I205" t="str">
        <f t="shared" ca="1" si="25"/>
        <v/>
      </c>
      <c r="J205" s="142"/>
      <c r="K205" t="str">
        <f t="shared" ca="1" si="26"/>
        <v/>
      </c>
      <c r="L205" s="142"/>
      <c r="M205" s="142"/>
      <c r="N205" s="142"/>
      <c r="O205" s="146"/>
      <c r="P205" s="146"/>
      <c r="Q205" s="145">
        <f t="shared" si="28"/>
        <v>0</v>
      </c>
      <c r="R205" s="146"/>
      <c r="S205" s="146"/>
      <c r="T205" s="145">
        <f t="shared" si="29"/>
        <v>0</v>
      </c>
      <c r="U205" s="146"/>
      <c r="V205" s="146"/>
      <c r="W205" s="145">
        <f t="shared" si="30"/>
        <v>0</v>
      </c>
      <c r="X205" s="146"/>
      <c r="Y205" s="146"/>
      <c r="Z205" s="145">
        <f t="shared" si="31"/>
        <v>0</v>
      </c>
      <c r="AA205" s="126">
        <f t="shared" si="27"/>
        <v>0</v>
      </c>
      <c r="AB205" s="142"/>
    </row>
    <row r="206" spans="1:28" x14ac:dyDescent="0.55000000000000004">
      <c r="A206">
        <v>197</v>
      </c>
      <c r="B206" s="142"/>
      <c r="C206" s="142"/>
      <c r="D206" s="142"/>
      <c r="E206" s="142"/>
      <c r="F206" s="142"/>
      <c r="G206" t="str">
        <f t="shared" si="24"/>
        <v/>
      </c>
      <c r="H206" s="142"/>
      <c r="I206" t="str">
        <f t="shared" ca="1" si="25"/>
        <v/>
      </c>
      <c r="J206" s="142"/>
      <c r="K206" t="str">
        <f t="shared" ca="1" si="26"/>
        <v/>
      </c>
      <c r="L206" s="142"/>
      <c r="M206" s="142"/>
      <c r="N206" s="142"/>
      <c r="O206" s="146"/>
      <c r="P206" s="146"/>
      <c r="Q206" s="145">
        <f t="shared" si="28"/>
        <v>0</v>
      </c>
      <c r="R206" s="146"/>
      <c r="S206" s="146"/>
      <c r="T206" s="145">
        <f t="shared" si="29"/>
        <v>0</v>
      </c>
      <c r="U206" s="146"/>
      <c r="V206" s="146"/>
      <c r="W206" s="145">
        <f t="shared" si="30"/>
        <v>0</v>
      </c>
      <c r="X206" s="146"/>
      <c r="Y206" s="146"/>
      <c r="Z206" s="145">
        <f t="shared" si="31"/>
        <v>0</v>
      </c>
      <c r="AA206" s="126">
        <f t="shared" si="27"/>
        <v>0</v>
      </c>
      <c r="AB206" s="142"/>
    </row>
    <row r="207" spans="1:28" x14ac:dyDescent="0.55000000000000004">
      <c r="A207">
        <v>198</v>
      </c>
      <c r="B207" s="142"/>
      <c r="C207" s="142"/>
      <c r="D207" s="142"/>
      <c r="E207" s="142"/>
      <c r="F207" s="142"/>
      <c r="G207" t="str">
        <f t="shared" si="24"/>
        <v/>
      </c>
      <c r="H207" s="142"/>
      <c r="I207" t="str">
        <f t="shared" ca="1" si="25"/>
        <v/>
      </c>
      <c r="J207" s="142"/>
      <c r="K207" t="str">
        <f t="shared" ca="1" si="26"/>
        <v/>
      </c>
      <c r="L207" s="142"/>
      <c r="M207" s="142"/>
      <c r="N207" s="142"/>
      <c r="O207" s="146"/>
      <c r="P207" s="146"/>
      <c r="Q207" s="145">
        <f t="shared" si="28"/>
        <v>0</v>
      </c>
      <c r="R207" s="146"/>
      <c r="S207" s="146"/>
      <c r="T207" s="145">
        <f t="shared" si="29"/>
        <v>0</v>
      </c>
      <c r="U207" s="146"/>
      <c r="V207" s="146"/>
      <c r="W207" s="145">
        <f t="shared" si="30"/>
        <v>0</v>
      </c>
      <c r="X207" s="146"/>
      <c r="Y207" s="146"/>
      <c r="Z207" s="145">
        <f t="shared" si="31"/>
        <v>0</v>
      </c>
      <c r="AA207" s="126">
        <f t="shared" si="27"/>
        <v>0</v>
      </c>
      <c r="AB207" s="142"/>
    </row>
    <row r="208" spans="1:28" x14ac:dyDescent="0.55000000000000004">
      <c r="A208">
        <v>199</v>
      </c>
      <c r="B208" s="142"/>
      <c r="C208" s="142"/>
      <c r="D208" s="142"/>
      <c r="E208" s="142"/>
      <c r="F208" s="142"/>
      <c r="G208" t="str">
        <f t="shared" si="24"/>
        <v/>
      </c>
      <c r="H208" s="142"/>
      <c r="I208" t="str">
        <f t="shared" ca="1" si="25"/>
        <v/>
      </c>
      <c r="J208" s="142"/>
      <c r="K208" t="str">
        <f t="shared" ca="1" si="26"/>
        <v/>
      </c>
      <c r="L208" s="142"/>
      <c r="M208" s="142"/>
      <c r="N208" s="142"/>
      <c r="O208" s="146"/>
      <c r="P208" s="146"/>
      <c r="Q208" s="145">
        <f t="shared" si="28"/>
        <v>0</v>
      </c>
      <c r="R208" s="146"/>
      <c r="S208" s="146"/>
      <c r="T208" s="145">
        <f t="shared" si="29"/>
        <v>0</v>
      </c>
      <c r="U208" s="146"/>
      <c r="V208" s="146"/>
      <c r="W208" s="145">
        <f t="shared" si="30"/>
        <v>0</v>
      </c>
      <c r="X208" s="146"/>
      <c r="Y208" s="146"/>
      <c r="Z208" s="145">
        <f t="shared" si="31"/>
        <v>0</v>
      </c>
      <c r="AA208" s="126">
        <f t="shared" si="27"/>
        <v>0</v>
      </c>
      <c r="AB208" s="142"/>
    </row>
    <row r="209" spans="1:28" x14ac:dyDescent="0.55000000000000004">
      <c r="A209">
        <v>200</v>
      </c>
      <c r="B209" s="142"/>
      <c r="C209" s="142"/>
      <c r="D209" s="142"/>
      <c r="E209" s="142"/>
      <c r="F209" s="142"/>
      <c r="G209" t="str">
        <f t="shared" si="24"/>
        <v/>
      </c>
      <c r="H209" s="142"/>
      <c r="I209" t="str">
        <f t="shared" ca="1" si="25"/>
        <v/>
      </c>
      <c r="J209" s="142"/>
      <c r="K209" t="str">
        <f t="shared" ca="1" si="26"/>
        <v/>
      </c>
      <c r="L209" s="142"/>
      <c r="M209" s="142"/>
      <c r="N209" s="142"/>
      <c r="O209" s="146"/>
      <c r="P209" s="146"/>
      <c r="Q209" s="145">
        <f t="shared" si="28"/>
        <v>0</v>
      </c>
      <c r="R209" s="146"/>
      <c r="S209" s="146"/>
      <c r="T209" s="145">
        <f t="shared" si="29"/>
        <v>0</v>
      </c>
      <c r="U209" s="146"/>
      <c r="V209" s="146"/>
      <c r="W209" s="145">
        <f t="shared" si="30"/>
        <v>0</v>
      </c>
      <c r="X209" s="146"/>
      <c r="Y209" s="146"/>
      <c r="Z209" s="145">
        <f t="shared" si="31"/>
        <v>0</v>
      </c>
      <c r="AA209" s="126">
        <f t="shared" si="27"/>
        <v>0</v>
      </c>
      <c r="AB209" s="142"/>
    </row>
    <row r="210" spans="1:28" x14ac:dyDescent="0.55000000000000004">
      <c r="A210">
        <v>201</v>
      </c>
      <c r="B210" s="142"/>
      <c r="C210" s="142"/>
      <c r="D210" s="142"/>
      <c r="E210" s="142"/>
      <c r="F210" s="142"/>
      <c r="G210" t="str">
        <f t="shared" si="24"/>
        <v/>
      </c>
      <c r="H210" s="142"/>
      <c r="I210" t="str">
        <f t="shared" ca="1" si="25"/>
        <v/>
      </c>
      <c r="J210" s="142"/>
      <c r="K210" t="str">
        <f t="shared" ca="1" si="26"/>
        <v/>
      </c>
      <c r="L210" s="142"/>
      <c r="M210" s="142"/>
      <c r="N210" s="142"/>
      <c r="O210" s="146"/>
      <c r="P210" s="146"/>
      <c r="Q210" s="145">
        <f t="shared" si="28"/>
        <v>0</v>
      </c>
      <c r="R210" s="146"/>
      <c r="S210" s="146"/>
      <c r="T210" s="145">
        <f t="shared" si="29"/>
        <v>0</v>
      </c>
      <c r="U210" s="146"/>
      <c r="V210" s="146"/>
      <c r="W210" s="145">
        <f t="shared" si="30"/>
        <v>0</v>
      </c>
      <c r="X210" s="146"/>
      <c r="Y210" s="146"/>
      <c r="Z210" s="145">
        <f t="shared" si="31"/>
        <v>0</v>
      </c>
      <c r="AA210" s="126">
        <f t="shared" si="27"/>
        <v>0</v>
      </c>
      <c r="AB210" s="142"/>
    </row>
    <row r="211" spans="1:28" x14ac:dyDescent="0.55000000000000004">
      <c r="A211">
        <v>202</v>
      </c>
      <c r="B211" s="142"/>
      <c r="C211" s="142"/>
      <c r="D211" s="142"/>
      <c r="E211" s="142"/>
      <c r="F211" s="142"/>
      <c r="G211" t="str">
        <f t="shared" si="24"/>
        <v/>
      </c>
      <c r="H211" s="142"/>
      <c r="I211" t="str">
        <f t="shared" ca="1" si="25"/>
        <v/>
      </c>
      <c r="J211" s="142"/>
      <c r="K211" t="str">
        <f t="shared" ca="1" si="26"/>
        <v/>
      </c>
      <c r="L211" s="142"/>
      <c r="M211" s="142"/>
      <c r="N211" s="142"/>
      <c r="O211" s="146"/>
      <c r="P211" s="146"/>
      <c r="Q211" s="145">
        <f t="shared" si="28"/>
        <v>0</v>
      </c>
      <c r="R211" s="146"/>
      <c r="S211" s="146"/>
      <c r="T211" s="145">
        <f t="shared" si="29"/>
        <v>0</v>
      </c>
      <c r="U211" s="146"/>
      <c r="V211" s="146"/>
      <c r="W211" s="145">
        <f t="shared" si="30"/>
        <v>0</v>
      </c>
      <c r="X211" s="146"/>
      <c r="Y211" s="146"/>
      <c r="Z211" s="145">
        <f t="shared" si="31"/>
        <v>0</v>
      </c>
      <c r="AA211" s="126">
        <f t="shared" si="27"/>
        <v>0</v>
      </c>
      <c r="AB211" s="142"/>
    </row>
    <row r="212" spans="1:28" x14ac:dyDescent="0.55000000000000004">
      <c r="A212">
        <v>203</v>
      </c>
      <c r="B212" s="142"/>
      <c r="C212" s="142"/>
      <c r="D212" s="142"/>
      <c r="E212" s="142"/>
      <c r="F212" s="142"/>
      <c r="G212" t="str">
        <f t="shared" si="24"/>
        <v/>
      </c>
      <c r="H212" s="142"/>
      <c r="I212" t="str">
        <f t="shared" ca="1" si="25"/>
        <v/>
      </c>
      <c r="J212" s="142"/>
      <c r="K212" t="str">
        <f t="shared" ca="1" si="26"/>
        <v/>
      </c>
      <c r="L212" s="142"/>
      <c r="M212" s="142"/>
      <c r="N212" s="142"/>
      <c r="O212" s="146"/>
      <c r="P212" s="146"/>
      <c r="Q212" s="145">
        <f t="shared" si="28"/>
        <v>0</v>
      </c>
      <c r="R212" s="146"/>
      <c r="S212" s="146"/>
      <c r="T212" s="145">
        <f t="shared" si="29"/>
        <v>0</v>
      </c>
      <c r="U212" s="146"/>
      <c r="V212" s="146"/>
      <c r="W212" s="145">
        <f t="shared" si="30"/>
        <v>0</v>
      </c>
      <c r="X212" s="146"/>
      <c r="Y212" s="146"/>
      <c r="Z212" s="145">
        <f t="shared" si="31"/>
        <v>0</v>
      </c>
      <c r="AA212" s="126">
        <f t="shared" si="27"/>
        <v>0</v>
      </c>
      <c r="AB212" s="142"/>
    </row>
    <row r="213" spans="1:28" x14ac:dyDescent="0.55000000000000004">
      <c r="A213">
        <v>204</v>
      </c>
      <c r="B213" s="142"/>
      <c r="C213" s="142"/>
      <c r="D213" s="142"/>
      <c r="E213" s="142"/>
      <c r="F213" s="142"/>
      <c r="G213" t="str">
        <f t="shared" si="24"/>
        <v/>
      </c>
      <c r="H213" s="142"/>
      <c r="I213" t="str">
        <f t="shared" ca="1" si="25"/>
        <v/>
      </c>
      <c r="J213" s="142"/>
      <c r="K213" t="str">
        <f t="shared" ca="1" si="26"/>
        <v/>
      </c>
      <c r="L213" s="142"/>
      <c r="M213" s="142"/>
      <c r="N213" s="142"/>
      <c r="O213" s="146"/>
      <c r="P213" s="146"/>
      <c r="Q213" s="145">
        <f t="shared" si="28"/>
        <v>0</v>
      </c>
      <c r="R213" s="146"/>
      <c r="S213" s="146"/>
      <c r="T213" s="145">
        <f t="shared" si="29"/>
        <v>0</v>
      </c>
      <c r="U213" s="146"/>
      <c r="V213" s="146"/>
      <c r="W213" s="145">
        <f t="shared" si="30"/>
        <v>0</v>
      </c>
      <c r="X213" s="146"/>
      <c r="Y213" s="146"/>
      <c r="Z213" s="145">
        <f t="shared" si="31"/>
        <v>0</v>
      </c>
      <c r="AA213" s="126">
        <f t="shared" si="27"/>
        <v>0</v>
      </c>
      <c r="AB213" s="142"/>
    </row>
    <row r="214" spans="1:28" x14ac:dyDescent="0.55000000000000004">
      <c r="A214">
        <v>205</v>
      </c>
      <c r="B214" s="142"/>
      <c r="C214" s="142"/>
      <c r="D214" s="142"/>
      <c r="E214" s="142"/>
      <c r="F214" s="142"/>
      <c r="G214" t="str">
        <f t="shared" si="24"/>
        <v/>
      </c>
      <c r="H214" s="142"/>
      <c r="I214" t="str">
        <f t="shared" ca="1" si="25"/>
        <v/>
      </c>
      <c r="J214" s="142"/>
      <c r="K214" t="str">
        <f t="shared" ca="1" si="26"/>
        <v/>
      </c>
      <c r="L214" s="142"/>
      <c r="M214" s="142"/>
      <c r="N214" s="142"/>
      <c r="O214" s="146"/>
      <c r="P214" s="146"/>
      <c r="Q214" s="145">
        <f t="shared" si="28"/>
        <v>0</v>
      </c>
      <c r="R214" s="146"/>
      <c r="S214" s="146"/>
      <c r="T214" s="145">
        <f t="shared" si="29"/>
        <v>0</v>
      </c>
      <c r="U214" s="146"/>
      <c r="V214" s="146"/>
      <c r="W214" s="145">
        <f t="shared" si="30"/>
        <v>0</v>
      </c>
      <c r="X214" s="146"/>
      <c r="Y214" s="146"/>
      <c r="Z214" s="145">
        <f t="shared" si="31"/>
        <v>0</v>
      </c>
      <c r="AA214" s="126">
        <f t="shared" si="27"/>
        <v>0</v>
      </c>
      <c r="AB214" s="142"/>
    </row>
    <row r="215" spans="1:28" x14ac:dyDescent="0.55000000000000004">
      <c r="A215">
        <v>206</v>
      </c>
      <c r="B215" s="142"/>
      <c r="C215" s="142"/>
      <c r="D215" s="142"/>
      <c r="E215" s="142"/>
      <c r="F215" s="142"/>
      <c r="G215" t="str">
        <f t="shared" si="24"/>
        <v/>
      </c>
      <c r="H215" s="142"/>
      <c r="I215" t="str">
        <f t="shared" ca="1" si="25"/>
        <v/>
      </c>
      <c r="J215" s="142"/>
      <c r="K215" t="str">
        <f t="shared" ca="1" si="26"/>
        <v/>
      </c>
      <c r="L215" s="142"/>
      <c r="M215" s="142"/>
      <c r="N215" s="142"/>
      <c r="O215" s="146"/>
      <c r="P215" s="146"/>
      <c r="Q215" s="145">
        <f t="shared" si="28"/>
        <v>0</v>
      </c>
      <c r="R215" s="146"/>
      <c r="S215" s="146"/>
      <c r="T215" s="145">
        <f t="shared" si="29"/>
        <v>0</v>
      </c>
      <c r="U215" s="146"/>
      <c r="V215" s="146"/>
      <c r="W215" s="145">
        <f t="shared" si="30"/>
        <v>0</v>
      </c>
      <c r="X215" s="146"/>
      <c r="Y215" s="146"/>
      <c r="Z215" s="145">
        <f t="shared" si="31"/>
        <v>0</v>
      </c>
      <c r="AA215" s="126">
        <f t="shared" si="27"/>
        <v>0</v>
      </c>
      <c r="AB215" s="142"/>
    </row>
    <row r="216" spans="1:28" x14ac:dyDescent="0.55000000000000004">
      <c r="A216">
        <v>207</v>
      </c>
      <c r="B216" s="142"/>
      <c r="C216" s="142"/>
      <c r="D216" s="142"/>
      <c r="E216" s="142"/>
      <c r="F216" s="142"/>
      <c r="G216" t="str">
        <f t="shared" si="24"/>
        <v/>
      </c>
      <c r="H216" s="142"/>
      <c r="I216" t="str">
        <f t="shared" ca="1" si="25"/>
        <v/>
      </c>
      <c r="J216" s="142"/>
      <c r="K216" t="str">
        <f t="shared" ca="1" si="26"/>
        <v/>
      </c>
      <c r="L216" s="142"/>
      <c r="M216" s="142"/>
      <c r="N216" s="142"/>
      <c r="O216" s="146"/>
      <c r="P216" s="146"/>
      <c r="Q216" s="145">
        <f t="shared" si="28"/>
        <v>0</v>
      </c>
      <c r="R216" s="146"/>
      <c r="S216" s="146"/>
      <c r="T216" s="145">
        <f t="shared" si="29"/>
        <v>0</v>
      </c>
      <c r="U216" s="146"/>
      <c r="V216" s="146"/>
      <c r="W216" s="145">
        <f t="shared" si="30"/>
        <v>0</v>
      </c>
      <c r="X216" s="146"/>
      <c r="Y216" s="146"/>
      <c r="Z216" s="145">
        <f t="shared" si="31"/>
        <v>0</v>
      </c>
      <c r="AA216" s="126">
        <f t="shared" si="27"/>
        <v>0</v>
      </c>
      <c r="AB216" s="142"/>
    </row>
    <row r="217" spans="1:28" x14ac:dyDescent="0.55000000000000004">
      <c r="A217">
        <v>208</v>
      </c>
      <c r="B217" s="142"/>
      <c r="C217" s="142"/>
      <c r="D217" s="142"/>
      <c r="E217" s="142"/>
      <c r="F217" s="142"/>
      <c r="G217" t="str">
        <f t="shared" si="24"/>
        <v/>
      </c>
      <c r="H217" s="142"/>
      <c r="I217" t="str">
        <f t="shared" ca="1" si="25"/>
        <v/>
      </c>
      <c r="J217" s="142"/>
      <c r="K217" t="str">
        <f t="shared" ca="1" si="26"/>
        <v/>
      </c>
      <c r="L217" s="142"/>
      <c r="M217" s="142"/>
      <c r="N217" s="142"/>
      <c r="O217" s="146"/>
      <c r="P217" s="146"/>
      <c r="Q217" s="145">
        <f t="shared" si="28"/>
        <v>0</v>
      </c>
      <c r="R217" s="146"/>
      <c r="S217" s="146"/>
      <c r="T217" s="145">
        <f t="shared" si="29"/>
        <v>0</v>
      </c>
      <c r="U217" s="146"/>
      <c r="V217" s="146"/>
      <c r="W217" s="145">
        <f t="shared" si="30"/>
        <v>0</v>
      </c>
      <c r="X217" s="146"/>
      <c r="Y217" s="146"/>
      <c r="Z217" s="145">
        <f t="shared" si="31"/>
        <v>0</v>
      </c>
      <c r="AA217" s="126">
        <f t="shared" si="27"/>
        <v>0</v>
      </c>
      <c r="AB217" s="142"/>
    </row>
    <row r="218" spans="1:28" x14ac:dyDescent="0.55000000000000004">
      <c r="A218">
        <v>209</v>
      </c>
      <c r="B218" s="142"/>
      <c r="C218" s="142"/>
      <c r="D218" s="142"/>
      <c r="E218" s="142"/>
      <c r="F218" s="142"/>
      <c r="G218" t="str">
        <f t="shared" si="24"/>
        <v/>
      </c>
      <c r="H218" s="142"/>
      <c r="I218" t="str">
        <f t="shared" ca="1" si="25"/>
        <v/>
      </c>
      <c r="J218" s="142"/>
      <c r="K218" t="str">
        <f t="shared" ca="1" si="26"/>
        <v/>
      </c>
      <c r="L218" s="142"/>
      <c r="M218" s="142"/>
      <c r="N218" s="142"/>
      <c r="O218" s="146"/>
      <c r="P218" s="146"/>
      <c r="Q218" s="145">
        <f t="shared" si="28"/>
        <v>0</v>
      </c>
      <c r="R218" s="146"/>
      <c r="S218" s="146"/>
      <c r="T218" s="145">
        <f t="shared" si="29"/>
        <v>0</v>
      </c>
      <c r="U218" s="146"/>
      <c r="V218" s="146"/>
      <c r="W218" s="145">
        <f t="shared" si="30"/>
        <v>0</v>
      </c>
      <c r="X218" s="146"/>
      <c r="Y218" s="146"/>
      <c r="Z218" s="145">
        <f t="shared" si="31"/>
        <v>0</v>
      </c>
      <c r="AA218" s="126">
        <f t="shared" si="27"/>
        <v>0</v>
      </c>
      <c r="AB218" s="142"/>
    </row>
    <row r="219" spans="1:28" x14ac:dyDescent="0.55000000000000004">
      <c r="A219">
        <v>210</v>
      </c>
      <c r="B219" s="142"/>
      <c r="C219" s="142"/>
      <c r="D219" s="142"/>
      <c r="E219" s="142"/>
      <c r="F219" s="142"/>
      <c r="G219" t="str">
        <f t="shared" si="24"/>
        <v/>
      </c>
      <c r="H219" s="142"/>
      <c r="I219" t="str">
        <f t="shared" ca="1" si="25"/>
        <v/>
      </c>
      <c r="J219" s="142"/>
      <c r="K219" t="str">
        <f t="shared" ca="1" si="26"/>
        <v/>
      </c>
      <c r="L219" s="142"/>
      <c r="M219" s="142"/>
      <c r="N219" s="142"/>
      <c r="O219" s="146"/>
      <c r="P219" s="146"/>
      <c r="Q219" s="145">
        <f t="shared" si="28"/>
        <v>0</v>
      </c>
      <c r="R219" s="146"/>
      <c r="S219" s="146"/>
      <c r="T219" s="145">
        <f t="shared" si="29"/>
        <v>0</v>
      </c>
      <c r="U219" s="146"/>
      <c r="V219" s="146"/>
      <c r="W219" s="145">
        <f t="shared" si="30"/>
        <v>0</v>
      </c>
      <c r="X219" s="146"/>
      <c r="Y219" s="146"/>
      <c r="Z219" s="145">
        <f t="shared" si="31"/>
        <v>0</v>
      </c>
      <c r="AA219" s="126">
        <f t="shared" si="27"/>
        <v>0</v>
      </c>
      <c r="AB219" s="142"/>
    </row>
    <row r="220" spans="1:28" x14ac:dyDescent="0.55000000000000004">
      <c r="A220">
        <v>211</v>
      </c>
      <c r="B220" s="142"/>
      <c r="C220" s="142"/>
      <c r="D220" s="142"/>
      <c r="E220" s="142"/>
      <c r="F220" s="142"/>
      <c r="G220" t="str">
        <f t="shared" si="24"/>
        <v/>
      </c>
      <c r="H220" s="142"/>
      <c r="I220" t="str">
        <f t="shared" ca="1" si="25"/>
        <v/>
      </c>
      <c r="J220" s="142"/>
      <c r="K220" t="str">
        <f t="shared" ca="1" si="26"/>
        <v/>
      </c>
      <c r="L220" s="142"/>
      <c r="M220" s="142"/>
      <c r="N220" s="142"/>
      <c r="O220" s="146"/>
      <c r="P220" s="146"/>
      <c r="Q220" s="145">
        <f t="shared" si="28"/>
        <v>0</v>
      </c>
      <c r="R220" s="146"/>
      <c r="S220" s="146"/>
      <c r="T220" s="145">
        <f t="shared" si="29"/>
        <v>0</v>
      </c>
      <c r="U220" s="146"/>
      <c r="V220" s="146"/>
      <c r="W220" s="145">
        <f t="shared" si="30"/>
        <v>0</v>
      </c>
      <c r="X220" s="146"/>
      <c r="Y220" s="146"/>
      <c r="Z220" s="145">
        <f t="shared" si="31"/>
        <v>0</v>
      </c>
      <c r="AA220" s="126">
        <f t="shared" si="27"/>
        <v>0</v>
      </c>
      <c r="AB220" s="142"/>
    </row>
    <row r="221" spans="1:28" x14ac:dyDescent="0.55000000000000004">
      <c r="A221">
        <v>212</v>
      </c>
      <c r="B221" s="142"/>
      <c r="C221" s="142"/>
      <c r="D221" s="142"/>
      <c r="E221" s="142"/>
      <c r="F221" s="142"/>
      <c r="G221" t="str">
        <f t="shared" si="24"/>
        <v/>
      </c>
      <c r="H221" s="142"/>
      <c r="I221" t="str">
        <f t="shared" ca="1" si="25"/>
        <v/>
      </c>
      <c r="J221" s="142"/>
      <c r="K221" t="str">
        <f t="shared" ca="1" si="26"/>
        <v/>
      </c>
      <c r="L221" s="142"/>
      <c r="M221" s="142"/>
      <c r="N221" s="142"/>
      <c r="O221" s="146"/>
      <c r="P221" s="146"/>
      <c r="Q221" s="145">
        <f t="shared" si="28"/>
        <v>0</v>
      </c>
      <c r="R221" s="146"/>
      <c r="S221" s="146"/>
      <c r="T221" s="145">
        <f t="shared" si="29"/>
        <v>0</v>
      </c>
      <c r="U221" s="146"/>
      <c r="V221" s="146"/>
      <c r="W221" s="145">
        <f t="shared" si="30"/>
        <v>0</v>
      </c>
      <c r="X221" s="146"/>
      <c r="Y221" s="146"/>
      <c r="Z221" s="145">
        <f t="shared" si="31"/>
        <v>0</v>
      </c>
      <c r="AA221" s="126">
        <f t="shared" si="27"/>
        <v>0</v>
      </c>
      <c r="AB221" s="142"/>
    </row>
    <row r="222" spans="1:28" x14ac:dyDescent="0.55000000000000004">
      <c r="A222">
        <v>213</v>
      </c>
      <c r="B222" s="142"/>
      <c r="C222" s="142"/>
      <c r="D222" s="142"/>
      <c r="E222" s="142"/>
      <c r="F222" s="142"/>
      <c r="G222" t="str">
        <f t="shared" si="24"/>
        <v/>
      </c>
      <c r="H222" s="142"/>
      <c r="I222" t="str">
        <f t="shared" ca="1" si="25"/>
        <v/>
      </c>
      <c r="J222" s="142"/>
      <c r="K222" t="str">
        <f t="shared" ca="1" si="26"/>
        <v/>
      </c>
      <c r="L222" s="142"/>
      <c r="M222" s="142"/>
      <c r="N222" s="142"/>
      <c r="O222" s="146"/>
      <c r="P222" s="146"/>
      <c r="Q222" s="145">
        <f t="shared" si="28"/>
        <v>0</v>
      </c>
      <c r="R222" s="146"/>
      <c r="S222" s="146"/>
      <c r="T222" s="145">
        <f t="shared" si="29"/>
        <v>0</v>
      </c>
      <c r="U222" s="146"/>
      <c r="V222" s="146"/>
      <c r="W222" s="145">
        <f t="shared" si="30"/>
        <v>0</v>
      </c>
      <c r="X222" s="146"/>
      <c r="Y222" s="146"/>
      <c r="Z222" s="145">
        <f t="shared" si="31"/>
        <v>0</v>
      </c>
      <c r="AA222" s="126">
        <f t="shared" si="27"/>
        <v>0</v>
      </c>
      <c r="AB222" s="142"/>
    </row>
    <row r="223" spans="1:28" x14ac:dyDescent="0.55000000000000004">
      <c r="A223">
        <v>214</v>
      </c>
      <c r="B223" s="142"/>
      <c r="C223" s="142"/>
      <c r="D223" s="142"/>
      <c r="E223" s="142"/>
      <c r="F223" s="142"/>
      <c r="G223" t="str">
        <f t="shared" si="24"/>
        <v/>
      </c>
      <c r="H223" s="142"/>
      <c r="I223" t="str">
        <f t="shared" ca="1" si="25"/>
        <v/>
      </c>
      <c r="J223" s="142"/>
      <c r="K223" t="str">
        <f t="shared" ca="1" si="26"/>
        <v/>
      </c>
      <c r="L223" s="142"/>
      <c r="M223" s="142"/>
      <c r="N223" s="142"/>
      <c r="O223" s="146"/>
      <c r="P223" s="146"/>
      <c r="Q223" s="145">
        <f t="shared" si="28"/>
        <v>0</v>
      </c>
      <c r="R223" s="146"/>
      <c r="S223" s="146"/>
      <c r="T223" s="145">
        <f t="shared" si="29"/>
        <v>0</v>
      </c>
      <c r="U223" s="146"/>
      <c r="V223" s="146"/>
      <c r="W223" s="145">
        <f t="shared" si="30"/>
        <v>0</v>
      </c>
      <c r="X223" s="146"/>
      <c r="Y223" s="146"/>
      <c r="Z223" s="145">
        <f t="shared" si="31"/>
        <v>0</v>
      </c>
      <c r="AA223" s="126">
        <f t="shared" si="27"/>
        <v>0</v>
      </c>
      <c r="AB223" s="142"/>
    </row>
    <row r="224" spans="1:28" x14ac:dyDescent="0.55000000000000004">
      <c r="A224">
        <v>215</v>
      </c>
      <c r="B224" s="142"/>
      <c r="C224" s="142"/>
      <c r="D224" s="142"/>
      <c r="E224" s="142"/>
      <c r="F224" s="142"/>
      <c r="G224" t="str">
        <f t="shared" si="24"/>
        <v/>
      </c>
      <c r="H224" s="142"/>
      <c r="I224" t="str">
        <f t="shared" ca="1" si="25"/>
        <v/>
      </c>
      <c r="J224" s="142"/>
      <c r="K224" t="str">
        <f t="shared" ca="1" si="26"/>
        <v/>
      </c>
      <c r="L224" s="142"/>
      <c r="M224" s="142"/>
      <c r="N224" s="142"/>
      <c r="O224" s="146"/>
      <c r="P224" s="146"/>
      <c r="Q224" s="145">
        <f t="shared" si="28"/>
        <v>0</v>
      </c>
      <c r="R224" s="146"/>
      <c r="S224" s="146"/>
      <c r="T224" s="145">
        <f t="shared" si="29"/>
        <v>0</v>
      </c>
      <c r="U224" s="146"/>
      <c r="V224" s="146"/>
      <c r="W224" s="145">
        <f t="shared" si="30"/>
        <v>0</v>
      </c>
      <c r="X224" s="146"/>
      <c r="Y224" s="146"/>
      <c r="Z224" s="145">
        <f t="shared" si="31"/>
        <v>0</v>
      </c>
      <c r="AA224" s="126">
        <f t="shared" si="27"/>
        <v>0</v>
      </c>
      <c r="AB224" s="142"/>
    </row>
    <row r="225" spans="1:28" x14ac:dyDescent="0.55000000000000004">
      <c r="A225">
        <v>216</v>
      </c>
      <c r="B225" s="142"/>
      <c r="C225" s="142"/>
      <c r="D225" s="142"/>
      <c r="E225" s="142"/>
      <c r="F225" s="142"/>
      <c r="G225" t="str">
        <f t="shared" si="24"/>
        <v/>
      </c>
      <c r="H225" s="142"/>
      <c r="I225" t="str">
        <f t="shared" ca="1" si="25"/>
        <v/>
      </c>
      <c r="J225" s="142"/>
      <c r="K225" t="str">
        <f t="shared" ca="1" si="26"/>
        <v/>
      </c>
      <c r="L225" s="142"/>
      <c r="M225" s="142"/>
      <c r="N225" s="142"/>
      <c r="O225" s="146"/>
      <c r="P225" s="146"/>
      <c r="Q225" s="145">
        <f t="shared" si="28"/>
        <v>0</v>
      </c>
      <c r="R225" s="146"/>
      <c r="S225" s="146"/>
      <c r="T225" s="145">
        <f t="shared" si="29"/>
        <v>0</v>
      </c>
      <c r="U225" s="146"/>
      <c r="V225" s="146"/>
      <c r="W225" s="145">
        <f t="shared" si="30"/>
        <v>0</v>
      </c>
      <c r="X225" s="146"/>
      <c r="Y225" s="146"/>
      <c r="Z225" s="145">
        <f t="shared" si="31"/>
        <v>0</v>
      </c>
      <c r="AA225" s="126">
        <f t="shared" si="27"/>
        <v>0</v>
      </c>
      <c r="AB225" s="142"/>
    </row>
    <row r="226" spans="1:28" x14ac:dyDescent="0.55000000000000004">
      <c r="A226">
        <v>217</v>
      </c>
      <c r="B226" s="142"/>
      <c r="C226" s="142"/>
      <c r="D226" s="142"/>
      <c r="E226" s="142"/>
      <c r="F226" s="142"/>
      <c r="G226" t="str">
        <f t="shared" si="24"/>
        <v/>
      </c>
      <c r="H226" s="142"/>
      <c r="I226" t="str">
        <f t="shared" ca="1" si="25"/>
        <v/>
      </c>
      <c r="J226" s="142"/>
      <c r="K226" t="str">
        <f t="shared" ca="1" si="26"/>
        <v/>
      </c>
      <c r="L226" s="142"/>
      <c r="M226" s="142"/>
      <c r="N226" s="142"/>
      <c r="O226" s="146"/>
      <c r="P226" s="146"/>
      <c r="Q226" s="145">
        <f t="shared" si="28"/>
        <v>0</v>
      </c>
      <c r="R226" s="146"/>
      <c r="S226" s="146"/>
      <c r="T226" s="145">
        <f t="shared" si="29"/>
        <v>0</v>
      </c>
      <c r="U226" s="146"/>
      <c r="V226" s="146"/>
      <c r="W226" s="145">
        <f t="shared" si="30"/>
        <v>0</v>
      </c>
      <c r="X226" s="146"/>
      <c r="Y226" s="146"/>
      <c r="Z226" s="145">
        <f t="shared" si="31"/>
        <v>0</v>
      </c>
      <c r="AA226" s="126">
        <f t="shared" si="27"/>
        <v>0</v>
      </c>
      <c r="AB226" s="142"/>
    </row>
    <row r="227" spans="1:28" x14ac:dyDescent="0.55000000000000004">
      <c r="A227">
        <v>218</v>
      </c>
      <c r="B227" s="142"/>
      <c r="C227" s="142"/>
      <c r="D227" s="142"/>
      <c r="E227" s="142"/>
      <c r="F227" s="142"/>
      <c r="G227" t="str">
        <f t="shared" si="24"/>
        <v/>
      </c>
      <c r="H227" s="142"/>
      <c r="I227" t="str">
        <f t="shared" ca="1" si="25"/>
        <v/>
      </c>
      <c r="J227" s="142"/>
      <c r="K227" t="str">
        <f t="shared" ca="1" si="26"/>
        <v/>
      </c>
      <c r="L227" s="142"/>
      <c r="M227" s="142"/>
      <c r="N227" s="142"/>
      <c r="O227" s="146"/>
      <c r="P227" s="146"/>
      <c r="Q227" s="145">
        <f t="shared" si="28"/>
        <v>0</v>
      </c>
      <c r="R227" s="146"/>
      <c r="S227" s="146"/>
      <c r="T227" s="145">
        <f t="shared" si="29"/>
        <v>0</v>
      </c>
      <c r="U227" s="146"/>
      <c r="V227" s="146"/>
      <c r="W227" s="145">
        <f t="shared" si="30"/>
        <v>0</v>
      </c>
      <c r="X227" s="146"/>
      <c r="Y227" s="146"/>
      <c r="Z227" s="145">
        <f t="shared" si="31"/>
        <v>0</v>
      </c>
      <c r="AA227" s="126">
        <f t="shared" si="27"/>
        <v>0</v>
      </c>
      <c r="AB227" s="142"/>
    </row>
    <row r="228" spans="1:28" x14ac:dyDescent="0.55000000000000004">
      <c r="A228">
        <v>219</v>
      </c>
      <c r="B228" s="142"/>
      <c r="C228" s="142"/>
      <c r="D228" s="142"/>
      <c r="E228" s="142"/>
      <c r="F228" s="142"/>
      <c r="G228" t="str">
        <f t="shared" si="24"/>
        <v/>
      </c>
      <c r="H228" s="142"/>
      <c r="I228" t="str">
        <f t="shared" ca="1" si="25"/>
        <v/>
      </c>
      <c r="J228" s="142"/>
      <c r="K228" t="str">
        <f t="shared" ca="1" si="26"/>
        <v/>
      </c>
      <c r="L228" s="142"/>
      <c r="M228" s="142"/>
      <c r="N228" s="142"/>
      <c r="O228" s="146"/>
      <c r="P228" s="146"/>
      <c r="Q228" s="145">
        <f t="shared" si="28"/>
        <v>0</v>
      </c>
      <c r="R228" s="146"/>
      <c r="S228" s="146"/>
      <c r="T228" s="145">
        <f t="shared" si="29"/>
        <v>0</v>
      </c>
      <c r="U228" s="146"/>
      <c r="V228" s="146"/>
      <c r="W228" s="145">
        <f t="shared" si="30"/>
        <v>0</v>
      </c>
      <c r="X228" s="146"/>
      <c r="Y228" s="146"/>
      <c r="Z228" s="145">
        <f t="shared" si="31"/>
        <v>0</v>
      </c>
      <c r="AA228" s="126">
        <f t="shared" si="27"/>
        <v>0</v>
      </c>
      <c r="AB228" s="142"/>
    </row>
    <row r="229" spans="1:28" x14ac:dyDescent="0.55000000000000004">
      <c r="A229">
        <v>220</v>
      </c>
      <c r="B229" s="142"/>
      <c r="C229" s="142"/>
      <c r="D229" s="142"/>
      <c r="E229" s="142"/>
      <c r="F229" s="142"/>
      <c r="G229" t="str">
        <f t="shared" si="24"/>
        <v/>
      </c>
      <c r="H229" s="142"/>
      <c r="I229" t="str">
        <f t="shared" ca="1" si="25"/>
        <v/>
      </c>
      <c r="J229" s="142"/>
      <c r="K229" t="str">
        <f t="shared" ca="1" si="26"/>
        <v/>
      </c>
      <c r="L229" s="142"/>
      <c r="M229" s="142"/>
      <c r="N229" s="142"/>
      <c r="O229" s="146"/>
      <c r="P229" s="146"/>
      <c r="Q229" s="145">
        <f t="shared" si="28"/>
        <v>0</v>
      </c>
      <c r="R229" s="146"/>
      <c r="S229" s="146"/>
      <c r="T229" s="145">
        <f t="shared" si="29"/>
        <v>0</v>
      </c>
      <c r="U229" s="146"/>
      <c r="V229" s="146"/>
      <c r="W229" s="145">
        <f t="shared" si="30"/>
        <v>0</v>
      </c>
      <c r="X229" s="146"/>
      <c r="Y229" s="146"/>
      <c r="Z229" s="145">
        <f t="shared" si="31"/>
        <v>0</v>
      </c>
      <c r="AA229" s="126">
        <f t="shared" si="27"/>
        <v>0</v>
      </c>
      <c r="AB229" s="142"/>
    </row>
    <row r="230" spans="1:28" x14ac:dyDescent="0.55000000000000004">
      <c r="A230">
        <v>221</v>
      </c>
      <c r="B230" s="142"/>
      <c r="C230" s="142"/>
      <c r="D230" s="142"/>
      <c r="E230" s="142"/>
      <c r="F230" s="142"/>
      <c r="G230" t="str">
        <f t="shared" si="24"/>
        <v/>
      </c>
      <c r="H230" s="142"/>
      <c r="I230" t="str">
        <f t="shared" ca="1" si="25"/>
        <v/>
      </c>
      <c r="J230" s="142"/>
      <c r="K230" t="str">
        <f t="shared" ca="1" si="26"/>
        <v/>
      </c>
      <c r="L230" s="142"/>
      <c r="M230" s="142"/>
      <c r="N230" s="142"/>
      <c r="O230" s="146"/>
      <c r="P230" s="146"/>
      <c r="Q230" s="145">
        <f t="shared" si="28"/>
        <v>0</v>
      </c>
      <c r="R230" s="146"/>
      <c r="S230" s="146"/>
      <c r="T230" s="145">
        <f t="shared" si="29"/>
        <v>0</v>
      </c>
      <c r="U230" s="146"/>
      <c r="V230" s="146"/>
      <c r="W230" s="145">
        <f t="shared" si="30"/>
        <v>0</v>
      </c>
      <c r="X230" s="146"/>
      <c r="Y230" s="146"/>
      <c r="Z230" s="145">
        <f t="shared" si="31"/>
        <v>0</v>
      </c>
      <c r="AA230" s="126">
        <f t="shared" si="27"/>
        <v>0</v>
      </c>
      <c r="AB230" s="142"/>
    </row>
    <row r="231" spans="1:28" x14ac:dyDescent="0.55000000000000004">
      <c r="A231">
        <v>222</v>
      </c>
      <c r="B231" s="142"/>
      <c r="C231" s="142"/>
      <c r="D231" s="142"/>
      <c r="E231" s="142"/>
      <c r="F231" s="142"/>
      <c r="G231" t="str">
        <f t="shared" si="24"/>
        <v/>
      </c>
      <c r="H231" s="142"/>
      <c r="I231" t="str">
        <f t="shared" ca="1" si="25"/>
        <v/>
      </c>
      <c r="J231" s="142"/>
      <c r="K231" t="str">
        <f t="shared" ca="1" si="26"/>
        <v/>
      </c>
      <c r="L231" s="142"/>
      <c r="M231" s="142"/>
      <c r="N231" s="142"/>
      <c r="O231" s="146"/>
      <c r="P231" s="146"/>
      <c r="Q231" s="145">
        <f t="shared" si="28"/>
        <v>0</v>
      </c>
      <c r="R231" s="146"/>
      <c r="S231" s="146"/>
      <c r="T231" s="145">
        <f t="shared" si="29"/>
        <v>0</v>
      </c>
      <c r="U231" s="146"/>
      <c r="V231" s="146"/>
      <c r="W231" s="145">
        <f t="shared" si="30"/>
        <v>0</v>
      </c>
      <c r="X231" s="146"/>
      <c r="Y231" s="146"/>
      <c r="Z231" s="145">
        <f t="shared" si="31"/>
        <v>0</v>
      </c>
      <c r="AA231" s="126">
        <f t="shared" si="27"/>
        <v>0</v>
      </c>
      <c r="AB231" s="142"/>
    </row>
    <row r="232" spans="1:28" x14ac:dyDescent="0.55000000000000004">
      <c r="A232">
        <v>223</v>
      </c>
      <c r="B232" s="142"/>
      <c r="C232" s="142"/>
      <c r="D232" s="142"/>
      <c r="E232" s="142"/>
      <c r="F232" s="142"/>
      <c r="G232" t="str">
        <f t="shared" si="24"/>
        <v/>
      </c>
      <c r="H232" s="142"/>
      <c r="I232" t="str">
        <f t="shared" ca="1" si="25"/>
        <v/>
      </c>
      <c r="J232" s="142"/>
      <c r="K232" t="str">
        <f t="shared" ca="1" si="26"/>
        <v/>
      </c>
      <c r="L232" s="142"/>
      <c r="M232" s="142"/>
      <c r="N232" s="142"/>
      <c r="O232" s="146"/>
      <c r="P232" s="146"/>
      <c r="Q232" s="145">
        <f t="shared" si="28"/>
        <v>0</v>
      </c>
      <c r="R232" s="146"/>
      <c r="S232" s="146"/>
      <c r="T232" s="145">
        <f t="shared" si="29"/>
        <v>0</v>
      </c>
      <c r="U232" s="146"/>
      <c r="V232" s="146"/>
      <c r="W232" s="145">
        <f t="shared" si="30"/>
        <v>0</v>
      </c>
      <c r="X232" s="146"/>
      <c r="Y232" s="146"/>
      <c r="Z232" s="145">
        <f t="shared" si="31"/>
        <v>0</v>
      </c>
      <c r="AA232" s="126">
        <f t="shared" si="27"/>
        <v>0</v>
      </c>
      <c r="AB232" s="142"/>
    </row>
    <row r="233" spans="1:28" x14ac:dyDescent="0.55000000000000004">
      <c r="A233">
        <v>224</v>
      </c>
      <c r="B233" s="142"/>
      <c r="C233" s="142"/>
      <c r="D233" s="142"/>
      <c r="E233" s="142"/>
      <c r="F233" s="142"/>
      <c r="G233" t="str">
        <f t="shared" si="24"/>
        <v/>
      </c>
      <c r="H233" s="142"/>
      <c r="I233" t="str">
        <f t="shared" ca="1" si="25"/>
        <v/>
      </c>
      <c r="J233" s="142"/>
      <c r="K233" t="str">
        <f t="shared" ca="1" si="26"/>
        <v/>
      </c>
      <c r="L233" s="142"/>
      <c r="M233" s="142"/>
      <c r="N233" s="142"/>
      <c r="O233" s="146"/>
      <c r="P233" s="146"/>
      <c r="Q233" s="145">
        <f t="shared" si="28"/>
        <v>0</v>
      </c>
      <c r="R233" s="146"/>
      <c r="S233" s="146"/>
      <c r="T233" s="145">
        <f t="shared" si="29"/>
        <v>0</v>
      </c>
      <c r="U233" s="146"/>
      <c r="V233" s="146"/>
      <c r="W233" s="145">
        <f t="shared" si="30"/>
        <v>0</v>
      </c>
      <c r="X233" s="146"/>
      <c r="Y233" s="146"/>
      <c r="Z233" s="145">
        <f t="shared" si="31"/>
        <v>0</v>
      </c>
      <c r="AA233" s="126">
        <f t="shared" si="27"/>
        <v>0</v>
      </c>
      <c r="AB233" s="142"/>
    </row>
    <row r="234" spans="1:28" x14ac:dyDescent="0.55000000000000004">
      <c r="A234">
        <v>225</v>
      </c>
      <c r="B234" s="142"/>
      <c r="C234" s="142"/>
      <c r="D234" s="142"/>
      <c r="E234" s="142"/>
      <c r="F234" s="142"/>
      <c r="G234" t="str">
        <f t="shared" si="24"/>
        <v/>
      </c>
      <c r="H234" s="142"/>
      <c r="I234" t="str">
        <f t="shared" ca="1" si="25"/>
        <v/>
      </c>
      <c r="J234" s="142"/>
      <c r="K234" t="str">
        <f t="shared" ca="1" si="26"/>
        <v/>
      </c>
      <c r="L234" s="142"/>
      <c r="M234" s="142"/>
      <c r="N234" s="142"/>
      <c r="O234" s="146"/>
      <c r="P234" s="146"/>
      <c r="Q234" s="145">
        <f t="shared" si="28"/>
        <v>0</v>
      </c>
      <c r="R234" s="146"/>
      <c r="S234" s="146"/>
      <c r="T234" s="145">
        <f t="shared" si="29"/>
        <v>0</v>
      </c>
      <c r="U234" s="146"/>
      <c r="V234" s="146"/>
      <c r="W234" s="145">
        <f t="shared" si="30"/>
        <v>0</v>
      </c>
      <c r="X234" s="146"/>
      <c r="Y234" s="146"/>
      <c r="Z234" s="145">
        <f t="shared" si="31"/>
        <v>0</v>
      </c>
      <c r="AA234" s="126">
        <f t="shared" si="27"/>
        <v>0</v>
      </c>
      <c r="AB234" s="142"/>
    </row>
    <row r="235" spans="1:28" x14ac:dyDescent="0.55000000000000004">
      <c r="A235">
        <v>226</v>
      </c>
      <c r="B235" s="142"/>
      <c r="C235" s="142"/>
      <c r="D235" s="142"/>
      <c r="E235" s="142"/>
      <c r="F235" s="142"/>
      <c r="G235" t="str">
        <f t="shared" si="24"/>
        <v/>
      </c>
      <c r="H235" s="142"/>
      <c r="I235" t="str">
        <f t="shared" ca="1" si="25"/>
        <v/>
      </c>
      <c r="J235" s="142"/>
      <c r="K235" t="str">
        <f t="shared" ca="1" si="26"/>
        <v/>
      </c>
      <c r="L235" s="142"/>
      <c r="M235" s="142"/>
      <c r="N235" s="142"/>
      <c r="O235" s="146"/>
      <c r="P235" s="146"/>
      <c r="Q235" s="145">
        <f t="shared" si="28"/>
        <v>0</v>
      </c>
      <c r="R235" s="146"/>
      <c r="S235" s="146"/>
      <c r="T235" s="145">
        <f t="shared" si="29"/>
        <v>0</v>
      </c>
      <c r="U235" s="146"/>
      <c r="V235" s="146"/>
      <c r="W235" s="145">
        <f t="shared" si="30"/>
        <v>0</v>
      </c>
      <c r="X235" s="146"/>
      <c r="Y235" s="146"/>
      <c r="Z235" s="145">
        <f t="shared" si="31"/>
        <v>0</v>
      </c>
      <c r="AA235" s="126">
        <f t="shared" si="27"/>
        <v>0</v>
      </c>
      <c r="AB235" s="142"/>
    </row>
    <row r="236" spans="1:28" x14ac:dyDescent="0.55000000000000004">
      <c r="A236">
        <v>227</v>
      </c>
      <c r="B236" s="142"/>
      <c r="C236" s="142"/>
      <c r="D236" s="142"/>
      <c r="E236" s="142"/>
      <c r="F236" s="142"/>
      <c r="G236" t="str">
        <f t="shared" si="24"/>
        <v/>
      </c>
      <c r="H236" s="142"/>
      <c r="I236" t="str">
        <f t="shared" ca="1" si="25"/>
        <v/>
      </c>
      <c r="J236" s="142"/>
      <c r="K236" t="str">
        <f t="shared" ca="1" si="26"/>
        <v/>
      </c>
      <c r="L236" s="142"/>
      <c r="M236" s="142"/>
      <c r="N236" s="142"/>
      <c r="O236" s="146"/>
      <c r="P236" s="146"/>
      <c r="Q236" s="145">
        <f t="shared" si="28"/>
        <v>0</v>
      </c>
      <c r="R236" s="146"/>
      <c r="S236" s="146"/>
      <c r="T236" s="145">
        <f t="shared" si="29"/>
        <v>0</v>
      </c>
      <c r="U236" s="146"/>
      <c r="V236" s="146"/>
      <c r="W236" s="145">
        <f t="shared" si="30"/>
        <v>0</v>
      </c>
      <c r="X236" s="146"/>
      <c r="Y236" s="146"/>
      <c r="Z236" s="145">
        <f t="shared" si="31"/>
        <v>0</v>
      </c>
      <c r="AA236" s="126">
        <f t="shared" si="27"/>
        <v>0</v>
      </c>
      <c r="AB236" s="142"/>
    </row>
    <row r="237" spans="1:28" x14ac:dyDescent="0.55000000000000004">
      <c r="A237">
        <v>228</v>
      </c>
      <c r="B237" s="142"/>
      <c r="C237" s="142"/>
      <c r="D237" s="142"/>
      <c r="E237" s="142"/>
      <c r="F237" s="142"/>
      <c r="G237" t="str">
        <f t="shared" si="24"/>
        <v/>
      </c>
      <c r="H237" s="142"/>
      <c r="I237" t="str">
        <f t="shared" ca="1" si="25"/>
        <v/>
      </c>
      <c r="J237" s="142"/>
      <c r="K237" t="str">
        <f t="shared" ca="1" si="26"/>
        <v/>
      </c>
      <c r="L237" s="142"/>
      <c r="M237" s="142"/>
      <c r="N237" s="142"/>
      <c r="O237" s="146"/>
      <c r="P237" s="146"/>
      <c r="Q237" s="145">
        <f t="shared" si="28"/>
        <v>0</v>
      </c>
      <c r="R237" s="146"/>
      <c r="S237" s="146"/>
      <c r="T237" s="145">
        <f t="shared" si="29"/>
        <v>0</v>
      </c>
      <c r="U237" s="146"/>
      <c r="V237" s="146"/>
      <c r="W237" s="145">
        <f t="shared" si="30"/>
        <v>0</v>
      </c>
      <c r="X237" s="146"/>
      <c r="Y237" s="146"/>
      <c r="Z237" s="145">
        <f t="shared" si="31"/>
        <v>0</v>
      </c>
      <c r="AA237" s="126">
        <f t="shared" si="27"/>
        <v>0</v>
      </c>
      <c r="AB237" s="142"/>
    </row>
    <row r="238" spans="1:28" x14ac:dyDescent="0.55000000000000004">
      <c r="A238">
        <v>229</v>
      </c>
      <c r="B238" s="142"/>
      <c r="C238" s="142"/>
      <c r="D238" s="142"/>
      <c r="E238" s="142"/>
      <c r="F238" s="142"/>
      <c r="G238" t="str">
        <f t="shared" si="24"/>
        <v/>
      </c>
      <c r="H238" s="142"/>
      <c r="I238" t="str">
        <f t="shared" ca="1" si="25"/>
        <v/>
      </c>
      <c r="J238" s="142"/>
      <c r="K238" t="str">
        <f t="shared" ca="1" si="26"/>
        <v/>
      </c>
      <c r="L238" s="142"/>
      <c r="M238" s="142"/>
      <c r="N238" s="142"/>
      <c r="O238" s="146"/>
      <c r="P238" s="146"/>
      <c r="Q238" s="145">
        <f t="shared" si="28"/>
        <v>0</v>
      </c>
      <c r="R238" s="146"/>
      <c r="S238" s="146"/>
      <c r="T238" s="145">
        <f t="shared" si="29"/>
        <v>0</v>
      </c>
      <c r="U238" s="146"/>
      <c r="V238" s="146"/>
      <c r="W238" s="145">
        <f t="shared" si="30"/>
        <v>0</v>
      </c>
      <c r="X238" s="146"/>
      <c r="Y238" s="146"/>
      <c r="Z238" s="145">
        <f t="shared" si="31"/>
        <v>0</v>
      </c>
      <c r="AA238" s="126">
        <f t="shared" si="27"/>
        <v>0</v>
      </c>
      <c r="AB238" s="142"/>
    </row>
    <row r="239" spans="1:28" x14ac:dyDescent="0.55000000000000004">
      <c r="A239">
        <v>230</v>
      </c>
      <c r="B239" s="142"/>
      <c r="C239" s="142"/>
      <c r="D239" s="142"/>
      <c r="E239" s="142"/>
      <c r="F239" s="142"/>
      <c r="G239" t="str">
        <f t="shared" si="24"/>
        <v/>
      </c>
      <c r="H239" s="142"/>
      <c r="I239" t="str">
        <f t="shared" ca="1" si="25"/>
        <v/>
      </c>
      <c r="J239" s="142"/>
      <c r="K239" t="str">
        <f t="shared" ca="1" si="26"/>
        <v/>
      </c>
      <c r="L239" s="142"/>
      <c r="M239" s="142"/>
      <c r="N239" s="142"/>
      <c r="O239" s="146"/>
      <c r="P239" s="146"/>
      <c r="Q239" s="145">
        <f t="shared" si="28"/>
        <v>0</v>
      </c>
      <c r="R239" s="146"/>
      <c r="S239" s="146"/>
      <c r="T239" s="145">
        <f t="shared" si="29"/>
        <v>0</v>
      </c>
      <c r="U239" s="146"/>
      <c r="V239" s="146"/>
      <c r="W239" s="145">
        <f t="shared" si="30"/>
        <v>0</v>
      </c>
      <c r="X239" s="146"/>
      <c r="Y239" s="146"/>
      <c r="Z239" s="145">
        <f t="shared" si="31"/>
        <v>0</v>
      </c>
      <c r="AA239" s="126">
        <f t="shared" si="27"/>
        <v>0</v>
      </c>
      <c r="AB239" s="142"/>
    </row>
    <row r="240" spans="1:28" x14ac:dyDescent="0.55000000000000004">
      <c r="A240">
        <v>231</v>
      </c>
      <c r="B240" s="142"/>
      <c r="C240" s="142"/>
      <c r="D240" s="142"/>
      <c r="E240" s="142"/>
      <c r="F240" s="142"/>
      <c r="G240" t="str">
        <f t="shared" si="24"/>
        <v/>
      </c>
      <c r="H240" s="142"/>
      <c r="I240" t="str">
        <f t="shared" ca="1" si="25"/>
        <v/>
      </c>
      <c r="J240" s="142"/>
      <c r="K240" t="str">
        <f t="shared" ca="1" si="26"/>
        <v/>
      </c>
      <c r="L240" s="142"/>
      <c r="M240" s="142"/>
      <c r="N240" s="142"/>
      <c r="O240" s="146"/>
      <c r="P240" s="146"/>
      <c r="Q240" s="145">
        <f t="shared" si="28"/>
        <v>0</v>
      </c>
      <c r="R240" s="146"/>
      <c r="S240" s="146"/>
      <c r="T240" s="145">
        <f t="shared" si="29"/>
        <v>0</v>
      </c>
      <c r="U240" s="146"/>
      <c r="V240" s="146"/>
      <c r="W240" s="145">
        <f t="shared" si="30"/>
        <v>0</v>
      </c>
      <c r="X240" s="146"/>
      <c r="Y240" s="146"/>
      <c r="Z240" s="145">
        <f t="shared" si="31"/>
        <v>0</v>
      </c>
      <c r="AA240" s="126">
        <f t="shared" si="27"/>
        <v>0</v>
      </c>
      <c r="AB240" s="142"/>
    </row>
    <row r="241" spans="1:28" x14ac:dyDescent="0.55000000000000004">
      <c r="A241">
        <v>232</v>
      </c>
      <c r="B241" s="142"/>
      <c r="C241" s="142"/>
      <c r="D241" s="142"/>
      <c r="E241" s="142"/>
      <c r="F241" s="142"/>
      <c r="G241" t="str">
        <f t="shared" si="24"/>
        <v/>
      </c>
      <c r="H241" s="142"/>
      <c r="I241" t="str">
        <f t="shared" ca="1" si="25"/>
        <v/>
      </c>
      <c r="J241" s="142"/>
      <c r="K241" t="str">
        <f t="shared" ca="1" si="26"/>
        <v/>
      </c>
      <c r="L241" s="142"/>
      <c r="M241" s="142"/>
      <c r="N241" s="142"/>
      <c r="O241" s="146"/>
      <c r="P241" s="146"/>
      <c r="Q241" s="145">
        <f t="shared" si="28"/>
        <v>0</v>
      </c>
      <c r="R241" s="146"/>
      <c r="S241" s="146"/>
      <c r="T241" s="145">
        <f t="shared" si="29"/>
        <v>0</v>
      </c>
      <c r="U241" s="146"/>
      <c r="V241" s="146"/>
      <c r="W241" s="145">
        <f t="shared" si="30"/>
        <v>0</v>
      </c>
      <c r="X241" s="146"/>
      <c r="Y241" s="146"/>
      <c r="Z241" s="145">
        <f t="shared" si="31"/>
        <v>0</v>
      </c>
      <c r="AA241" s="126">
        <f t="shared" si="27"/>
        <v>0</v>
      </c>
      <c r="AB241" s="142"/>
    </row>
    <row r="242" spans="1:28" x14ac:dyDescent="0.55000000000000004">
      <c r="A242">
        <v>233</v>
      </c>
      <c r="B242" s="142"/>
      <c r="C242" s="142"/>
      <c r="D242" s="142"/>
      <c r="E242" s="142"/>
      <c r="F242" s="142"/>
      <c r="G242" t="str">
        <f t="shared" si="24"/>
        <v/>
      </c>
      <c r="H242" s="142"/>
      <c r="I242" t="str">
        <f t="shared" ca="1" si="25"/>
        <v/>
      </c>
      <c r="J242" s="142"/>
      <c r="K242" t="str">
        <f t="shared" ca="1" si="26"/>
        <v/>
      </c>
      <c r="L242" s="142"/>
      <c r="M242" s="142"/>
      <c r="N242" s="142"/>
      <c r="O242" s="146"/>
      <c r="P242" s="146"/>
      <c r="Q242" s="145">
        <f t="shared" si="28"/>
        <v>0</v>
      </c>
      <c r="R242" s="146"/>
      <c r="S242" s="146"/>
      <c r="T242" s="145">
        <f t="shared" si="29"/>
        <v>0</v>
      </c>
      <c r="U242" s="146"/>
      <c r="V242" s="146"/>
      <c r="W242" s="145">
        <f t="shared" si="30"/>
        <v>0</v>
      </c>
      <c r="X242" s="146"/>
      <c r="Y242" s="146"/>
      <c r="Z242" s="145">
        <f t="shared" si="31"/>
        <v>0</v>
      </c>
      <c r="AA242" s="126">
        <f t="shared" si="27"/>
        <v>0</v>
      </c>
      <c r="AB242" s="142"/>
    </row>
    <row r="243" spans="1:28" x14ac:dyDescent="0.55000000000000004">
      <c r="A243">
        <v>234</v>
      </c>
      <c r="B243" s="142"/>
      <c r="C243" s="142"/>
      <c r="D243" s="142"/>
      <c r="E243" s="142"/>
      <c r="F243" s="142"/>
      <c r="G243" t="str">
        <f t="shared" si="24"/>
        <v/>
      </c>
      <c r="H243" s="142"/>
      <c r="I243" t="str">
        <f t="shared" ca="1" si="25"/>
        <v/>
      </c>
      <c r="J243" s="142"/>
      <c r="K243" t="str">
        <f t="shared" ca="1" si="26"/>
        <v/>
      </c>
      <c r="L243" s="142"/>
      <c r="M243" s="142"/>
      <c r="N243" s="142"/>
      <c r="O243" s="146"/>
      <c r="P243" s="146"/>
      <c r="Q243" s="145">
        <f t="shared" si="28"/>
        <v>0</v>
      </c>
      <c r="R243" s="146"/>
      <c r="S243" s="146"/>
      <c r="T243" s="145">
        <f t="shared" si="29"/>
        <v>0</v>
      </c>
      <c r="U243" s="146"/>
      <c r="V243" s="146"/>
      <c r="W243" s="145">
        <f t="shared" si="30"/>
        <v>0</v>
      </c>
      <c r="X243" s="146"/>
      <c r="Y243" s="146"/>
      <c r="Z243" s="145">
        <f t="shared" si="31"/>
        <v>0</v>
      </c>
      <c r="AA243" s="126">
        <f t="shared" si="27"/>
        <v>0</v>
      </c>
      <c r="AB243" s="142"/>
    </row>
    <row r="244" spans="1:28" x14ac:dyDescent="0.55000000000000004">
      <c r="A244">
        <v>235</v>
      </c>
      <c r="B244" s="142"/>
      <c r="C244" s="142"/>
      <c r="D244" s="142"/>
      <c r="E244" s="142"/>
      <c r="F244" s="142"/>
      <c r="G244" t="str">
        <f t="shared" si="24"/>
        <v/>
      </c>
      <c r="H244" s="142"/>
      <c r="I244" t="str">
        <f t="shared" ca="1" si="25"/>
        <v/>
      </c>
      <c r="J244" s="142"/>
      <c r="K244" t="str">
        <f t="shared" ca="1" si="26"/>
        <v/>
      </c>
      <c r="L244" s="142"/>
      <c r="M244" s="142"/>
      <c r="N244" s="142"/>
      <c r="O244" s="146"/>
      <c r="P244" s="146"/>
      <c r="Q244" s="145">
        <f t="shared" si="28"/>
        <v>0</v>
      </c>
      <c r="R244" s="146"/>
      <c r="S244" s="146"/>
      <c r="T244" s="145">
        <f t="shared" si="29"/>
        <v>0</v>
      </c>
      <c r="U244" s="146"/>
      <c r="V244" s="146"/>
      <c r="W244" s="145">
        <f t="shared" si="30"/>
        <v>0</v>
      </c>
      <c r="X244" s="146"/>
      <c r="Y244" s="146"/>
      <c r="Z244" s="145">
        <f t="shared" si="31"/>
        <v>0</v>
      </c>
      <c r="AA244" s="126">
        <f t="shared" si="27"/>
        <v>0</v>
      </c>
      <c r="AB244" s="142"/>
    </row>
    <row r="245" spans="1:28" x14ac:dyDescent="0.55000000000000004">
      <c r="A245">
        <v>236</v>
      </c>
      <c r="B245" s="142"/>
      <c r="C245" s="142"/>
      <c r="D245" s="142"/>
      <c r="E245" s="142"/>
      <c r="F245" s="142"/>
      <c r="G245" t="str">
        <f t="shared" si="24"/>
        <v/>
      </c>
      <c r="H245" s="142"/>
      <c r="I245" t="str">
        <f t="shared" ca="1" si="25"/>
        <v/>
      </c>
      <c r="J245" s="142"/>
      <c r="K245" t="str">
        <f t="shared" ca="1" si="26"/>
        <v/>
      </c>
      <c r="L245" s="142"/>
      <c r="M245" s="142"/>
      <c r="N245" s="142"/>
      <c r="O245" s="146"/>
      <c r="P245" s="146"/>
      <c r="Q245" s="145">
        <f t="shared" si="28"/>
        <v>0</v>
      </c>
      <c r="R245" s="146"/>
      <c r="S245" s="146"/>
      <c r="T245" s="145">
        <f t="shared" si="29"/>
        <v>0</v>
      </c>
      <c r="U245" s="146"/>
      <c r="V245" s="146"/>
      <c r="W245" s="145">
        <f t="shared" si="30"/>
        <v>0</v>
      </c>
      <c r="X245" s="146"/>
      <c r="Y245" s="146"/>
      <c r="Z245" s="145">
        <f t="shared" si="31"/>
        <v>0</v>
      </c>
      <c r="AA245" s="126">
        <f t="shared" si="27"/>
        <v>0</v>
      </c>
      <c r="AB245" s="142"/>
    </row>
    <row r="246" spans="1:28" x14ac:dyDescent="0.55000000000000004">
      <c r="A246">
        <v>237</v>
      </c>
      <c r="B246" s="142"/>
      <c r="C246" s="142"/>
      <c r="D246" s="142"/>
      <c r="E246" s="142"/>
      <c r="F246" s="142"/>
      <c r="G246" t="str">
        <f t="shared" si="24"/>
        <v/>
      </c>
      <c r="H246" s="142"/>
      <c r="I246" t="str">
        <f t="shared" ca="1" si="25"/>
        <v/>
      </c>
      <c r="J246" s="142"/>
      <c r="K246" t="str">
        <f t="shared" ca="1" si="26"/>
        <v/>
      </c>
      <c r="L246" s="142"/>
      <c r="M246" s="142"/>
      <c r="N246" s="142"/>
      <c r="O246" s="146"/>
      <c r="P246" s="146"/>
      <c r="Q246" s="145">
        <f t="shared" si="28"/>
        <v>0</v>
      </c>
      <c r="R246" s="146"/>
      <c r="S246" s="146"/>
      <c r="T246" s="145">
        <f t="shared" si="29"/>
        <v>0</v>
      </c>
      <c r="U246" s="146"/>
      <c r="V246" s="146"/>
      <c r="W246" s="145">
        <f t="shared" si="30"/>
        <v>0</v>
      </c>
      <c r="X246" s="146"/>
      <c r="Y246" s="146"/>
      <c r="Z246" s="145">
        <f t="shared" si="31"/>
        <v>0</v>
      </c>
      <c r="AA246" s="126">
        <f t="shared" si="27"/>
        <v>0</v>
      </c>
      <c r="AB246" s="142"/>
    </row>
    <row r="247" spans="1:28" x14ac:dyDescent="0.55000000000000004">
      <c r="A247">
        <v>238</v>
      </c>
      <c r="B247" s="142"/>
      <c r="C247" s="142"/>
      <c r="D247" s="142"/>
      <c r="E247" s="142"/>
      <c r="F247" s="142"/>
      <c r="G247" t="str">
        <f t="shared" si="24"/>
        <v/>
      </c>
      <c r="H247" s="142"/>
      <c r="I247" t="str">
        <f t="shared" ca="1" si="25"/>
        <v/>
      </c>
      <c r="J247" s="142"/>
      <c r="K247" t="str">
        <f t="shared" ca="1" si="26"/>
        <v/>
      </c>
      <c r="L247" s="142"/>
      <c r="M247" s="142"/>
      <c r="N247" s="142"/>
      <c r="O247" s="146"/>
      <c r="P247" s="146"/>
      <c r="Q247" s="145">
        <f t="shared" si="28"/>
        <v>0</v>
      </c>
      <c r="R247" s="146"/>
      <c r="S247" s="146"/>
      <c r="T247" s="145">
        <f t="shared" si="29"/>
        <v>0</v>
      </c>
      <c r="U247" s="146"/>
      <c r="V247" s="146"/>
      <c r="W247" s="145">
        <f t="shared" si="30"/>
        <v>0</v>
      </c>
      <c r="X247" s="146"/>
      <c r="Y247" s="146"/>
      <c r="Z247" s="145">
        <f t="shared" si="31"/>
        <v>0</v>
      </c>
      <c r="AA247" s="126">
        <f t="shared" si="27"/>
        <v>0</v>
      </c>
      <c r="AB247" s="142"/>
    </row>
    <row r="248" spans="1:28" x14ac:dyDescent="0.55000000000000004">
      <c r="A248">
        <v>239</v>
      </c>
      <c r="B248" s="142"/>
      <c r="C248" s="142"/>
      <c r="D248" s="142"/>
      <c r="E248" s="142"/>
      <c r="F248" s="142"/>
      <c r="G248" t="str">
        <f t="shared" si="24"/>
        <v/>
      </c>
      <c r="H248" s="142"/>
      <c r="I248" t="str">
        <f t="shared" ca="1" si="25"/>
        <v/>
      </c>
      <c r="J248" s="142"/>
      <c r="K248" t="str">
        <f t="shared" ca="1" si="26"/>
        <v/>
      </c>
      <c r="L248" s="142"/>
      <c r="M248" s="142"/>
      <c r="N248" s="142"/>
      <c r="O248" s="146"/>
      <c r="P248" s="146"/>
      <c r="Q248" s="145">
        <f t="shared" si="28"/>
        <v>0</v>
      </c>
      <c r="R248" s="146"/>
      <c r="S248" s="146"/>
      <c r="T248" s="145">
        <f t="shared" si="29"/>
        <v>0</v>
      </c>
      <c r="U248" s="146"/>
      <c r="V248" s="146"/>
      <c r="W248" s="145">
        <f t="shared" si="30"/>
        <v>0</v>
      </c>
      <c r="X248" s="146"/>
      <c r="Y248" s="146"/>
      <c r="Z248" s="145">
        <f t="shared" si="31"/>
        <v>0</v>
      </c>
      <c r="AA248" s="126">
        <f t="shared" si="27"/>
        <v>0</v>
      </c>
      <c r="AB248" s="142"/>
    </row>
    <row r="249" spans="1:28" x14ac:dyDescent="0.55000000000000004">
      <c r="A249">
        <v>240</v>
      </c>
      <c r="B249" s="142"/>
      <c r="C249" s="142"/>
      <c r="D249" s="142"/>
      <c r="E249" s="142"/>
      <c r="F249" s="142"/>
      <c r="G249" t="str">
        <f t="shared" si="24"/>
        <v/>
      </c>
      <c r="H249" s="142"/>
      <c r="I249" t="str">
        <f t="shared" ca="1" si="25"/>
        <v/>
      </c>
      <c r="J249" s="142"/>
      <c r="K249" t="str">
        <f t="shared" ca="1" si="26"/>
        <v/>
      </c>
      <c r="L249" s="142"/>
      <c r="M249" s="142"/>
      <c r="N249" s="142"/>
      <c r="O249" s="146"/>
      <c r="P249" s="146"/>
      <c r="Q249" s="145">
        <f t="shared" si="28"/>
        <v>0</v>
      </c>
      <c r="R249" s="146"/>
      <c r="S249" s="146"/>
      <c r="T249" s="145">
        <f t="shared" si="29"/>
        <v>0</v>
      </c>
      <c r="U249" s="146"/>
      <c r="V249" s="146"/>
      <c r="W249" s="145">
        <f t="shared" si="30"/>
        <v>0</v>
      </c>
      <c r="X249" s="146"/>
      <c r="Y249" s="146"/>
      <c r="Z249" s="145">
        <f t="shared" si="31"/>
        <v>0</v>
      </c>
      <c r="AA249" s="126">
        <f t="shared" si="27"/>
        <v>0</v>
      </c>
      <c r="AB249" s="142"/>
    </row>
    <row r="250" spans="1:28" x14ac:dyDescent="0.55000000000000004">
      <c r="A250">
        <v>241</v>
      </c>
      <c r="B250" s="142"/>
      <c r="C250" s="142"/>
      <c r="D250" s="142"/>
      <c r="E250" s="142"/>
      <c r="F250" s="142"/>
      <c r="G250" t="str">
        <f t="shared" si="24"/>
        <v/>
      </c>
      <c r="H250" s="142"/>
      <c r="I250" t="str">
        <f t="shared" ca="1" si="25"/>
        <v/>
      </c>
      <c r="J250" s="142"/>
      <c r="K250" t="str">
        <f t="shared" ca="1" si="26"/>
        <v/>
      </c>
      <c r="L250" s="142"/>
      <c r="M250" s="142"/>
      <c r="N250" s="142"/>
      <c r="O250" s="146"/>
      <c r="P250" s="146"/>
      <c r="Q250" s="145">
        <f t="shared" si="28"/>
        <v>0</v>
      </c>
      <c r="R250" s="146"/>
      <c r="S250" s="146"/>
      <c r="T250" s="145">
        <f t="shared" si="29"/>
        <v>0</v>
      </c>
      <c r="U250" s="146"/>
      <c r="V250" s="146"/>
      <c r="W250" s="145">
        <f t="shared" si="30"/>
        <v>0</v>
      </c>
      <c r="X250" s="146"/>
      <c r="Y250" s="146"/>
      <c r="Z250" s="145">
        <f t="shared" si="31"/>
        <v>0</v>
      </c>
      <c r="AA250" s="126">
        <f t="shared" si="27"/>
        <v>0</v>
      </c>
      <c r="AB250" s="142"/>
    </row>
    <row r="251" spans="1:28" x14ac:dyDescent="0.55000000000000004">
      <c r="A251">
        <v>242</v>
      </c>
      <c r="B251" s="142"/>
      <c r="C251" s="142"/>
      <c r="D251" s="142"/>
      <c r="E251" s="142"/>
      <c r="F251" s="142"/>
      <c r="G251" t="str">
        <f t="shared" si="24"/>
        <v/>
      </c>
      <c r="H251" s="142"/>
      <c r="I251" t="str">
        <f t="shared" ca="1" si="25"/>
        <v/>
      </c>
      <c r="J251" s="142"/>
      <c r="K251" t="str">
        <f t="shared" ca="1" si="26"/>
        <v/>
      </c>
      <c r="L251" s="142"/>
      <c r="M251" s="142"/>
      <c r="N251" s="142"/>
      <c r="O251" s="146"/>
      <c r="P251" s="146"/>
      <c r="Q251" s="145">
        <f t="shared" si="28"/>
        <v>0</v>
      </c>
      <c r="R251" s="146"/>
      <c r="S251" s="146"/>
      <c r="T251" s="145">
        <f t="shared" si="29"/>
        <v>0</v>
      </c>
      <c r="U251" s="146"/>
      <c r="V251" s="146"/>
      <c r="W251" s="145">
        <f t="shared" si="30"/>
        <v>0</v>
      </c>
      <c r="X251" s="146"/>
      <c r="Y251" s="146"/>
      <c r="Z251" s="145">
        <f t="shared" si="31"/>
        <v>0</v>
      </c>
      <c r="AA251" s="126">
        <f t="shared" si="27"/>
        <v>0</v>
      </c>
      <c r="AB251" s="142"/>
    </row>
    <row r="252" spans="1:28" x14ac:dyDescent="0.55000000000000004">
      <c r="A252">
        <v>243</v>
      </c>
      <c r="B252" s="142"/>
      <c r="C252" s="142"/>
      <c r="D252" s="142"/>
      <c r="E252" s="142"/>
      <c r="F252" s="142"/>
      <c r="G252" t="str">
        <f t="shared" si="24"/>
        <v/>
      </c>
      <c r="H252" s="142"/>
      <c r="I252" t="str">
        <f t="shared" ca="1" si="25"/>
        <v/>
      </c>
      <c r="J252" s="142"/>
      <c r="K252" t="str">
        <f t="shared" ca="1" si="26"/>
        <v/>
      </c>
      <c r="L252" s="142"/>
      <c r="M252" s="142"/>
      <c r="N252" s="142"/>
      <c r="O252" s="146"/>
      <c r="P252" s="146"/>
      <c r="Q252" s="145">
        <f t="shared" si="28"/>
        <v>0</v>
      </c>
      <c r="R252" s="146"/>
      <c r="S252" s="146"/>
      <c r="T252" s="145">
        <f t="shared" si="29"/>
        <v>0</v>
      </c>
      <c r="U252" s="146"/>
      <c r="V252" s="146"/>
      <c r="W252" s="145">
        <f t="shared" si="30"/>
        <v>0</v>
      </c>
      <c r="X252" s="146"/>
      <c r="Y252" s="146"/>
      <c r="Z252" s="145">
        <f t="shared" si="31"/>
        <v>0</v>
      </c>
      <c r="AA252" s="126">
        <f t="shared" si="27"/>
        <v>0</v>
      </c>
      <c r="AB252" s="142"/>
    </row>
    <row r="253" spans="1:28" x14ac:dyDescent="0.55000000000000004">
      <c r="A253">
        <v>244</v>
      </c>
      <c r="B253" s="142"/>
      <c r="C253" s="142"/>
      <c r="D253" s="142"/>
      <c r="E253" s="142"/>
      <c r="F253" s="142"/>
      <c r="G253" t="str">
        <f t="shared" si="24"/>
        <v/>
      </c>
      <c r="H253" s="142"/>
      <c r="I253" t="str">
        <f t="shared" ca="1" si="25"/>
        <v/>
      </c>
      <c r="J253" s="142"/>
      <c r="K253" t="str">
        <f t="shared" ca="1" si="26"/>
        <v/>
      </c>
      <c r="L253" s="142"/>
      <c r="M253" s="142"/>
      <c r="N253" s="142"/>
      <c r="O253" s="146"/>
      <c r="P253" s="146"/>
      <c r="Q253" s="145">
        <f t="shared" si="28"/>
        <v>0</v>
      </c>
      <c r="R253" s="146"/>
      <c r="S253" s="146"/>
      <c r="T253" s="145">
        <f t="shared" si="29"/>
        <v>0</v>
      </c>
      <c r="U253" s="146"/>
      <c r="V253" s="146"/>
      <c r="W253" s="145">
        <f t="shared" si="30"/>
        <v>0</v>
      </c>
      <c r="X253" s="146"/>
      <c r="Y253" s="146"/>
      <c r="Z253" s="145">
        <f t="shared" si="31"/>
        <v>0</v>
      </c>
      <c r="AA253" s="126">
        <f t="shared" si="27"/>
        <v>0</v>
      </c>
      <c r="AB253" s="142"/>
    </row>
    <row r="254" spans="1:28" x14ac:dyDescent="0.55000000000000004">
      <c r="A254">
        <v>245</v>
      </c>
      <c r="B254" s="142"/>
      <c r="C254" s="142"/>
      <c r="D254" s="142"/>
      <c r="E254" s="142"/>
      <c r="F254" s="142"/>
      <c r="G254" t="str">
        <f t="shared" si="24"/>
        <v/>
      </c>
      <c r="H254" s="142"/>
      <c r="I254" t="str">
        <f t="shared" ca="1" si="25"/>
        <v/>
      </c>
      <c r="J254" s="142"/>
      <c r="K254" t="str">
        <f t="shared" ca="1" si="26"/>
        <v/>
      </c>
      <c r="L254" s="142"/>
      <c r="M254" s="142"/>
      <c r="N254" s="142"/>
      <c r="O254" s="146"/>
      <c r="P254" s="146"/>
      <c r="Q254" s="145">
        <f t="shared" si="28"/>
        <v>0</v>
      </c>
      <c r="R254" s="146"/>
      <c r="S254" s="146"/>
      <c r="T254" s="145">
        <f t="shared" si="29"/>
        <v>0</v>
      </c>
      <c r="U254" s="146"/>
      <c r="V254" s="146"/>
      <c r="W254" s="145">
        <f t="shared" si="30"/>
        <v>0</v>
      </c>
      <c r="X254" s="146"/>
      <c r="Y254" s="146"/>
      <c r="Z254" s="145">
        <f t="shared" si="31"/>
        <v>0</v>
      </c>
      <c r="AA254" s="126">
        <f t="shared" si="27"/>
        <v>0</v>
      </c>
      <c r="AB254" s="142"/>
    </row>
    <row r="255" spans="1:28" x14ac:dyDescent="0.55000000000000004">
      <c r="A255">
        <v>246</v>
      </c>
      <c r="B255" s="142"/>
      <c r="C255" s="142"/>
      <c r="D255" s="142"/>
      <c r="E255" s="142"/>
      <c r="F255" s="142"/>
      <c r="G255" t="str">
        <f t="shared" si="24"/>
        <v/>
      </c>
      <c r="H255" s="142"/>
      <c r="I255" t="str">
        <f t="shared" ca="1" si="25"/>
        <v/>
      </c>
      <c r="J255" s="142"/>
      <c r="K255" t="str">
        <f t="shared" ca="1" si="26"/>
        <v/>
      </c>
      <c r="L255" s="142"/>
      <c r="M255" s="142"/>
      <c r="N255" s="142"/>
      <c r="O255" s="146"/>
      <c r="P255" s="146"/>
      <c r="Q255" s="145">
        <f t="shared" si="28"/>
        <v>0</v>
      </c>
      <c r="R255" s="146"/>
      <c r="S255" s="146"/>
      <c r="T255" s="145">
        <f t="shared" si="29"/>
        <v>0</v>
      </c>
      <c r="U255" s="146"/>
      <c r="V255" s="146"/>
      <c r="W255" s="145">
        <f t="shared" si="30"/>
        <v>0</v>
      </c>
      <c r="X255" s="146"/>
      <c r="Y255" s="146"/>
      <c r="Z255" s="145">
        <f t="shared" si="31"/>
        <v>0</v>
      </c>
      <c r="AA255" s="126">
        <f t="shared" si="27"/>
        <v>0</v>
      </c>
      <c r="AB255" s="142"/>
    </row>
    <row r="256" spans="1:28" x14ac:dyDescent="0.55000000000000004">
      <c r="A256">
        <v>247</v>
      </c>
      <c r="B256" s="142"/>
      <c r="C256" s="142"/>
      <c r="D256" s="142"/>
      <c r="E256" s="142"/>
      <c r="F256" s="142"/>
      <c r="G256" t="str">
        <f t="shared" si="24"/>
        <v/>
      </c>
      <c r="H256" s="142"/>
      <c r="I256" t="str">
        <f t="shared" ca="1" si="25"/>
        <v/>
      </c>
      <c r="J256" s="142"/>
      <c r="K256" t="str">
        <f t="shared" ca="1" si="26"/>
        <v/>
      </c>
      <c r="L256" s="142"/>
      <c r="M256" s="142"/>
      <c r="N256" s="142"/>
      <c r="O256" s="146"/>
      <c r="P256" s="146"/>
      <c r="Q256" s="145">
        <f t="shared" si="28"/>
        <v>0</v>
      </c>
      <c r="R256" s="146"/>
      <c r="S256" s="146"/>
      <c r="T256" s="145">
        <f t="shared" si="29"/>
        <v>0</v>
      </c>
      <c r="U256" s="146"/>
      <c r="V256" s="146"/>
      <c r="W256" s="145">
        <f t="shared" si="30"/>
        <v>0</v>
      </c>
      <c r="X256" s="146"/>
      <c r="Y256" s="146"/>
      <c r="Z256" s="145">
        <f t="shared" si="31"/>
        <v>0</v>
      </c>
      <c r="AA256" s="126">
        <f t="shared" si="27"/>
        <v>0</v>
      </c>
      <c r="AB256" s="142"/>
    </row>
    <row r="257" spans="1:28" x14ac:dyDescent="0.55000000000000004">
      <c r="A257">
        <v>248</v>
      </c>
      <c r="B257" s="142"/>
      <c r="C257" s="142"/>
      <c r="D257" s="142"/>
      <c r="E257" s="142"/>
      <c r="F257" s="142"/>
      <c r="G257" t="str">
        <f t="shared" si="24"/>
        <v/>
      </c>
      <c r="H257" s="142"/>
      <c r="I257" t="str">
        <f t="shared" ca="1" si="25"/>
        <v/>
      </c>
      <c r="J257" s="142"/>
      <c r="K257" t="str">
        <f t="shared" ca="1" si="26"/>
        <v/>
      </c>
      <c r="L257" s="142"/>
      <c r="M257" s="142"/>
      <c r="N257" s="142"/>
      <c r="O257" s="146"/>
      <c r="P257" s="146"/>
      <c r="Q257" s="145">
        <f t="shared" si="28"/>
        <v>0</v>
      </c>
      <c r="R257" s="146"/>
      <c r="S257" s="146"/>
      <c r="T257" s="145">
        <f t="shared" si="29"/>
        <v>0</v>
      </c>
      <c r="U257" s="146"/>
      <c r="V257" s="146"/>
      <c r="W257" s="145">
        <f t="shared" si="30"/>
        <v>0</v>
      </c>
      <c r="X257" s="146"/>
      <c r="Y257" s="146"/>
      <c r="Z257" s="145">
        <f t="shared" si="31"/>
        <v>0</v>
      </c>
      <c r="AA257" s="126">
        <f t="shared" si="27"/>
        <v>0</v>
      </c>
      <c r="AB257" s="142"/>
    </row>
    <row r="258" spans="1:28" x14ac:dyDescent="0.55000000000000004">
      <c r="A258">
        <v>249</v>
      </c>
      <c r="B258" s="142"/>
      <c r="C258" s="142"/>
      <c r="D258" s="142"/>
      <c r="E258" s="142"/>
      <c r="F258" s="142"/>
      <c r="G258" t="str">
        <f t="shared" si="24"/>
        <v/>
      </c>
      <c r="H258" s="142"/>
      <c r="I258" t="str">
        <f t="shared" ca="1" si="25"/>
        <v/>
      </c>
      <c r="J258" s="142"/>
      <c r="K258" t="str">
        <f t="shared" ca="1" si="26"/>
        <v/>
      </c>
      <c r="L258" s="142"/>
      <c r="M258" s="142"/>
      <c r="N258" s="142"/>
      <c r="O258" s="146"/>
      <c r="P258" s="146"/>
      <c r="Q258" s="145">
        <f t="shared" si="28"/>
        <v>0</v>
      </c>
      <c r="R258" s="146"/>
      <c r="S258" s="146"/>
      <c r="T258" s="145">
        <f t="shared" si="29"/>
        <v>0</v>
      </c>
      <c r="U258" s="146"/>
      <c r="V258" s="146"/>
      <c r="W258" s="145">
        <f t="shared" si="30"/>
        <v>0</v>
      </c>
      <c r="X258" s="146"/>
      <c r="Y258" s="146"/>
      <c r="Z258" s="145">
        <f t="shared" si="31"/>
        <v>0</v>
      </c>
      <c r="AA258" s="126">
        <f t="shared" si="27"/>
        <v>0</v>
      </c>
      <c r="AB258" s="142"/>
    </row>
    <row r="259" spans="1:28" x14ac:dyDescent="0.55000000000000004">
      <c r="A259">
        <v>250</v>
      </c>
      <c r="B259" s="142"/>
      <c r="C259" s="142"/>
      <c r="D259" s="142"/>
      <c r="E259" s="142"/>
      <c r="F259" s="142"/>
      <c r="G259" t="str">
        <f t="shared" si="24"/>
        <v/>
      </c>
      <c r="H259" s="142"/>
      <c r="I259" t="str">
        <f t="shared" ca="1" si="25"/>
        <v/>
      </c>
      <c r="J259" s="142"/>
      <c r="K259" t="str">
        <f t="shared" ca="1" si="26"/>
        <v/>
      </c>
      <c r="L259" s="142"/>
      <c r="M259" s="142"/>
      <c r="N259" s="142"/>
      <c r="O259" s="146"/>
      <c r="P259" s="146"/>
      <c r="Q259" s="145">
        <f t="shared" si="28"/>
        <v>0</v>
      </c>
      <c r="R259" s="146"/>
      <c r="S259" s="146"/>
      <c r="T259" s="145">
        <f t="shared" si="29"/>
        <v>0</v>
      </c>
      <c r="U259" s="146"/>
      <c r="V259" s="146"/>
      <c r="W259" s="145">
        <f t="shared" si="30"/>
        <v>0</v>
      </c>
      <c r="X259" s="146"/>
      <c r="Y259" s="146"/>
      <c r="Z259" s="145">
        <f t="shared" si="31"/>
        <v>0</v>
      </c>
      <c r="AA259" s="126">
        <f t="shared" si="27"/>
        <v>0</v>
      </c>
      <c r="AB259" s="142"/>
    </row>
    <row r="260" spans="1:28" x14ac:dyDescent="0.55000000000000004">
      <c r="A260">
        <v>251</v>
      </c>
      <c r="B260" s="142"/>
      <c r="C260" s="142"/>
      <c r="D260" s="142"/>
      <c r="E260" s="142"/>
      <c r="F260" s="142"/>
      <c r="G260" t="str">
        <f t="shared" si="24"/>
        <v/>
      </c>
      <c r="H260" s="142"/>
      <c r="I260" t="str">
        <f t="shared" ca="1" si="25"/>
        <v/>
      </c>
      <c r="J260" s="142"/>
      <c r="K260" t="str">
        <f t="shared" ca="1" si="26"/>
        <v/>
      </c>
      <c r="L260" s="142"/>
      <c r="M260" s="142"/>
      <c r="N260" s="142"/>
      <c r="O260" s="146"/>
      <c r="P260" s="146"/>
      <c r="Q260" s="145">
        <f t="shared" si="28"/>
        <v>0</v>
      </c>
      <c r="R260" s="146"/>
      <c r="S260" s="146"/>
      <c r="T260" s="145">
        <f t="shared" si="29"/>
        <v>0</v>
      </c>
      <c r="U260" s="146"/>
      <c r="V260" s="146"/>
      <c r="W260" s="145">
        <f t="shared" si="30"/>
        <v>0</v>
      </c>
      <c r="X260" s="146"/>
      <c r="Y260" s="146"/>
      <c r="Z260" s="145">
        <f t="shared" si="31"/>
        <v>0</v>
      </c>
      <c r="AA260" s="126">
        <f t="shared" si="27"/>
        <v>0</v>
      </c>
      <c r="AB260" s="142"/>
    </row>
    <row r="261" spans="1:28" x14ac:dyDescent="0.55000000000000004">
      <c r="A261">
        <v>252</v>
      </c>
      <c r="B261" s="142"/>
      <c r="C261" s="142"/>
      <c r="D261" s="142"/>
      <c r="E261" s="142"/>
      <c r="F261" s="142"/>
      <c r="G261" t="str">
        <f t="shared" si="24"/>
        <v/>
      </c>
      <c r="H261" s="142"/>
      <c r="I261" t="str">
        <f t="shared" ca="1" si="25"/>
        <v/>
      </c>
      <c r="J261" s="142"/>
      <c r="K261" t="str">
        <f t="shared" ca="1" si="26"/>
        <v/>
      </c>
      <c r="L261" s="142"/>
      <c r="M261" s="142"/>
      <c r="N261" s="142"/>
      <c r="O261" s="146"/>
      <c r="P261" s="146"/>
      <c r="Q261" s="145">
        <f t="shared" si="28"/>
        <v>0</v>
      </c>
      <c r="R261" s="146"/>
      <c r="S261" s="146"/>
      <c r="T261" s="145">
        <f t="shared" si="29"/>
        <v>0</v>
      </c>
      <c r="U261" s="146"/>
      <c r="V261" s="146"/>
      <c r="W261" s="145">
        <f t="shared" si="30"/>
        <v>0</v>
      </c>
      <c r="X261" s="146"/>
      <c r="Y261" s="146"/>
      <c r="Z261" s="145">
        <f t="shared" si="31"/>
        <v>0</v>
      </c>
      <c r="AA261" s="126">
        <f t="shared" si="27"/>
        <v>0</v>
      </c>
      <c r="AB261" s="142"/>
    </row>
    <row r="262" spans="1:28" x14ac:dyDescent="0.55000000000000004">
      <c r="A262">
        <v>253</v>
      </c>
      <c r="B262" s="142"/>
      <c r="C262" s="142"/>
      <c r="D262" s="142"/>
      <c r="E262" s="142"/>
      <c r="F262" s="142"/>
      <c r="G262" t="str">
        <f t="shared" si="24"/>
        <v/>
      </c>
      <c r="H262" s="142"/>
      <c r="I262" t="str">
        <f t="shared" ca="1" si="25"/>
        <v/>
      </c>
      <c r="J262" s="142"/>
      <c r="K262" t="str">
        <f t="shared" ca="1" si="26"/>
        <v/>
      </c>
      <c r="L262" s="142"/>
      <c r="M262" s="142"/>
      <c r="N262" s="142"/>
      <c r="O262" s="146"/>
      <c r="P262" s="146"/>
      <c r="Q262" s="145">
        <f t="shared" si="28"/>
        <v>0</v>
      </c>
      <c r="R262" s="146"/>
      <c r="S262" s="146"/>
      <c r="T262" s="145">
        <f t="shared" si="29"/>
        <v>0</v>
      </c>
      <c r="U262" s="146"/>
      <c r="V262" s="146"/>
      <c r="W262" s="145">
        <f t="shared" si="30"/>
        <v>0</v>
      </c>
      <c r="X262" s="146"/>
      <c r="Y262" s="146"/>
      <c r="Z262" s="145">
        <f t="shared" si="31"/>
        <v>0</v>
      </c>
      <c r="AA262" s="126">
        <f t="shared" si="27"/>
        <v>0</v>
      </c>
      <c r="AB262" s="142"/>
    </row>
    <row r="263" spans="1:28" x14ac:dyDescent="0.55000000000000004">
      <c r="A263">
        <v>254</v>
      </c>
      <c r="B263" s="142"/>
      <c r="C263" s="142"/>
      <c r="D263" s="142"/>
      <c r="E263" s="142"/>
      <c r="F263" s="142"/>
      <c r="G263" t="str">
        <f t="shared" si="24"/>
        <v/>
      </c>
      <c r="H263" s="142"/>
      <c r="I263" t="str">
        <f t="shared" ca="1" si="25"/>
        <v/>
      </c>
      <c r="J263" s="142"/>
      <c r="K263" t="str">
        <f t="shared" ca="1" si="26"/>
        <v/>
      </c>
      <c r="L263" s="142"/>
      <c r="M263" s="142"/>
      <c r="N263" s="142"/>
      <c r="O263" s="146"/>
      <c r="P263" s="146"/>
      <c r="Q263" s="145">
        <f t="shared" si="28"/>
        <v>0</v>
      </c>
      <c r="R263" s="146"/>
      <c r="S263" s="146"/>
      <c r="T263" s="145">
        <f t="shared" si="29"/>
        <v>0</v>
      </c>
      <c r="U263" s="146"/>
      <c r="V263" s="146"/>
      <c r="W263" s="145">
        <f t="shared" si="30"/>
        <v>0</v>
      </c>
      <c r="X263" s="146"/>
      <c r="Y263" s="146"/>
      <c r="Z263" s="145">
        <f t="shared" si="31"/>
        <v>0</v>
      </c>
      <c r="AA263" s="126">
        <f t="shared" si="27"/>
        <v>0</v>
      </c>
      <c r="AB263" s="142"/>
    </row>
    <row r="264" spans="1:28" x14ac:dyDescent="0.55000000000000004">
      <c r="A264">
        <v>255</v>
      </c>
      <c r="B264" s="142"/>
      <c r="C264" s="142"/>
      <c r="D264" s="142"/>
      <c r="E264" s="142"/>
      <c r="F264" s="142"/>
      <c r="G264" t="str">
        <f t="shared" si="24"/>
        <v/>
      </c>
      <c r="H264" s="142"/>
      <c r="I264" t="str">
        <f t="shared" ca="1" si="25"/>
        <v/>
      </c>
      <c r="J264" s="142"/>
      <c r="K264" t="str">
        <f t="shared" ca="1" si="26"/>
        <v/>
      </c>
      <c r="L264" s="142"/>
      <c r="M264" s="142"/>
      <c r="N264" s="142"/>
      <c r="O264" s="146"/>
      <c r="P264" s="146"/>
      <c r="Q264" s="145">
        <f t="shared" si="28"/>
        <v>0</v>
      </c>
      <c r="R264" s="146"/>
      <c r="S264" s="146"/>
      <c r="T264" s="145">
        <f t="shared" si="29"/>
        <v>0</v>
      </c>
      <c r="U264" s="146"/>
      <c r="V264" s="146"/>
      <c r="W264" s="145">
        <f t="shared" si="30"/>
        <v>0</v>
      </c>
      <c r="X264" s="146"/>
      <c r="Y264" s="146"/>
      <c r="Z264" s="145">
        <f t="shared" si="31"/>
        <v>0</v>
      </c>
      <c r="AA264" s="126">
        <f t="shared" si="27"/>
        <v>0</v>
      </c>
      <c r="AB264" s="142"/>
    </row>
    <row r="265" spans="1:28" x14ac:dyDescent="0.55000000000000004">
      <c r="A265">
        <v>256</v>
      </c>
      <c r="B265" s="142"/>
      <c r="C265" s="142"/>
      <c r="D265" s="142"/>
      <c r="E265" s="142"/>
      <c r="F265" s="142"/>
      <c r="G265" t="str">
        <f t="shared" si="24"/>
        <v/>
      </c>
      <c r="H265" s="142"/>
      <c r="I265" t="str">
        <f t="shared" ca="1" si="25"/>
        <v/>
      </c>
      <c r="J265" s="142"/>
      <c r="K265" t="str">
        <f t="shared" ca="1" si="26"/>
        <v/>
      </c>
      <c r="L265" s="142"/>
      <c r="M265" s="142"/>
      <c r="N265" s="142"/>
      <c r="O265" s="146"/>
      <c r="P265" s="146"/>
      <c r="Q265" s="145">
        <f t="shared" si="28"/>
        <v>0</v>
      </c>
      <c r="R265" s="146"/>
      <c r="S265" s="146"/>
      <c r="T265" s="145">
        <f t="shared" si="29"/>
        <v>0</v>
      </c>
      <c r="U265" s="146"/>
      <c r="V265" s="146"/>
      <c r="W265" s="145">
        <f t="shared" si="30"/>
        <v>0</v>
      </c>
      <c r="X265" s="146"/>
      <c r="Y265" s="146"/>
      <c r="Z265" s="145">
        <f t="shared" si="31"/>
        <v>0</v>
      </c>
      <c r="AA265" s="126">
        <f t="shared" si="27"/>
        <v>0</v>
      </c>
      <c r="AB265" s="142"/>
    </row>
    <row r="266" spans="1:28" x14ac:dyDescent="0.55000000000000004">
      <c r="A266">
        <v>257</v>
      </c>
      <c r="B266" s="142"/>
      <c r="C266" s="142"/>
      <c r="D266" s="142"/>
      <c r="E266" s="142"/>
      <c r="F266" s="142"/>
      <c r="G266" t="str">
        <f t="shared" si="24"/>
        <v/>
      </c>
      <c r="H266" s="142"/>
      <c r="I266" t="str">
        <f t="shared" ca="1" si="25"/>
        <v/>
      </c>
      <c r="J266" s="142"/>
      <c r="K266" t="str">
        <f t="shared" ca="1" si="26"/>
        <v/>
      </c>
      <c r="L266" s="142"/>
      <c r="M266" s="142"/>
      <c r="N266" s="142"/>
      <c r="O266" s="146"/>
      <c r="P266" s="146"/>
      <c r="Q266" s="145">
        <f t="shared" si="28"/>
        <v>0</v>
      </c>
      <c r="R266" s="146"/>
      <c r="S266" s="146"/>
      <c r="T266" s="145">
        <f t="shared" si="29"/>
        <v>0</v>
      </c>
      <c r="U266" s="146"/>
      <c r="V266" s="146"/>
      <c r="W266" s="145">
        <f t="shared" si="30"/>
        <v>0</v>
      </c>
      <c r="X266" s="146"/>
      <c r="Y266" s="146"/>
      <c r="Z266" s="145">
        <f t="shared" si="31"/>
        <v>0</v>
      </c>
      <c r="AA266" s="126">
        <f t="shared" si="27"/>
        <v>0</v>
      </c>
      <c r="AB266" s="142"/>
    </row>
    <row r="267" spans="1:28" x14ac:dyDescent="0.55000000000000004">
      <c r="A267">
        <v>258</v>
      </c>
      <c r="B267" s="142"/>
      <c r="C267" s="142"/>
      <c r="D267" s="142"/>
      <c r="E267" s="142"/>
      <c r="F267" s="142"/>
      <c r="G267" t="str">
        <f t="shared" ref="G267:G330" si="32">LEFT(F267,1)</f>
        <v/>
      </c>
      <c r="H267" s="142"/>
      <c r="I267" t="str">
        <f t="shared" ref="I267:I330" ca="1" si="33">IFERROR(VLOOKUP(H267,INDIRECT(G267&amp;"CATL"),2,FALSE),"")</f>
        <v/>
      </c>
      <c r="J267" s="142"/>
      <c r="K267" t="str">
        <f t="shared" ref="K267:K330" ca="1" si="34">IFERROR(VLOOKUP(J267,INDIRECT("SUB"&amp;I267&amp;"L"),2,FALSE),"")</f>
        <v/>
      </c>
      <c r="L267" s="142"/>
      <c r="M267" s="142"/>
      <c r="N267" s="142"/>
      <c r="O267" s="146"/>
      <c r="P267" s="146"/>
      <c r="Q267" s="145">
        <f t="shared" si="28"/>
        <v>0</v>
      </c>
      <c r="R267" s="146"/>
      <c r="S267" s="146"/>
      <c r="T267" s="145">
        <f t="shared" si="29"/>
        <v>0</v>
      </c>
      <c r="U267" s="146"/>
      <c r="V267" s="146"/>
      <c r="W267" s="145">
        <f t="shared" si="30"/>
        <v>0</v>
      </c>
      <c r="X267" s="146"/>
      <c r="Y267" s="146"/>
      <c r="Z267" s="145">
        <f t="shared" si="31"/>
        <v>0</v>
      </c>
      <c r="AA267" s="126">
        <f t="shared" ref="AA267:AA330" si="35">O267-P267+R267-S267+U267-V267+X267-Y267</f>
        <v>0</v>
      </c>
      <c r="AB267" s="142"/>
    </row>
    <row r="268" spans="1:28" x14ac:dyDescent="0.55000000000000004">
      <c r="A268">
        <v>259</v>
      </c>
      <c r="B268" s="142"/>
      <c r="C268" s="142"/>
      <c r="D268" s="142"/>
      <c r="E268" s="142"/>
      <c r="F268" s="142"/>
      <c r="G268" t="str">
        <f t="shared" si="32"/>
        <v/>
      </c>
      <c r="H268" s="142"/>
      <c r="I268" t="str">
        <f t="shared" ca="1" si="33"/>
        <v/>
      </c>
      <c r="J268" s="142"/>
      <c r="K268" t="str">
        <f t="shared" ca="1" si="34"/>
        <v/>
      </c>
      <c r="L268" s="142"/>
      <c r="M268" s="142"/>
      <c r="N268" s="142"/>
      <c r="O268" s="146"/>
      <c r="P268" s="146"/>
      <c r="Q268" s="145">
        <f t="shared" ref="Q268:Q331" si="36">Q267+O268-P268</f>
        <v>0</v>
      </c>
      <c r="R268" s="146"/>
      <c r="S268" s="146"/>
      <c r="T268" s="145">
        <f t="shared" ref="T268:T331" si="37">T267+R268-S268</f>
        <v>0</v>
      </c>
      <c r="U268" s="146"/>
      <c r="V268" s="146"/>
      <c r="W268" s="145">
        <f t="shared" ref="W268:W331" si="38">W267+U268-V268</f>
        <v>0</v>
      </c>
      <c r="X268" s="146"/>
      <c r="Y268" s="146"/>
      <c r="Z268" s="145">
        <f t="shared" ref="Z268:Z331" si="39">Z267+X268-Y268</f>
        <v>0</v>
      </c>
      <c r="AA268" s="126">
        <f t="shared" si="35"/>
        <v>0</v>
      </c>
      <c r="AB268" s="142"/>
    </row>
    <row r="269" spans="1:28" x14ac:dyDescent="0.55000000000000004">
      <c r="A269">
        <v>260</v>
      </c>
      <c r="B269" s="142"/>
      <c r="C269" s="142"/>
      <c r="D269" s="142"/>
      <c r="E269" s="142"/>
      <c r="F269" s="142"/>
      <c r="G269" t="str">
        <f t="shared" si="32"/>
        <v/>
      </c>
      <c r="H269" s="142"/>
      <c r="I269" t="str">
        <f t="shared" ca="1" si="33"/>
        <v/>
      </c>
      <c r="J269" s="142"/>
      <c r="K269" t="str">
        <f t="shared" ca="1" si="34"/>
        <v/>
      </c>
      <c r="L269" s="142"/>
      <c r="M269" s="142"/>
      <c r="N269" s="142"/>
      <c r="O269" s="146"/>
      <c r="P269" s="146"/>
      <c r="Q269" s="145">
        <f t="shared" si="36"/>
        <v>0</v>
      </c>
      <c r="R269" s="146"/>
      <c r="S269" s="146"/>
      <c r="T269" s="145">
        <f t="shared" si="37"/>
        <v>0</v>
      </c>
      <c r="U269" s="146"/>
      <c r="V269" s="146"/>
      <c r="W269" s="145">
        <f t="shared" si="38"/>
        <v>0</v>
      </c>
      <c r="X269" s="146"/>
      <c r="Y269" s="146"/>
      <c r="Z269" s="145">
        <f t="shared" si="39"/>
        <v>0</v>
      </c>
      <c r="AA269" s="126">
        <f t="shared" si="35"/>
        <v>0</v>
      </c>
      <c r="AB269" s="142"/>
    </row>
    <row r="270" spans="1:28" x14ac:dyDescent="0.55000000000000004">
      <c r="A270">
        <v>261</v>
      </c>
      <c r="B270" s="142"/>
      <c r="C270" s="142"/>
      <c r="D270" s="142"/>
      <c r="E270" s="142"/>
      <c r="F270" s="142"/>
      <c r="G270" t="str">
        <f t="shared" si="32"/>
        <v/>
      </c>
      <c r="H270" s="142"/>
      <c r="I270" t="str">
        <f t="shared" ca="1" si="33"/>
        <v/>
      </c>
      <c r="J270" s="142"/>
      <c r="K270" t="str">
        <f t="shared" ca="1" si="34"/>
        <v/>
      </c>
      <c r="L270" s="142"/>
      <c r="M270" s="142"/>
      <c r="N270" s="142"/>
      <c r="O270" s="146"/>
      <c r="P270" s="146"/>
      <c r="Q270" s="145">
        <f t="shared" si="36"/>
        <v>0</v>
      </c>
      <c r="R270" s="146"/>
      <c r="S270" s="146"/>
      <c r="T270" s="145">
        <f t="shared" si="37"/>
        <v>0</v>
      </c>
      <c r="U270" s="146"/>
      <c r="V270" s="146"/>
      <c r="W270" s="145">
        <f t="shared" si="38"/>
        <v>0</v>
      </c>
      <c r="X270" s="146"/>
      <c r="Y270" s="146"/>
      <c r="Z270" s="145">
        <f t="shared" si="39"/>
        <v>0</v>
      </c>
      <c r="AA270" s="126">
        <f t="shared" si="35"/>
        <v>0</v>
      </c>
      <c r="AB270" s="142"/>
    </row>
    <row r="271" spans="1:28" x14ac:dyDescent="0.55000000000000004">
      <c r="A271">
        <v>262</v>
      </c>
      <c r="B271" s="142"/>
      <c r="C271" s="142"/>
      <c r="D271" s="142"/>
      <c r="E271" s="142"/>
      <c r="F271" s="142"/>
      <c r="G271" t="str">
        <f t="shared" si="32"/>
        <v/>
      </c>
      <c r="H271" s="142"/>
      <c r="I271" t="str">
        <f t="shared" ca="1" si="33"/>
        <v/>
      </c>
      <c r="J271" s="142"/>
      <c r="K271" t="str">
        <f t="shared" ca="1" si="34"/>
        <v/>
      </c>
      <c r="L271" s="142"/>
      <c r="M271" s="142"/>
      <c r="N271" s="142"/>
      <c r="O271" s="146"/>
      <c r="P271" s="146"/>
      <c r="Q271" s="145">
        <f t="shared" si="36"/>
        <v>0</v>
      </c>
      <c r="R271" s="146"/>
      <c r="S271" s="146"/>
      <c r="T271" s="145">
        <f t="shared" si="37"/>
        <v>0</v>
      </c>
      <c r="U271" s="146"/>
      <c r="V271" s="146"/>
      <c r="W271" s="145">
        <f t="shared" si="38"/>
        <v>0</v>
      </c>
      <c r="X271" s="146"/>
      <c r="Y271" s="146"/>
      <c r="Z271" s="145">
        <f t="shared" si="39"/>
        <v>0</v>
      </c>
      <c r="AA271" s="126">
        <f t="shared" si="35"/>
        <v>0</v>
      </c>
      <c r="AB271" s="142"/>
    </row>
    <row r="272" spans="1:28" x14ac:dyDescent="0.55000000000000004">
      <c r="A272">
        <v>263</v>
      </c>
      <c r="B272" s="142"/>
      <c r="C272" s="142"/>
      <c r="D272" s="142"/>
      <c r="E272" s="142"/>
      <c r="F272" s="142"/>
      <c r="G272" t="str">
        <f t="shared" si="32"/>
        <v/>
      </c>
      <c r="H272" s="142"/>
      <c r="I272" t="str">
        <f t="shared" ca="1" si="33"/>
        <v/>
      </c>
      <c r="J272" s="142"/>
      <c r="K272" t="str">
        <f t="shared" ca="1" si="34"/>
        <v/>
      </c>
      <c r="L272" s="142"/>
      <c r="M272" s="142"/>
      <c r="N272" s="142"/>
      <c r="O272" s="146"/>
      <c r="P272" s="146"/>
      <c r="Q272" s="145">
        <f t="shared" si="36"/>
        <v>0</v>
      </c>
      <c r="R272" s="146"/>
      <c r="S272" s="146"/>
      <c r="T272" s="145">
        <f t="shared" si="37"/>
        <v>0</v>
      </c>
      <c r="U272" s="146"/>
      <c r="V272" s="146"/>
      <c r="W272" s="145">
        <f t="shared" si="38"/>
        <v>0</v>
      </c>
      <c r="X272" s="146"/>
      <c r="Y272" s="146"/>
      <c r="Z272" s="145">
        <f t="shared" si="39"/>
        <v>0</v>
      </c>
      <c r="AA272" s="126">
        <f t="shared" si="35"/>
        <v>0</v>
      </c>
      <c r="AB272" s="142"/>
    </row>
    <row r="273" spans="1:28" x14ac:dyDescent="0.55000000000000004">
      <c r="A273">
        <v>264</v>
      </c>
      <c r="B273" s="142"/>
      <c r="C273" s="142"/>
      <c r="D273" s="142"/>
      <c r="E273" s="142"/>
      <c r="F273" s="142"/>
      <c r="G273" t="str">
        <f t="shared" si="32"/>
        <v/>
      </c>
      <c r="H273" s="142"/>
      <c r="I273" t="str">
        <f t="shared" ca="1" si="33"/>
        <v/>
      </c>
      <c r="J273" s="142"/>
      <c r="K273" t="str">
        <f t="shared" ca="1" si="34"/>
        <v/>
      </c>
      <c r="L273" s="142"/>
      <c r="M273" s="142"/>
      <c r="N273" s="142"/>
      <c r="O273" s="146"/>
      <c r="P273" s="146"/>
      <c r="Q273" s="145">
        <f t="shared" si="36"/>
        <v>0</v>
      </c>
      <c r="R273" s="146"/>
      <c r="S273" s="146"/>
      <c r="T273" s="145">
        <f t="shared" si="37"/>
        <v>0</v>
      </c>
      <c r="U273" s="146"/>
      <c r="V273" s="146"/>
      <c r="W273" s="145">
        <f t="shared" si="38"/>
        <v>0</v>
      </c>
      <c r="X273" s="146"/>
      <c r="Y273" s="146"/>
      <c r="Z273" s="145">
        <f t="shared" si="39"/>
        <v>0</v>
      </c>
      <c r="AA273" s="126">
        <f t="shared" si="35"/>
        <v>0</v>
      </c>
      <c r="AB273" s="142"/>
    </row>
    <row r="274" spans="1:28" x14ac:dyDescent="0.55000000000000004">
      <c r="A274">
        <v>265</v>
      </c>
      <c r="B274" s="142"/>
      <c r="C274" s="142"/>
      <c r="D274" s="142"/>
      <c r="E274" s="142"/>
      <c r="F274" s="142"/>
      <c r="G274" t="str">
        <f t="shared" si="32"/>
        <v/>
      </c>
      <c r="H274" s="142"/>
      <c r="I274" t="str">
        <f t="shared" ca="1" si="33"/>
        <v/>
      </c>
      <c r="J274" s="142"/>
      <c r="K274" t="str">
        <f t="shared" ca="1" si="34"/>
        <v/>
      </c>
      <c r="L274" s="142"/>
      <c r="M274" s="142"/>
      <c r="N274" s="142"/>
      <c r="O274" s="146"/>
      <c r="P274" s="146"/>
      <c r="Q274" s="145">
        <f t="shared" si="36"/>
        <v>0</v>
      </c>
      <c r="R274" s="146"/>
      <c r="S274" s="146"/>
      <c r="T274" s="145">
        <f t="shared" si="37"/>
        <v>0</v>
      </c>
      <c r="U274" s="146"/>
      <c r="V274" s="146"/>
      <c r="W274" s="145">
        <f t="shared" si="38"/>
        <v>0</v>
      </c>
      <c r="X274" s="146"/>
      <c r="Y274" s="146"/>
      <c r="Z274" s="145">
        <f t="shared" si="39"/>
        <v>0</v>
      </c>
      <c r="AA274" s="126">
        <f t="shared" si="35"/>
        <v>0</v>
      </c>
      <c r="AB274" s="142"/>
    </row>
    <row r="275" spans="1:28" x14ac:dyDescent="0.55000000000000004">
      <c r="A275">
        <v>266</v>
      </c>
      <c r="B275" s="142"/>
      <c r="C275" s="142"/>
      <c r="D275" s="142"/>
      <c r="E275" s="142"/>
      <c r="F275" s="142"/>
      <c r="G275" t="str">
        <f t="shared" si="32"/>
        <v/>
      </c>
      <c r="H275" s="142"/>
      <c r="I275" t="str">
        <f t="shared" ca="1" si="33"/>
        <v/>
      </c>
      <c r="J275" s="142"/>
      <c r="K275" t="str">
        <f t="shared" ca="1" si="34"/>
        <v/>
      </c>
      <c r="L275" s="142"/>
      <c r="M275" s="142"/>
      <c r="N275" s="142"/>
      <c r="O275" s="146"/>
      <c r="P275" s="146"/>
      <c r="Q275" s="145">
        <f t="shared" si="36"/>
        <v>0</v>
      </c>
      <c r="R275" s="146"/>
      <c r="S275" s="146"/>
      <c r="T275" s="145">
        <f t="shared" si="37"/>
        <v>0</v>
      </c>
      <c r="U275" s="146"/>
      <c r="V275" s="146"/>
      <c r="W275" s="145">
        <f t="shared" si="38"/>
        <v>0</v>
      </c>
      <c r="X275" s="146"/>
      <c r="Y275" s="146"/>
      <c r="Z275" s="145">
        <f t="shared" si="39"/>
        <v>0</v>
      </c>
      <c r="AA275" s="126">
        <f t="shared" si="35"/>
        <v>0</v>
      </c>
      <c r="AB275" s="142"/>
    </row>
    <row r="276" spans="1:28" x14ac:dyDescent="0.55000000000000004">
      <c r="A276">
        <v>267</v>
      </c>
      <c r="B276" s="142"/>
      <c r="C276" s="142"/>
      <c r="D276" s="142"/>
      <c r="E276" s="142"/>
      <c r="F276" s="142"/>
      <c r="G276" t="str">
        <f t="shared" si="32"/>
        <v/>
      </c>
      <c r="H276" s="142"/>
      <c r="I276" t="str">
        <f t="shared" ca="1" si="33"/>
        <v/>
      </c>
      <c r="J276" s="142"/>
      <c r="K276" t="str">
        <f t="shared" ca="1" si="34"/>
        <v/>
      </c>
      <c r="L276" s="142"/>
      <c r="M276" s="142"/>
      <c r="N276" s="142"/>
      <c r="O276" s="146"/>
      <c r="P276" s="146"/>
      <c r="Q276" s="145">
        <f t="shared" si="36"/>
        <v>0</v>
      </c>
      <c r="R276" s="146"/>
      <c r="S276" s="146"/>
      <c r="T276" s="145">
        <f t="shared" si="37"/>
        <v>0</v>
      </c>
      <c r="U276" s="146"/>
      <c r="V276" s="146"/>
      <c r="W276" s="145">
        <f t="shared" si="38"/>
        <v>0</v>
      </c>
      <c r="X276" s="146"/>
      <c r="Y276" s="146"/>
      <c r="Z276" s="145">
        <f t="shared" si="39"/>
        <v>0</v>
      </c>
      <c r="AA276" s="126">
        <f t="shared" si="35"/>
        <v>0</v>
      </c>
      <c r="AB276" s="142"/>
    </row>
    <row r="277" spans="1:28" x14ac:dyDescent="0.55000000000000004">
      <c r="A277">
        <v>268</v>
      </c>
      <c r="B277" s="142"/>
      <c r="C277" s="142"/>
      <c r="D277" s="142"/>
      <c r="E277" s="142"/>
      <c r="F277" s="142"/>
      <c r="G277" t="str">
        <f t="shared" si="32"/>
        <v/>
      </c>
      <c r="H277" s="142"/>
      <c r="I277" t="str">
        <f t="shared" ca="1" si="33"/>
        <v/>
      </c>
      <c r="J277" s="142"/>
      <c r="K277" t="str">
        <f t="shared" ca="1" si="34"/>
        <v/>
      </c>
      <c r="L277" s="142"/>
      <c r="M277" s="142"/>
      <c r="N277" s="142"/>
      <c r="O277" s="146"/>
      <c r="P277" s="146"/>
      <c r="Q277" s="145">
        <f t="shared" si="36"/>
        <v>0</v>
      </c>
      <c r="R277" s="146"/>
      <c r="S277" s="146"/>
      <c r="T277" s="145">
        <f t="shared" si="37"/>
        <v>0</v>
      </c>
      <c r="U277" s="146"/>
      <c r="V277" s="146"/>
      <c r="W277" s="145">
        <f t="shared" si="38"/>
        <v>0</v>
      </c>
      <c r="X277" s="146"/>
      <c r="Y277" s="146"/>
      <c r="Z277" s="145">
        <f t="shared" si="39"/>
        <v>0</v>
      </c>
      <c r="AA277" s="126">
        <f t="shared" si="35"/>
        <v>0</v>
      </c>
      <c r="AB277" s="142"/>
    </row>
    <row r="278" spans="1:28" x14ac:dyDescent="0.55000000000000004">
      <c r="A278">
        <v>269</v>
      </c>
      <c r="B278" s="142"/>
      <c r="C278" s="142"/>
      <c r="D278" s="142"/>
      <c r="E278" s="142"/>
      <c r="F278" s="142"/>
      <c r="G278" t="str">
        <f t="shared" si="32"/>
        <v/>
      </c>
      <c r="H278" s="142"/>
      <c r="I278" t="str">
        <f t="shared" ca="1" si="33"/>
        <v/>
      </c>
      <c r="J278" s="142"/>
      <c r="K278" t="str">
        <f t="shared" ca="1" si="34"/>
        <v/>
      </c>
      <c r="L278" s="142"/>
      <c r="M278" s="142"/>
      <c r="N278" s="142"/>
      <c r="O278" s="146"/>
      <c r="P278" s="146"/>
      <c r="Q278" s="145">
        <f t="shared" si="36"/>
        <v>0</v>
      </c>
      <c r="R278" s="146"/>
      <c r="S278" s="146"/>
      <c r="T278" s="145">
        <f t="shared" si="37"/>
        <v>0</v>
      </c>
      <c r="U278" s="146"/>
      <c r="V278" s="146"/>
      <c r="W278" s="145">
        <f t="shared" si="38"/>
        <v>0</v>
      </c>
      <c r="X278" s="146"/>
      <c r="Y278" s="146"/>
      <c r="Z278" s="145">
        <f t="shared" si="39"/>
        <v>0</v>
      </c>
      <c r="AA278" s="126">
        <f t="shared" si="35"/>
        <v>0</v>
      </c>
      <c r="AB278" s="142"/>
    </row>
    <row r="279" spans="1:28" x14ac:dyDescent="0.55000000000000004">
      <c r="A279">
        <v>270</v>
      </c>
      <c r="B279" s="142"/>
      <c r="C279" s="142"/>
      <c r="D279" s="142"/>
      <c r="E279" s="142"/>
      <c r="F279" s="142"/>
      <c r="G279" t="str">
        <f t="shared" si="32"/>
        <v/>
      </c>
      <c r="H279" s="142"/>
      <c r="I279" t="str">
        <f t="shared" ca="1" si="33"/>
        <v/>
      </c>
      <c r="J279" s="142"/>
      <c r="K279" t="str">
        <f t="shared" ca="1" si="34"/>
        <v/>
      </c>
      <c r="L279" s="142"/>
      <c r="M279" s="142"/>
      <c r="N279" s="142"/>
      <c r="O279" s="146"/>
      <c r="P279" s="146"/>
      <c r="Q279" s="145">
        <f t="shared" si="36"/>
        <v>0</v>
      </c>
      <c r="R279" s="146"/>
      <c r="S279" s="146"/>
      <c r="T279" s="145">
        <f t="shared" si="37"/>
        <v>0</v>
      </c>
      <c r="U279" s="146"/>
      <c r="V279" s="146"/>
      <c r="W279" s="145">
        <f t="shared" si="38"/>
        <v>0</v>
      </c>
      <c r="X279" s="146"/>
      <c r="Y279" s="146"/>
      <c r="Z279" s="145">
        <f t="shared" si="39"/>
        <v>0</v>
      </c>
      <c r="AA279" s="126">
        <f t="shared" si="35"/>
        <v>0</v>
      </c>
      <c r="AB279" s="142"/>
    </row>
    <row r="280" spans="1:28" x14ac:dyDescent="0.55000000000000004">
      <c r="A280">
        <v>271</v>
      </c>
      <c r="B280" s="142"/>
      <c r="C280" s="142"/>
      <c r="D280" s="142"/>
      <c r="E280" s="142"/>
      <c r="F280" s="142"/>
      <c r="G280" t="str">
        <f t="shared" si="32"/>
        <v/>
      </c>
      <c r="H280" s="142"/>
      <c r="I280" t="str">
        <f t="shared" ca="1" si="33"/>
        <v/>
      </c>
      <c r="J280" s="142"/>
      <c r="K280" t="str">
        <f t="shared" ca="1" si="34"/>
        <v/>
      </c>
      <c r="L280" s="142"/>
      <c r="M280" s="142"/>
      <c r="N280" s="142"/>
      <c r="O280" s="146"/>
      <c r="P280" s="146"/>
      <c r="Q280" s="145">
        <f t="shared" si="36"/>
        <v>0</v>
      </c>
      <c r="R280" s="146"/>
      <c r="S280" s="146"/>
      <c r="T280" s="145">
        <f t="shared" si="37"/>
        <v>0</v>
      </c>
      <c r="U280" s="146"/>
      <c r="V280" s="146"/>
      <c r="W280" s="145">
        <f t="shared" si="38"/>
        <v>0</v>
      </c>
      <c r="X280" s="146"/>
      <c r="Y280" s="146"/>
      <c r="Z280" s="145">
        <f t="shared" si="39"/>
        <v>0</v>
      </c>
      <c r="AA280" s="126">
        <f t="shared" si="35"/>
        <v>0</v>
      </c>
      <c r="AB280" s="142"/>
    </row>
    <row r="281" spans="1:28" x14ac:dyDescent="0.55000000000000004">
      <c r="A281">
        <v>272</v>
      </c>
      <c r="B281" s="142"/>
      <c r="C281" s="142"/>
      <c r="D281" s="142"/>
      <c r="E281" s="142"/>
      <c r="F281" s="142"/>
      <c r="G281" t="str">
        <f t="shared" si="32"/>
        <v/>
      </c>
      <c r="H281" s="142"/>
      <c r="I281" t="str">
        <f t="shared" ca="1" si="33"/>
        <v/>
      </c>
      <c r="J281" s="142"/>
      <c r="K281" t="str">
        <f t="shared" ca="1" si="34"/>
        <v/>
      </c>
      <c r="L281" s="142"/>
      <c r="M281" s="142"/>
      <c r="N281" s="142"/>
      <c r="O281" s="146"/>
      <c r="P281" s="146"/>
      <c r="Q281" s="145">
        <f t="shared" si="36"/>
        <v>0</v>
      </c>
      <c r="R281" s="146"/>
      <c r="S281" s="146"/>
      <c r="T281" s="145">
        <f t="shared" si="37"/>
        <v>0</v>
      </c>
      <c r="U281" s="146"/>
      <c r="V281" s="146"/>
      <c r="W281" s="145">
        <f t="shared" si="38"/>
        <v>0</v>
      </c>
      <c r="X281" s="146"/>
      <c r="Y281" s="146"/>
      <c r="Z281" s="145">
        <f t="shared" si="39"/>
        <v>0</v>
      </c>
      <c r="AA281" s="126">
        <f t="shared" si="35"/>
        <v>0</v>
      </c>
      <c r="AB281" s="142"/>
    </row>
    <row r="282" spans="1:28" x14ac:dyDescent="0.55000000000000004">
      <c r="A282">
        <v>273</v>
      </c>
      <c r="B282" s="142"/>
      <c r="C282" s="142"/>
      <c r="D282" s="142"/>
      <c r="E282" s="142"/>
      <c r="F282" s="142"/>
      <c r="G282" t="str">
        <f t="shared" si="32"/>
        <v/>
      </c>
      <c r="H282" s="142"/>
      <c r="I282" t="str">
        <f t="shared" ca="1" si="33"/>
        <v/>
      </c>
      <c r="J282" s="142"/>
      <c r="K282" t="str">
        <f t="shared" ca="1" si="34"/>
        <v/>
      </c>
      <c r="L282" s="142"/>
      <c r="M282" s="142"/>
      <c r="N282" s="142"/>
      <c r="O282" s="146"/>
      <c r="P282" s="146"/>
      <c r="Q282" s="145">
        <f t="shared" si="36"/>
        <v>0</v>
      </c>
      <c r="R282" s="146"/>
      <c r="S282" s="146"/>
      <c r="T282" s="145">
        <f t="shared" si="37"/>
        <v>0</v>
      </c>
      <c r="U282" s="146"/>
      <c r="V282" s="146"/>
      <c r="W282" s="145">
        <f t="shared" si="38"/>
        <v>0</v>
      </c>
      <c r="X282" s="146"/>
      <c r="Y282" s="146"/>
      <c r="Z282" s="145">
        <f t="shared" si="39"/>
        <v>0</v>
      </c>
      <c r="AA282" s="126">
        <f t="shared" si="35"/>
        <v>0</v>
      </c>
      <c r="AB282" s="142"/>
    </row>
    <row r="283" spans="1:28" x14ac:dyDescent="0.55000000000000004">
      <c r="A283">
        <v>274</v>
      </c>
      <c r="B283" s="142"/>
      <c r="C283" s="142"/>
      <c r="D283" s="142"/>
      <c r="E283" s="142"/>
      <c r="F283" s="142"/>
      <c r="G283" t="str">
        <f t="shared" si="32"/>
        <v/>
      </c>
      <c r="H283" s="142"/>
      <c r="I283" t="str">
        <f t="shared" ca="1" si="33"/>
        <v/>
      </c>
      <c r="J283" s="142"/>
      <c r="K283" t="str">
        <f t="shared" ca="1" si="34"/>
        <v/>
      </c>
      <c r="L283" s="142"/>
      <c r="M283" s="142"/>
      <c r="N283" s="142"/>
      <c r="O283" s="146"/>
      <c r="P283" s="146"/>
      <c r="Q283" s="145">
        <f t="shared" si="36"/>
        <v>0</v>
      </c>
      <c r="R283" s="146"/>
      <c r="S283" s="146"/>
      <c r="T283" s="145">
        <f t="shared" si="37"/>
        <v>0</v>
      </c>
      <c r="U283" s="146"/>
      <c r="V283" s="146"/>
      <c r="W283" s="145">
        <f t="shared" si="38"/>
        <v>0</v>
      </c>
      <c r="X283" s="146"/>
      <c r="Y283" s="146"/>
      <c r="Z283" s="145">
        <f t="shared" si="39"/>
        <v>0</v>
      </c>
      <c r="AA283" s="126">
        <f t="shared" si="35"/>
        <v>0</v>
      </c>
      <c r="AB283" s="142"/>
    </row>
    <row r="284" spans="1:28" x14ac:dyDescent="0.55000000000000004">
      <c r="A284">
        <v>275</v>
      </c>
      <c r="B284" s="142"/>
      <c r="C284" s="142"/>
      <c r="D284" s="142"/>
      <c r="E284" s="142"/>
      <c r="F284" s="142"/>
      <c r="G284" t="str">
        <f t="shared" si="32"/>
        <v/>
      </c>
      <c r="H284" s="142"/>
      <c r="I284" t="str">
        <f t="shared" ca="1" si="33"/>
        <v/>
      </c>
      <c r="J284" s="142"/>
      <c r="K284" t="str">
        <f t="shared" ca="1" si="34"/>
        <v/>
      </c>
      <c r="L284" s="142"/>
      <c r="M284" s="142"/>
      <c r="N284" s="142"/>
      <c r="O284" s="146"/>
      <c r="P284" s="146"/>
      <c r="Q284" s="145">
        <f t="shared" si="36"/>
        <v>0</v>
      </c>
      <c r="R284" s="146"/>
      <c r="S284" s="146"/>
      <c r="T284" s="145">
        <f t="shared" si="37"/>
        <v>0</v>
      </c>
      <c r="U284" s="146"/>
      <c r="V284" s="146"/>
      <c r="W284" s="145">
        <f t="shared" si="38"/>
        <v>0</v>
      </c>
      <c r="X284" s="146"/>
      <c r="Y284" s="146"/>
      <c r="Z284" s="145">
        <f t="shared" si="39"/>
        <v>0</v>
      </c>
      <c r="AA284" s="126">
        <f t="shared" si="35"/>
        <v>0</v>
      </c>
      <c r="AB284" s="142"/>
    </row>
    <row r="285" spans="1:28" x14ac:dyDescent="0.55000000000000004">
      <c r="A285">
        <v>276</v>
      </c>
      <c r="B285" s="142"/>
      <c r="C285" s="142"/>
      <c r="D285" s="142"/>
      <c r="E285" s="142"/>
      <c r="F285" s="142"/>
      <c r="G285" t="str">
        <f t="shared" si="32"/>
        <v/>
      </c>
      <c r="H285" s="142"/>
      <c r="I285" t="str">
        <f t="shared" ca="1" si="33"/>
        <v/>
      </c>
      <c r="J285" s="142"/>
      <c r="K285" t="str">
        <f t="shared" ca="1" si="34"/>
        <v/>
      </c>
      <c r="L285" s="142"/>
      <c r="M285" s="142"/>
      <c r="N285" s="142"/>
      <c r="O285" s="146"/>
      <c r="P285" s="146"/>
      <c r="Q285" s="145">
        <f t="shared" si="36"/>
        <v>0</v>
      </c>
      <c r="R285" s="146"/>
      <c r="S285" s="146"/>
      <c r="T285" s="145">
        <f t="shared" si="37"/>
        <v>0</v>
      </c>
      <c r="U285" s="146"/>
      <c r="V285" s="146"/>
      <c r="W285" s="145">
        <f t="shared" si="38"/>
        <v>0</v>
      </c>
      <c r="X285" s="146"/>
      <c r="Y285" s="146"/>
      <c r="Z285" s="145">
        <f t="shared" si="39"/>
        <v>0</v>
      </c>
      <c r="AA285" s="126">
        <f t="shared" si="35"/>
        <v>0</v>
      </c>
      <c r="AB285" s="142"/>
    </row>
    <row r="286" spans="1:28" x14ac:dyDescent="0.55000000000000004">
      <c r="A286">
        <v>277</v>
      </c>
      <c r="B286" s="142"/>
      <c r="C286" s="142"/>
      <c r="D286" s="142"/>
      <c r="E286" s="142"/>
      <c r="F286" s="142"/>
      <c r="G286" t="str">
        <f t="shared" si="32"/>
        <v/>
      </c>
      <c r="H286" s="142"/>
      <c r="I286" t="str">
        <f t="shared" ca="1" si="33"/>
        <v/>
      </c>
      <c r="J286" s="142"/>
      <c r="K286" t="str">
        <f t="shared" ca="1" si="34"/>
        <v/>
      </c>
      <c r="L286" s="142"/>
      <c r="M286" s="142"/>
      <c r="N286" s="142"/>
      <c r="O286" s="146"/>
      <c r="P286" s="146"/>
      <c r="Q286" s="145">
        <f t="shared" si="36"/>
        <v>0</v>
      </c>
      <c r="R286" s="146"/>
      <c r="S286" s="146"/>
      <c r="T286" s="145">
        <f t="shared" si="37"/>
        <v>0</v>
      </c>
      <c r="U286" s="146"/>
      <c r="V286" s="146"/>
      <c r="W286" s="145">
        <f t="shared" si="38"/>
        <v>0</v>
      </c>
      <c r="X286" s="146"/>
      <c r="Y286" s="146"/>
      <c r="Z286" s="145">
        <f t="shared" si="39"/>
        <v>0</v>
      </c>
      <c r="AA286" s="126">
        <f t="shared" si="35"/>
        <v>0</v>
      </c>
      <c r="AB286" s="142"/>
    </row>
    <row r="287" spans="1:28" x14ac:dyDescent="0.55000000000000004">
      <c r="A287">
        <v>278</v>
      </c>
      <c r="B287" s="142"/>
      <c r="C287" s="142"/>
      <c r="D287" s="142"/>
      <c r="E287" s="142"/>
      <c r="F287" s="142"/>
      <c r="G287" t="str">
        <f t="shared" si="32"/>
        <v/>
      </c>
      <c r="H287" s="142"/>
      <c r="I287" t="str">
        <f t="shared" ca="1" si="33"/>
        <v/>
      </c>
      <c r="J287" s="142"/>
      <c r="K287" t="str">
        <f t="shared" ca="1" si="34"/>
        <v/>
      </c>
      <c r="L287" s="142"/>
      <c r="M287" s="142"/>
      <c r="N287" s="142"/>
      <c r="O287" s="146"/>
      <c r="P287" s="146"/>
      <c r="Q287" s="145">
        <f t="shared" si="36"/>
        <v>0</v>
      </c>
      <c r="R287" s="146"/>
      <c r="S287" s="146"/>
      <c r="T287" s="145">
        <f t="shared" si="37"/>
        <v>0</v>
      </c>
      <c r="U287" s="146"/>
      <c r="V287" s="146"/>
      <c r="W287" s="145">
        <f t="shared" si="38"/>
        <v>0</v>
      </c>
      <c r="X287" s="146"/>
      <c r="Y287" s="146"/>
      <c r="Z287" s="145">
        <f t="shared" si="39"/>
        <v>0</v>
      </c>
      <c r="AA287" s="126">
        <f t="shared" si="35"/>
        <v>0</v>
      </c>
      <c r="AB287" s="142"/>
    </row>
    <row r="288" spans="1:28" x14ac:dyDescent="0.55000000000000004">
      <c r="A288">
        <v>279</v>
      </c>
      <c r="B288" s="142"/>
      <c r="C288" s="142"/>
      <c r="D288" s="142"/>
      <c r="E288" s="142"/>
      <c r="F288" s="142"/>
      <c r="G288" t="str">
        <f t="shared" si="32"/>
        <v/>
      </c>
      <c r="H288" s="142"/>
      <c r="I288" t="str">
        <f t="shared" ca="1" si="33"/>
        <v/>
      </c>
      <c r="J288" s="142"/>
      <c r="K288" t="str">
        <f t="shared" ca="1" si="34"/>
        <v/>
      </c>
      <c r="L288" s="142"/>
      <c r="M288" s="142"/>
      <c r="N288" s="142"/>
      <c r="O288" s="146"/>
      <c r="P288" s="146"/>
      <c r="Q288" s="145">
        <f t="shared" si="36"/>
        <v>0</v>
      </c>
      <c r="R288" s="146"/>
      <c r="S288" s="146"/>
      <c r="T288" s="145">
        <f t="shared" si="37"/>
        <v>0</v>
      </c>
      <c r="U288" s="146"/>
      <c r="V288" s="146"/>
      <c r="W288" s="145">
        <f t="shared" si="38"/>
        <v>0</v>
      </c>
      <c r="X288" s="146"/>
      <c r="Y288" s="146"/>
      <c r="Z288" s="145">
        <f t="shared" si="39"/>
        <v>0</v>
      </c>
      <c r="AA288" s="126">
        <f t="shared" si="35"/>
        <v>0</v>
      </c>
      <c r="AB288" s="142"/>
    </row>
    <row r="289" spans="1:28" x14ac:dyDescent="0.55000000000000004">
      <c r="A289">
        <v>280</v>
      </c>
      <c r="B289" s="142"/>
      <c r="C289" s="142"/>
      <c r="D289" s="142"/>
      <c r="E289" s="142"/>
      <c r="F289" s="142"/>
      <c r="G289" t="str">
        <f t="shared" si="32"/>
        <v/>
      </c>
      <c r="H289" s="142"/>
      <c r="I289" t="str">
        <f t="shared" ca="1" si="33"/>
        <v/>
      </c>
      <c r="J289" s="142"/>
      <c r="K289" t="str">
        <f t="shared" ca="1" si="34"/>
        <v/>
      </c>
      <c r="L289" s="142"/>
      <c r="M289" s="142"/>
      <c r="N289" s="142"/>
      <c r="O289" s="146"/>
      <c r="P289" s="146"/>
      <c r="Q289" s="145">
        <f t="shared" si="36"/>
        <v>0</v>
      </c>
      <c r="R289" s="146"/>
      <c r="S289" s="146"/>
      <c r="T289" s="145">
        <f t="shared" si="37"/>
        <v>0</v>
      </c>
      <c r="U289" s="146"/>
      <c r="V289" s="146"/>
      <c r="W289" s="145">
        <f t="shared" si="38"/>
        <v>0</v>
      </c>
      <c r="X289" s="146"/>
      <c r="Y289" s="146"/>
      <c r="Z289" s="145">
        <f t="shared" si="39"/>
        <v>0</v>
      </c>
      <c r="AA289" s="126">
        <f t="shared" si="35"/>
        <v>0</v>
      </c>
      <c r="AB289" s="142"/>
    </row>
    <row r="290" spans="1:28" x14ac:dyDescent="0.55000000000000004">
      <c r="A290">
        <v>281</v>
      </c>
      <c r="B290" s="142"/>
      <c r="C290" s="142"/>
      <c r="D290" s="142"/>
      <c r="E290" s="142"/>
      <c r="F290" s="142"/>
      <c r="G290" t="str">
        <f t="shared" si="32"/>
        <v/>
      </c>
      <c r="H290" s="142"/>
      <c r="I290" t="str">
        <f t="shared" ca="1" si="33"/>
        <v/>
      </c>
      <c r="J290" s="142"/>
      <c r="K290" t="str">
        <f t="shared" ca="1" si="34"/>
        <v/>
      </c>
      <c r="L290" s="142"/>
      <c r="M290" s="142"/>
      <c r="N290" s="142"/>
      <c r="O290" s="146"/>
      <c r="P290" s="146"/>
      <c r="Q290" s="145">
        <f t="shared" si="36"/>
        <v>0</v>
      </c>
      <c r="R290" s="146"/>
      <c r="S290" s="146"/>
      <c r="T290" s="145">
        <f t="shared" si="37"/>
        <v>0</v>
      </c>
      <c r="U290" s="146"/>
      <c r="V290" s="146"/>
      <c r="W290" s="145">
        <f t="shared" si="38"/>
        <v>0</v>
      </c>
      <c r="X290" s="146"/>
      <c r="Y290" s="146"/>
      <c r="Z290" s="145">
        <f t="shared" si="39"/>
        <v>0</v>
      </c>
      <c r="AA290" s="126">
        <f t="shared" si="35"/>
        <v>0</v>
      </c>
      <c r="AB290" s="142"/>
    </row>
    <row r="291" spans="1:28" x14ac:dyDescent="0.55000000000000004">
      <c r="A291">
        <v>282</v>
      </c>
      <c r="B291" s="142"/>
      <c r="C291" s="142"/>
      <c r="D291" s="142"/>
      <c r="E291" s="142"/>
      <c r="F291" s="142"/>
      <c r="G291" t="str">
        <f t="shared" si="32"/>
        <v/>
      </c>
      <c r="H291" s="142"/>
      <c r="I291" t="str">
        <f t="shared" ca="1" si="33"/>
        <v/>
      </c>
      <c r="J291" s="142"/>
      <c r="K291" t="str">
        <f t="shared" ca="1" si="34"/>
        <v/>
      </c>
      <c r="L291" s="142"/>
      <c r="M291" s="142"/>
      <c r="N291" s="142"/>
      <c r="O291" s="146"/>
      <c r="P291" s="146"/>
      <c r="Q291" s="145">
        <f t="shared" si="36"/>
        <v>0</v>
      </c>
      <c r="R291" s="146"/>
      <c r="S291" s="146"/>
      <c r="T291" s="145">
        <f t="shared" si="37"/>
        <v>0</v>
      </c>
      <c r="U291" s="146"/>
      <c r="V291" s="146"/>
      <c r="W291" s="145">
        <f t="shared" si="38"/>
        <v>0</v>
      </c>
      <c r="X291" s="146"/>
      <c r="Y291" s="146"/>
      <c r="Z291" s="145">
        <f t="shared" si="39"/>
        <v>0</v>
      </c>
      <c r="AA291" s="126">
        <f t="shared" si="35"/>
        <v>0</v>
      </c>
      <c r="AB291" s="142"/>
    </row>
    <row r="292" spans="1:28" x14ac:dyDescent="0.55000000000000004">
      <c r="A292">
        <v>283</v>
      </c>
      <c r="B292" s="142"/>
      <c r="C292" s="142"/>
      <c r="D292" s="142"/>
      <c r="E292" s="142"/>
      <c r="F292" s="142"/>
      <c r="G292" t="str">
        <f t="shared" si="32"/>
        <v/>
      </c>
      <c r="H292" s="142"/>
      <c r="I292" t="str">
        <f t="shared" ca="1" si="33"/>
        <v/>
      </c>
      <c r="J292" s="142"/>
      <c r="K292" t="str">
        <f t="shared" ca="1" si="34"/>
        <v/>
      </c>
      <c r="L292" s="142"/>
      <c r="M292" s="142"/>
      <c r="N292" s="142"/>
      <c r="O292" s="146"/>
      <c r="P292" s="146"/>
      <c r="Q292" s="145">
        <f t="shared" si="36"/>
        <v>0</v>
      </c>
      <c r="R292" s="146"/>
      <c r="S292" s="146"/>
      <c r="T292" s="145">
        <f t="shared" si="37"/>
        <v>0</v>
      </c>
      <c r="U292" s="146"/>
      <c r="V292" s="146"/>
      <c r="W292" s="145">
        <f t="shared" si="38"/>
        <v>0</v>
      </c>
      <c r="X292" s="146"/>
      <c r="Y292" s="146"/>
      <c r="Z292" s="145">
        <f t="shared" si="39"/>
        <v>0</v>
      </c>
      <c r="AA292" s="126">
        <f t="shared" si="35"/>
        <v>0</v>
      </c>
      <c r="AB292" s="142"/>
    </row>
    <row r="293" spans="1:28" x14ac:dyDescent="0.55000000000000004">
      <c r="A293">
        <v>284</v>
      </c>
      <c r="B293" s="142"/>
      <c r="C293" s="142"/>
      <c r="D293" s="142"/>
      <c r="E293" s="142"/>
      <c r="F293" s="142"/>
      <c r="G293" t="str">
        <f t="shared" si="32"/>
        <v/>
      </c>
      <c r="H293" s="142"/>
      <c r="I293" t="str">
        <f t="shared" ca="1" si="33"/>
        <v/>
      </c>
      <c r="J293" s="142"/>
      <c r="K293" t="str">
        <f t="shared" ca="1" si="34"/>
        <v/>
      </c>
      <c r="L293" s="142"/>
      <c r="M293" s="142"/>
      <c r="N293" s="142"/>
      <c r="O293" s="146"/>
      <c r="P293" s="146"/>
      <c r="Q293" s="145">
        <f t="shared" si="36"/>
        <v>0</v>
      </c>
      <c r="R293" s="146"/>
      <c r="S293" s="146"/>
      <c r="T293" s="145">
        <f t="shared" si="37"/>
        <v>0</v>
      </c>
      <c r="U293" s="146"/>
      <c r="V293" s="146"/>
      <c r="W293" s="145">
        <f t="shared" si="38"/>
        <v>0</v>
      </c>
      <c r="X293" s="146"/>
      <c r="Y293" s="146"/>
      <c r="Z293" s="145">
        <f t="shared" si="39"/>
        <v>0</v>
      </c>
      <c r="AA293" s="126">
        <f t="shared" si="35"/>
        <v>0</v>
      </c>
      <c r="AB293" s="142"/>
    </row>
    <row r="294" spans="1:28" x14ac:dyDescent="0.55000000000000004">
      <c r="A294">
        <v>285</v>
      </c>
      <c r="B294" s="142"/>
      <c r="C294" s="142"/>
      <c r="D294" s="142"/>
      <c r="E294" s="142"/>
      <c r="F294" s="142"/>
      <c r="G294" t="str">
        <f t="shared" si="32"/>
        <v/>
      </c>
      <c r="H294" s="142"/>
      <c r="I294" t="str">
        <f t="shared" ca="1" si="33"/>
        <v/>
      </c>
      <c r="J294" s="142"/>
      <c r="K294" t="str">
        <f t="shared" ca="1" si="34"/>
        <v/>
      </c>
      <c r="L294" s="142"/>
      <c r="M294" s="142"/>
      <c r="N294" s="142"/>
      <c r="O294" s="146"/>
      <c r="P294" s="146"/>
      <c r="Q294" s="145">
        <f t="shared" si="36"/>
        <v>0</v>
      </c>
      <c r="R294" s="146"/>
      <c r="S294" s="146"/>
      <c r="T294" s="145">
        <f t="shared" si="37"/>
        <v>0</v>
      </c>
      <c r="U294" s="146"/>
      <c r="V294" s="146"/>
      <c r="W294" s="145">
        <f t="shared" si="38"/>
        <v>0</v>
      </c>
      <c r="X294" s="146"/>
      <c r="Y294" s="146"/>
      <c r="Z294" s="145">
        <f t="shared" si="39"/>
        <v>0</v>
      </c>
      <c r="AA294" s="126">
        <f t="shared" si="35"/>
        <v>0</v>
      </c>
      <c r="AB294" s="142"/>
    </row>
    <row r="295" spans="1:28" x14ac:dyDescent="0.55000000000000004">
      <c r="A295">
        <v>286</v>
      </c>
      <c r="B295" s="142"/>
      <c r="C295" s="142"/>
      <c r="D295" s="142"/>
      <c r="E295" s="142"/>
      <c r="F295" s="142"/>
      <c r="G295" t="str">
        <f t="shared" si="32"/>
        <v/>
      </c>
      <c r="H295" s="142"/>
      <c r="I295" t="str">
        <f t="shared" ca="1" si="33"/>
        <v/>
      </c>
      <c r="J295" s="142"/>
      <c r="K295" t="str">
        <f t="shared" ca="1" si="34"/>
        <v/>
      </c>
      <c r="L295" s="142"/>
      <c r="M295" s="142"/>
      <c r="N295" s="142"/>
      <c r="O295" s="146"/>
      <c r="P295" s="146"/>
      <c r="Q295" s="145">
        <f t="shared" si="36"/>
        <v>0</v>
      </c>
      <c r="R295" s="146"/>
      <c r="S295" s="146"/>
      <c r="T295" s="145">
        <f t="shared" si="37"/>
        <v>0</v>
      </c>
      <c r="U295" s="146"/>
      <c r="V295" s="146"/>
      <c r="W295" s="145">
        <f t="shared" si="38"/>
        <v>0</v>
      </c>
      <c r="X295" s="146"/>
      <c r="Y295" s="146"/>
      <c r="Z295" s="145">
        <f t="shared" si="39"/>
        <v>0</v>
      </c>
      <c r="AA295" s="126">
        <f t="shared" si="35"/>
        <v>0</v>
      </c>
      <c r="AB295" s="142"/>
    </row>
    <row r="296" spans="1:28" x14ac:dyDescent="0.55000000000000004">
      <c r="A296">
        <v>287</v>
      </c>
      <c r="B296" s="142"/>
      <c r="C296" s="142"/>
      <c r="D296" s="142"/>
      <c r="E296" s="142"/>
      <c r="F296" s="142"/>
      <c r="G296" t="str">
        <f t="shared" si="32"/>
        <v/>
      </c>
      <c r="H296" s="142"/>
      <c r="I296" t="str">
        <f t="shared" ca="1" si="33"/>
        <v/>
      </c>
      <c r="J296" s="142"/>
      <c r="K296" t="str">
        <f t="shared" ca="1" si="34"/>
        <v/>
      </c>
      <c r="L296" s="142"/>
      <c r="M296" s="142"/>
      <c r="N296" s="142"/>
      <c r="O296" s="146"/>
      <c r="P296" s="146"/>
      <c r="Q296" s="145">
        <f t="shared" si="36"/>
        <v>0</v>
      </c>
      <c r="R296" s="146"/>
      <c r="S296" s="146"/>
      <c r="T296" s="145">
        <f t="shared" si="37"/>
        <v>0</v>
      </c>
      <c r="U296" s="146"/>
      <c r="V296" s="146"/>
      <c r="W296" s="145">
        <f t="shared" si="38"/>
        <v>0</v>
      </c>
      <c r="X296" s="146"/>
      <c r="Y296" s="146"/>
      <c r="Z296" s="145">
        <f t="shared" si="39"/>
        <v>0</v>
      </c>
      <c r="AA296" s="126">
        <f t="shared" si="35"/>
        <v>0</v>
      </c>
      <c r="AB296" s="142"/>
    </row>
    <row r="297" spans="1:28" x14ac:dyDescent="0.55000000000000004">
      <c r="A297">
        <v>288</v>
      </c>
      <c r="B297" s="142"/>
      <c r="C297" s="142"/>
      <c r="D297" s="142"/>
      <c r="E297" s="142"/>
      <c r="F297" s="142"/>
      <c r="G297" t="str">
        <f t="shared" si="32"/>
        <v/>
      </c>
      <c r="H297" s="142"/>
      <c r="I297" t="str">
        <f t="shared" ca="1" si="33"/>
        <v/>
      </c>
      <c r="J297" s="142"/>
      <c r="K297" t="str">
        <f t="shared" ca="1" si="34"/>
        <v/>
      </c>
      <c r="L297" s="142"/>
      <c r="M297" s="142"/>
      <c r="N297" s="142"/>
      <c r="O297" s="146"/>
      <c r="P297" s="146"/>
      <c r="Q297" s="145">
        <f t="shared" si="36"/>
        <v>0</v>
      </c>
      <c r="R297" s="146"/>
      <c r="S297" s="146"/>
      <c r="T297" s="145">
        <f t="shared" si="37"/>
        <v>0</v>
      </c>
      <c r="U297" s="146"/>
      <c r="V297" s="146"/>
      <c r="W297" s="145">
        <f t="shared" si="38"/>
        <v>0</v>
      </c>
      <c r="X297" s="146"/>
      <c r="Y297" s="146"/>
      <c r="Z297" s="145">
        <f t="shared" si="39"/>
        <v>0</v>
      </c>
      <c r="AA297" s="126">
        <f t="shared" si="35"/>
        <v>0</v>
      </c>
      <c r="AB297" s="142"/>
    </row>
    <row r="298" spans="1:28" x14ac:dyDescent="0.55000000000000004">
      <c r="A298">
        <v>289</v>
      </c>
      <c r="B298" s="142"/>
      <c r="C298" s="142"/>
      <c r="D298" s="142"/>
      <c r="E298" s="142"/>
      <c r="F298" s="142"/>
      <c r="G298" t="str">
        <f t="shared" si="32"/>
        <v/>
      </c>
      <c r="H298" s="142"/>
      <c r="I298" t="str">
        <f t="shared" ca="1" si="33"/>
        <v/>
      </c>
      <c r="J298" s="142"/>
      <c r="K298" t="str">
        <f t="shared" ca="1" si="34"/>
        <v/>
      </c>
      <c r="L298" s="142"/>
      <c r="M298" s="142"/>
      <c r="N298" s="142"/>
      <c r="O298" s="146"/>
      <c r="P298" s="146"/>
      <c r="Q298" s="145">
        <f t="shared" si="36"/>
        <v>0</v>
      </c>
      <c r="R298" s="146"/>
      <c r="S298" s="146"/>
      <c r="T298" s="145">
        <f t="shared" si="37"/>
        <v>0</v>
      </c>
      <c r="U298" s="146"/>
      <c r="V298" s="146"/>
      <c r="W298" s="145">
        <f t="shared" si="38"/>
        <v>0</v>
      </c>
      <c r="X298" s="146"/>
      <c r="Y298" s="146"/>
      <c r="Z298" s="145">
        <f t="shared" si="39"/>
        <v>0</v>
      </c>
      <c r="AA298" s="126">
        <f t="shared" si="35"/>
        <v>0</v>
      </c>
      <c r="AB298" s="142"/>
    </row>
    <row r="299" spans="1:28" x14ac:dyDescent="0.55000000000000004">
      <c r="A299">
        <v>290</v>
      </c>
      <c r="B299" s="142"/>
      <c r="C299" s="142"/>
      <c r="D299" s="142"/>
      <c r="E299" s="142"/>
      <c r="F299" s="142"/>
      <c r="G299" t="str">
        <f t="shared" si="32"/>
        <v/>
      </c>
      <c r="H299" s="142"/>
      <c r="I299" t="str">
        <f t="shared" ca="1" si="33"/>
        <v/>
      </c>
      <c r="J299" s="142"/>
      <c r="K299" t="str">
        <f t="shared" ca="1" si="34"/>
        <v/>
      </c>
      <c r="L299" s="142"/>
      <c r="M299" s="142"/>
      <c r="N299" s="142"/>
      <c r="O299" s="146"/>
      <c r="P299" s="146"/>
      <c r="Q299" s="145">
        <f t="shared" si="36"/>
        <v>0</v>
      </c>
      <c r="R299" s="146"/>
      <c r="S299" s="146"/>
      <c r="T299" s="145">
        <f t="shared" si="37"/>
        <v>0</v>
      </c>
      <c r="U299" s="146"/>
      <c r="V299" s="146"/>
      <c r="W299" s="145">
        <f t="shared" si="38"/>
        <v>0</v>
      </c>
      <c r="X299" s="146"/>
      <c r="Y299" s="146"/>
      <c r="Z299" s="145">
        <f t="shared" si="39"/>
        <v>0</v>
      </c>
      <c r="AA299" s="126">
        <f t="shared" si="35"/>
        <v>0</v>
      </c>
      <c r="AB299" s="142"/>
    </row>
    <row r="300" spans="1:28" x14ac:dyDescent="0.55000000000000004">
      <c r="A300">
        <v>291</v>
      </c>
      <c r="B300" s="142"/>
      <c r="C300" s="142"/>
      <c r="D300" s="142"/>
      <c r="E300" s="142"/>
      <c r="F300" s="142"/>
      <c r="G300" t="str">
        <f t="shared" si="32"/>
        <v/>
      </c>
      <c r="H300" s="142"/>
      <c r="I300" t="str">
        <f t="shared" ca="1" si="33"/>
        <v/>
      </c>
      <c r="J300" s="142"/>
      <c r="K300" t="str">
        <f t="shared" ca="1" si="34"/>
        <v/>
      </c>
      <c r="L300" s="142"/>
      <c r="M300" s="142"/>
      <c r="N300" s="142"/>
      <c r="O300" s="146"/>
      <c r="P300" s="146"/>
      <c r="Q300" s="145">
        <f t="shared" si="36"/>
        <v>0</v>
      </c>
      <c r="R300" s="146"/>
      <c r="S300" s="146"/>
      <c r="T300" s="145">
        <f t="shared" si="37"/>
        <v>0</v>
      </c>
      <c r="U300" s="146"/>
      <c r="V300" s="146"/>
      <c r="W300" s="145">
        <f t="shared" si="38"/>
        <v>0</v>
      </c>
      <c r="X300" s="146"/>
      <c r="Y300" s="146"/>
      <c r="Z300" s="145">
        <f t="shared" si="39"/>
        <v>0</v>
      </c>
      <c r="AA300" s="126">
        <f t="shared" si="35"/>
        <v>0</v>
      </c>
      <c r="AB300" s="142"/>
    </row>
    <row r="301" spans="1:28" x14ac:dyDescent="0.55000000000000004">
      <c r="A301">
        <v>292</v>
      </c>
      <c r="B301" s="142"/>
      <c r="C301" s="142"/>
      <c r="D301" s="142"/>
      <c r="E301" s="142"/>
      <c r="F301" s="142"/>
      <c r="G301" t="str">
        <f t="shared" si="32"/>
        <v/>
      </c>
      <c r="H301" s="142"/>
      <c r="I301" t="str">
        <f t="shared" ca="1" si="33"/>
        <v/>
      </c>
      <c r="J301" s="142"/>
      <c r="K301" t="str">
        <f t="shared" ca="1" si="34"/>
        <v/>
      </c>
      <c r="L301" s="142"/>
      <c r="M301" s="142"/>
      <c r="N301" s="142"/>
      <c r="O301" s="146"/>
      <c r="P301" s="146"/>
      <c r="Q301" s="145">
        <f t="shared" si="36"/>
        <v>0</v>
      </c>
      <c r="R301" s="146"/>
      <c r="S301" s="146"/>
      <c r="T301" s="145">
        <f t="shared" si="37"/>
        <v>0</v>
      </c>
      <c r="U301" s="146"/>
      <c r="V301" s="146"/>
      <c r="W301" s="145">
        <f t="shared" si="38"/>
        <v>0</v>
      </c>
      <c r="X301" s="146"/>
      <c r="Y301" s="146"/>
      <c r="Z301" s="145">
        <f t="shared" si="39"/>
        <v>0</v>
      </c>
      <c r="AA301" s="126">
        <f t="shared" si="35"/>
        <v>0</v>
      </c>
      <c r="AB301" s="142"/>
    </row>
    <row r="302" spans="1:28" x14ac:dyDescent="0.55000000000000004">
      <c r="A302">
        <v>293</v>
      </c>
      <c r="B302" s="142"/>
      <c r="C302" s="142"/>
      <c r="D302" s="142"/>
      <c r="E302" s="142"/>
      <c r="F302" s="142"/>
      <c r="G302" t="str">
        <f t="shared" si="32"/>
        <v/>
      </c>
      <c r="H302" s="142"/>
      <c r="I302" t="str">
        <f t="shared" ca="1" si="33"/>
        <v/>
      </c>
      <c r="J302" s="142"/>
      <c r="K302" t="str">
        <f t="shared" ca="1" si="34"/>
        <v/>
      </c>
      <c r="L302" s="142"/>
      <c r="M302" s="142"/>
      <c r="N302" s="142"/>
      <c r="O302" s="146"/>
      <c r="P302" s="146"/>
      <c r="Q302" s="145">
        <f t="shared" si="36"/>
        <v>0</v>
      </c>
      <c r="R302" s="146"/>
      <c r="S302" s="146"/>
      <c r="T302" s="145">
        <f t="shared" si="37"/>
        <v>0</v>
      </c>
      <c r="U302" s="146"/>
      <c r="V302" s="146"/>
      <c r="W302" s="145">
        <f t="shared" si="38"/>
        <v>0</v>
      </c>
      <c r="X302" s="146"/>
      <c r="Y302" s="146"/>
      <c r="Z302" s="145">
        <f t="shared" si="39"/>
        <v>0</v>
      </c>
      <c r="AA302" s="126">
        <f t="shared" si="35"/>
        <v>0</v>
      </c>
      <c r="AB302" s="142"/>
    </row>
    <row r="303" spans="1:28" x14ac:dyDescent="0.55000000000000004">
      <c r="A303">
        <v>294</v>
      </c>
      <c r="B303" s="142"/>
      <c r="C303" s="142"/>
      <c r="D303" s="142"/>
      <c r="E303" s="142"/>
      <c r="F303" s="142"/>
      <c r="G303" t="str">
        <f t="shared" si="32"/>
        <v/>
      </c>
      <c r="H303" s="142"/>
      <c r="I303" t="str">
        <f t="shared" ca="1" si="33"/>
        <v/>
      </c>
      <c r="J303" s="142"/>
      <c r="K303" t="str">
        <f t="shared" ca="1" si="34"/>
        <v/>
      </c>
      <c r="L303" s="142"/>
      <c r="M303" s="142"/>
      <c r="N303" s="142"/>
      <c r="O303" s="146"/>
      <c r="P303" s="146"/>
      <c r="Q303" s="145">
        <f t="shared" si="36"/>
        <v>0</v>
      </c>
      <c r="R303" s="146"/>
      <c r="S303" s="146"/>
      <c r="T303" s="145">
        <f t="shared" si="37"/>
        <v>0</v>
      </c>
      <c r="U303" s="146"/>
      <c r="V303" s="146"/>
      <c r="W303" s="145">
        <f t="shared" si="38"/>
        <v>0</v>
      </c>
      <c r="X303" s="146"/>
      <c r="Y303" s="146"/>
      <c r="Z303" s="145">
        <f t="shared" si="39"/>
        <v>0</v>
      </c>
      <c r="AA303" s="126">
        <f t="shared" si="35"/>
        <v>0</v>
      </c>
      <c r="AB303" s="142"/>
    </row>
    <row r="304" spans="1:28" x14ac:dyDescent="0.55000000000000004">
      <c r="A304">
        <v>295</v>
      </c>
      <c r="B304" s="142"/>
      <c r="C304" s="142"/>
      <c r="D304" s="142"/>
      <c r="E304" s="142"/>
      <c r="F304" s="142"/>
      <c r="G304" t="str">
        <f t="shared" si="32"/>
        <v/>
      </c>
      <c r="H304" s="142"/>
      <c r="I304" t="str">
        <f t="shared" ca="1" si="33"/>
        <v/>
      </c>
      <c r="J304" s="142"/>
      <c r="K304" t="str">
        <f t="shared" ca="1" si="34"/>
        <v/>
      </c>
      <c r="L304" s="142"/>
      <c r="M304" s="142"/>
      <c r="N304" s="142"/>
      <c r="O304" s="146"/>
      <c r="P304" s="146"/>
      <c r="Q304" s="145">
        <f t="shared" si="36"/>
        <v>0</v>
      </c>
      <c r="R304" s="146"/>
      <c r="S304" s="146"/>
      <c r="T304" s="145">
        <f t="shared" si="37"/>
        <v>0</v>
      </c>
      <c r="U304" s="146"/>
      <c r="V304" s="146"/>
      <c r="W304" s="145">
        <f t="shared" si="38"/>
        <v>0</v>
      </c>
      <c r="X304" s="146"/>
      <c r="Y304" s="146"/>
      <c r="Z304" s="145">
        <f t="shared" si="39"/>
        <v>0</v>
      </c>
      <c r="AA304" s="126">
        <f t="shared" si="35"/>
        <v>0</v>
      </c>
      <c r="AB304" s="142"/>
    </row>
    <row r="305" spans="1:28" x14ac:dyDescent="0.55000000000000004">
      <c r="A305">
        <v>296</v>
      </c>
      <c r="B305" s="142"/>
      <c r="C305" s="142"/>
      <c r="D305" s="142"/>
      <c r="E305" s="142"/>
      <c r="F305" s="142"/>
      <c r="G305" t="str">
        <f t="shared" si="32"/>
        <v/>
      </c>
      <c r="H305" s="142"/>
      <c r="I305" t="str">
        <f t="shared" ca="1" si="33"/>
        <v/>
      </c>
      <c r="J305" s="142"/>
      <c r="K305" t="str">
        <f t="shared" ca="1" si="34"/>
        <v/>
      </c>
      <c r="L305" s="142"/>
      <c r="M305" s="142"/>
      <c r="N305" s="142"/>
      <c r="O305" s="146"/>
      <c r="P305" s="146"/>
      <c r="Q305" s="145">
        <f t="shared" si="36"/>
        <v>0</v>
      </c>
      <c r="R305" s="146"/>
      <c r="S305" s="146"/>
      <c r="T305" s="145">
        <f t="shared" si="37"/>
        <v>0</v>
      </c>
      <c r="U305" s="146"/>
      <c r="V305" s="146"/>
      <c r="W305" s="145">
        <f t="shared" si="38"/>
        <v>0</v>
      </c>
      <c r="X305" s="146"/>
      <c r="Y305" s="146"/>
      <c r="Z305" s="145">
        <f t="shared" si="39"/>
        <v>0</v>
      </c>
      <c r="AA305" s="126">
        <f t="shared" si="35"/>
        <v>0</v>
      </c>
      <c r="AB305" s="142"/>
    </row>
    <row r="306" spans="1:28" x14ac:dyDescent="0.55000000000000004">
      <c r="A306">
        <v>297</v>
      </c>
      <c r="B306" s="142"/>
      <c r="C306" s="142"/>
      <c r="D306" s="142"/>
      <c r="E306" s="142"/>
      <c r="F306" s="142"/>
      <c r="G306" t="str">
        <f t="shared" si="32"/>
        <v/>
      </c>
      <c r="H306" s="142"/>
      <c r="I306" t="str">
        <f t="shared" ca="1" si="33"/>
        <v/>
      </c>
      <c r="J306" s="142"/>
      <c r="K306" t="str">
        <f t="shared" ca="1" si="34"/>
        <v/>
      </c>
      <c r="L306" s="142"/>
      <c r="M306" s="142"/>
      <c r="N306" s="142"/>
      <c r="O306" s="146"/>
      <c r="P306" s="146"/>
      <c r="Q306" s="145">
        <f t="shared" si="36"/>
        <v>0</v>
      </c>
      <c r="R306" s="146"/>
      <c r="S306" s="146"/>
      <c r="T306" s="145">
        <f t="shared" si="37"/>
        <v>0</v>
      </c>
      <c r="U306" s="146"/>
      <c r="V306" s="146"/>
      <c r="W306" s="145">
        <f t="shared" si="38"/>
        <v>0</v>
      </c>
      <c r="X306" s="146"/>
      <c r="Y306" s="146"/>
      <c r="Z306" s="145">
        <f t="shared" si="39"/>
        <v>0</v>
      </c>
      <c r="AA306" s="126">
        <f t="shared" si="35"/>
        <v>0</v>
      </c>
      <c r="AB306" s="142"/>
    </row>
    <row r="307" spans="1:28" x14ac:dyDescent="0.55000000000000004">
      <c r="A307">
        <v>298</v>
      </c>
      <c r="B307" s="142"/>
      <c r="C307" s="142"/>
      <c r="D307" s="142"/>
      <c r="E307" s="142"/>
      <c r="F307" s="142"/>
      <c r="G307" t="str">
        <f t="shared" si="32"/>
        <v/>
      </c>
      <c r="H307" s="142"/>
      <c r="I307" t="str">
        <f t="shared" ca="1" si="33"/>
        <v/>
      </c>
      <c r="J307" s="142"/>
      <c r="K307" t="str">
        <f t="shared" ca="1" si="34"/>
        <v/>
      </c>
      <c r="L307" s="142"/>
      <c r="M307" s="142"/>
      <c r="N307" s="142"/>
      <c r="O307" s="146"/>
      <c r="P307" s="146"/>
      <c r="Q307" s="145">
        <f t="shared" si="36"/>
        <v>0</v>
      </c>
      <c r="R307" s="146"/>
      <c r="S307" s="146"/>
      <c r="T307" s="145">
        <f t="shared" si="37"/>
        <v>0</v>
      </c>
      <c r="U307" s="146"/>
      <c r="V307" s="146"/>
      <c r="W307" s="145">
        <f t="shared" si="38"/>
        <v>0</v>
      </c>
      <c r="X307" s="146"/>
      <c r="Y307" s="146"/>
      <c r="Z307" s="145">
        <f t="shared" si="39"/>
        <v>0</v>
      </c>
      <c r="AA307" s="126">
        <f t="shared" si="35"/>
        <v>0</v>
      </c>
      <c r="AB307" s="142"/>
    </row>
    <row r="308" spans="1:28" x14ac:dyDescent="0.55000000000000004">
      <c r="A308">
        <v>299</v>
      </c>
      <c r="B308" s="142"/>
      <c r="C308" s="142"/>
      <c r="D308" s="142"/>
      <c r="E308" s="142"/>
      <c r="F308" s="142"/>
      <c r="G308" t="str">
        <f t="shared" si="32"/>
        <v/>
      </c>
      <c r="H308" s="142"/>
      <c r="I308" t="str">
        <f t="shared" ca="1" si="33"/>
        <v/>
      </c>
      <c r="J308" s="142"/>
      <c r="K308" t="str">
        <f t="shared" ca="1" si="34"/>
        <v/>
      </c>
      <c r="L308" s="142"/>
      <c r="M308" s="142"/>
      <c r="N308" s="142"/>
      <c r="O308" s="146"/>
      <c r="P308" s="146"/>
      <c r="Q308" s="145">
        <f t="shared" si="36"/>
        <v>0</v>
      </c>
      <c r="R308" s="146"/>
      <c r="S308" s="146"/>
      <c r="T308" s="145">
        <f t="shared" si="37"/>
        <v>0</v>
      </c>
      <c r="U308" s="146"/>
      <c r="V308" s="146"/>
      <c r="W308" s="145">
        <f t="shared" si="38"/>
        <v>0</v>
      </c>
      <c r="X308" s="146"/>
      <c r="Y308" s="146"/>
      <c r="Z308" s="145">
        <f t="shared" si="39"/>
        <v>0</v>
      </c>
      <c r="AA308" s="126">
        <f t="shared" si="35"/>
        <v>0</v>
      </c>
      <c r="AB308" s="142"/>
    </row>
    <row r="309" spans="1:28" x14ac:dyDescent="0.55000000000000004">
      <c r="A309">
        <v>300</v>
      </c>
      <c r="B309" s="142"/>
      <c r="C309" s="142"/>
      <c r="D309" s="142"/>
      <c r="E309" s="142"/>
      <c r="F309" s="142"/>
      <c r="G309" t="str">
        <f t="shared" si="32"/>
        <v/>
      </c>
      <c r="H309" s="142"/>
      <c r="I309" t="str">
        <f t="shared" ca="1" si="33"/>
        <v/>
      </c>
      <c r="J309" s="142"/>
      <c r="K309" t="str">
        <f t="shared" ca="1" si="34"/>
        <v/>
      </c>
      <c r="L309" s="142"/>
      <c r="M309" s="142"/>
      <c r="N309" s="142"/>
      <c r="O309" s="146"/>
      <c r="P309" s="146"/>
      <c r="Q309" s="145">
        <f t="shared" si="36"/>
        <v>0</v>
      </c>
      <c r="R309" s="146"/>
      <c r="S309" s="146"/>
      <c r="T309" s="145">
        <f t="shared" si="37"/>
        <v>0</v>
      </c>
      <c r="U309" s="146"/>
      <c r="V309" s="146"/>
      <c r="W309" s="145">
        <f t="shared" si="38"/>
        <v>0</v>
      </c>
      <c r="X309" s="146"/>
      <c r="Y309" s="146"/>
      <c r="Z309" s="145">
        <f t="shared" si="39"/>
        <v>0</v>
      </c>
      <c r="AA309" s="126">
        <f t="shared" si="35"/>
        <v>0</v>
      </c>
      <c r="AB309" s="142"/>
    </row>
    <row r="310" spans="1:28" x14ac:dyDescent="0.55000000000000004">
      <c r="A310">
        <v>301</v>
      </c>
      <c r="B310" s="142"/>
      <c r="C310" s="142"/>
      <c r="D310" s="142"/>
      <c r="E310" s="142"/>
      <c r="F310" s="142"/>
      <c r="G310" t="str">
        <f t="shared" si="32"/>
        <v/>
      </c>
      <c r="H310" s="142"/>
      <c r="I310" t="str">
        <f t="shared" ca="1" si="33"/>
        <v/>
      </c>
      <c r="J310" s="142"/>
      <c r="K310" t="str">
        <f t="shared" ca="1" si="34"/>
        <v/>
      </c>
      <c r="L310" s="142"/>
      <c r="M310" s="142"/>
      <c r="N310" s="142"/>
      <c r="O310" s="146"/>
      <c r="P310" s="146"/>
      <c r="Q310" s="145">
        <f t="shared" si="36"/>
        <v>0</v>
      </c>
      <c r="R310" s="146"/>
      <c r="S310" s="146"/>
      <c r="T310" s="145">
        <f t="shared" si="37"/>
        <v>0</v>
      </c>
      <c r="U310" s="146"/>
      <c r="V310" s="146"/>
      <c r="W310" s="145">
        <f t="shared" si="38"/>
        <v>0</v>
      </c>
      <c r="X310" s="146"/>
      <c r="Y310" s="146"/>
      <c r="Z310" s="145">
        <f t="shared" si="39"/>
        <v>0</v>
      </c>
      <c r="AA310" s="126">
        <f t="shared" si="35"/>
        <v>0</v>
      </c>
      <c r="AB310" s="142"/>
    </row>
    <row r="311" spans="1:28" x14ac:dyDescent="0.55000000000000004">
      <c r="A311">
        <v>302</v>
      </c>
      <c r="B311" s="142"/>
      <c r="C311" s="142"/>
      <c r="D311" s="142"/>
      <c r="E311" s="142"/>
      <c r="F311" s="142"/>
      <c r="G311" t="str">
        <f t="shared" si="32"/>
        <v/>
      </c>
      <c r="H311" s="142"/>
      <c r="I311" t="str">
        <f t="shared" ca="1" si="33"/>
        <v/>
      </c>
      <c r="J311" s="142"/>
      <c r="K311" t="str">
        <f t="shared" ca="1" si="34"/>
        <v/>
      </c>
      <c r="L311" s="142"/>
      <c r="M311" s="142"/>
      <c r="N311" s="142"/>
      <c r="O311" s="146"/>
      <c r="P311" s="146"/>
      <c r="Q311" s="145">
        <f t="shared" si="36"/>
        <v>0</v>
      </c>
      <c r="R311" s="146"/>
      <c r="S311" s="146"/>
      <c r="T311" s="145">
        <f t="shared" si="37"/>
        <v>0</v>
      </c>
      <c r="U311" s="146"/>
      <c r="V311" s="146"/>
      <c r="W311" s="145">
        <f t="shared" si="38"/>
        <v>0</v>
      </c>
      <c r="X311" s="146"/>
      <c r="Y311" s="146"/>
      <c r="Z311" s="145">
        <f t="shared" si="39"/>
        <v>0</v>
      </c>
      <c r="AA311" s="126">
        <f t="shared" si="35"/>
        <v>0</v>
      </c>
      <c r="AB311" s="142"/>
    </row>
    <row r="312" spans="1:28" x14ac:dyDescent="0.55000000000000004">
      <c r="A312">
        <v>303</v>
      </c>
      <c r="B312" s="142"/>
      <c r="C312" s="142"/>
      <c r="D312" s="142"/>
      <c r="E312" s="142"/>
      <c r="F312" s="142"/>
      <c r="G312" t="str">
        <f t="shared" si="32"/>
        <v/>
      </c>
      <c r="H312" s="142"/>
      <c r="I312" t="str">
        <f t="shared" ca="1" si="33"/>
        <v/>
      </c>
      <c r="J312" s="142"/>
      <c r="K312" t="str">
        <f t="shared" ca="1" si="34"/>
        <v/>
      </c>
      <c r="L312" s="142"/>
      <c r="M312" s="142"/>
      <c r="N312" s="142"/>
      <c r="O312" s="146"/>
      <c r="P312" s="146"/>
      <c r="Q312" s="145">
        <f t="shared" si="36"/>
        <v>0</v>
      </c>
      <c r="R312" s="146"/>
      <c r="S312" s="146"/>
      <c r="T312" s="145">
        <f t="shared" si="37"/>
        <v>0</v>
      </c>
      <c r="U312" s="146"/>
      <c r="V312" s="146"/>
      <c r="W312" s="145">
        <f t="shared" si="38"/>
        <v>0</v>
      </c>
      <c r="X312" s="146"/>
      <c r="Y312" s="146"/>
      <c r="Z312" s="145">
        <f t="shared" si="39"/>
        <v>0</v>
      </c>
      <c r="AA312" s="126">
        <f t="shared" si="35"/>
        <v>0</v>
      </c>
      <c r="AB312" s="142"/>
    </row>
    <row r="313" spans="1:28" x14ac:dyDescent="0.55000000000000004">
      <c r="A313">
        <v>304</v>
      </c>
      <c r="B313" s="142"/>
      <c r="C313" s="142"/>
      <c r="D313" s="142"/>
      <c r="E313" s="142"/>
      <c r="F313" s="142"/>
      <c r="G313" t="str">
        <f t="shared" si="32"/>
        <v/>
      </c>
      <c r="H313" s="142"/>
      <c r="I313" t="str">
        <f t="shared" ca="1" si="33"/>
        <v/>
      </c>
      <c r="J313" s="142"/>
      <c r="K313" t="str">
        <f t="shared" ca="1" si="34"/>
        <v/>
      </c>
      <c r="L313" s="142"/>
      <c r="M313" s="142"/>
      <c r="N313" s="142"/>
      <c r="O313" s="146"/>
      <c r="P313" s="146"/>
      <c r="Q313" s="145">
        <f t="shared" si="36"/>
        <v>0</v>
      </c>
      <c r="R313" s="146"/>
      <c r="S313" s="146"/>
      <c r="T313" s="145">
        <f t="shared" si="37"/>
        <v>0</v>
      </c>
      <c r="U313" s="146"/>
      <c r="V313" s="146"/>
      <c r="W313" s="145">
        <f t="shared" si="38"/>
        <v>0</v>
      </c>
      <c r="X313" s="146"/>
      <c r="Y313" s="146"/>
      <c r="Z313" s="145">
        <f t="shared" si="39"/>
        <v>0</v>
      </c>
      <c r="AA313" s="126">
        <f t="shared" si="35"/>
        <v>0</v>
      </c>
      <c r="AB313" s="142"/>
    </row>
    <row r="314" spans="1:28" x14ac:dyDescent="0.55000000000000004">
      <c r="A314">
        <v>305</v>
      </c>
      <c r="B314" s="142"/>
      <c r="C314" s="142"/>
      <c r="D314" s="142"/>
      <c r="E314" s="142"/>
      <c r="F314" s="142"/>
      <c r="G314" t="str">
        <f t="shared" si="32"/>
        <v/>
      </c>
      <c r="H314" s="142"/>
      <c r="I314" t="str">
        <f t="shared" ca="1" si="33"/>
        <v/>
      </c>
      <c r="J314" s="142"/>
      <c r="K314" t="str">
        <f t="shared" ca="1" si="34"/>
        <v/>
      </c>
      <c r="L314" s="142"/>
      <c r="M314" s="142"/>
      <c r="N314" s="142"/>
      <c r="O314" s="146"/>
      <c r="P314" s="146"/>
      <c r="Q314" s="145">
        <f t="shared" si="36"/>
        <v>0</v>
      </c>
      <c r="R314" s="146"/>
      <c r="S314" s="146"/>
      <c r="T314" s="145">
        <f t="shared" si="37"/>
        <v>0</v>
      </c>
      <c r="U314" s="146"/>
      <c r="V314" s="146"/>
      <c r="W314" s="145">
        <f t="shared" si="38"/>
        <v>0</v>
      </c>
      <c r="X314" s="146"/>
      <c r="Y314" s="146"/>
      <c r="Z314" s="145">
        <f t="shared" si="39"/>
        <v>0</v>
      </c>
      <c r="AA314" s="126">
        <f t="shared" si="35"/>
        <v>0</v>
      </c>
      <c r="AB314" s="142"/>
    </row>
    <row r="315" spans="1:28" x14ac:dyDescent="0.55000000000000004">
      <c r="A315">
        <v>306</v>
      </c>
      <c r="B315" s="142"/>
      <c r="C315" s="142"/>
      <c r="D315" s="142"/>
      <c r="E315" s="142"/>
      <c r="F315" s="142"/>
      <c r="G315" t="str">
        <f t="shared" si="32"/>
        <v/>
      </c>
      <c r="H315" s="142"/>
      <c r="I315" t="str">
        <f t="shared" ca="1" si="33"/>
        <v/>
      </c>
      <c r="J315" s="142"/>
      <c r="K315" t="str">
        <f t="shared" ca="1" si="34"/>
        <v/>
      </c>
      <c r="L315" s="142"/>
      <c r="M315" s="142"/>
      <c r="N315" s="142"/>
      <c r="O315" s="146"/>
      <c r="P315" s="146"/>
      <c r="Q315" s="145">
        <f t="shared" si="36"/>
        <v>0</v>
      </c>
      <c r="R315" s="146"/>
      <c r="S315" s="146"/>
      <c r="T315" s="145">
        <f t="shared" si="37"/>
        <v>0</v>
      </c>
      <c r="U315" s="146"/>
      <c r="V315" s="146"/>
      <c r="W315" s="145">
        <f t="shared" si="38"/>
        <v>0</v>
      </c>
      <c r="X315" s="146"/>
      <c r="Y315" s="146"/>
      <c r="Z315" s="145">
        <f t="shared" si="39"/>
        <v>0</v>
      </c>
      <c r="AA315" s="126">
        <f t="shared" si="35"/>
        <v>0</v>
      </c>
      <c r="AB315" s="142"/>
    </row>
    <row r="316" spans="1:28" x14ac:dyDescent="0.55000000000000004">
      <c r="A316">
        <v>307</v>
      </c>
      <c r="B316" s="142"/>
      <c r="C316" s="142"/>
      <c r="D316" s="142"/>
      <c r="E316" s="142"/>
      <c r="F316" s="142"/>
      <c r="G316" t="str">
        <f t="shared" si="32"/>
        <v/>
      </c>
      <c r="H316" s="142"/>
      <c r="I316" t="str">
        <f t="shared" ca="1" si="33"/>
        <v/>
      </c>
      <c r="J316" s="142"/>
      <c r="K316" t="str">
        <f t="shared" ca="1" si="34"/>
        <v/>
      </c>
      <c r="L316" s="142"/>
      <c r="M316" s="142"/>
      <c r="N316" s="142"/>
      <c r="O316" s="146"/>
      <c r="P316" s="146"/>
      <c r="Q316" s="145">
        <f t="shared" si="36"/>
        <v>0</v>
      </c>
      <c r="R316" s="146"/>
      <c r="S316" s="146"/>
      <c r="T316" s="145">
        <f t="shared" si="37"/>
        <v>0</v>
      </c>
      <c r="U316" s="146"/>
      <c r="V316" s="146"/>
      <c r="W316" s="145">
        <f t="shared" si="38"/>
        <v>0</v>
      </c>
      <c r="X316" s="146"/>
      <c r="Y316" s="146"/>
      <c r="Z316" s="145">
        <f t="shared" si="39"/>
        <v>0</v>
      </c>
      <c r="AA316" s="126">
        <f t="shared" si="35"/>
        <v>0</v>
      </c>
      <c r="AB316" s="142"/>
    </row>
    <row r="317" spans="1:28" x14ac:dyDescent="0.55000000000000004">
      <c r="A317">
        <v>308</v>
      </c>
      <c r="B317" s="142"/>
      <c r="C317" s="142"/>
      <c r="D317" s="142"/>
      <c r="E317" s="142"/>
      <c r="F317" s="142"/>
      <c r="G317" t="str">
        <f t="shared" si="32"/>
        <v/>
      </c>
      <c r="H317" s="142"/>
      <c r="I317" t="str">
        <f t="shared" ca="1" si="33"/>
        <v/>
      </c>
      <c r="J317" s="142"/>
      <c r="K317" t="str">
        <f t="shared" ca="1" si="34"/>
        <v/>
      </c>
      <c r="L317" s="142"/>
      <c r="M317" s="142"/>
      <c r="N317" s="142"/>
      <c r="O317" s="146"/>
      <c r="P317" s="146"/>
      <c r="Q317" s="145">
        <f t="shared" si="36"/>
        <v>0</v>
      </c>
      <c r="R317" s="146"/>
      <c r="S317" s="146"/>
      <c r="T317" s="145">
        <f t="shared" si="37"/>
        <v>0</v>
      </c>
      <c r="U317" s="146"/>
      <c r="V317" s="146"/>
      <c r="W317" s="145">
        <f t="shared" si="38"/>
        <v>0</v>
      </c>
      <c r="X317" s="146"/>
      <c r="Y317" s="146"/>
      <c r="Z317" s="145">
        <f t="shared" si="39"/>
        <v>0</v>
      </c>
      <c r="AA317" s="126">
        <f t="shared" si="35"/>
        <v>0</v>
      </c>
      <c r="AB317" s="142"/>
    </row>
    <row r="318" spans="1:28" x14ac:dyDescent="0.55000000000000004">
      <c r="A318">
        <v>309</v>
      </c>
      <c r="B318" s="142"/>
      <c r="C318" s="142"/>
      <c r="D318" s="142"/>
      <c r="E318" s="142"/>
      <c r="F318" s="142"/>
      <c r="G318" t="str">
        <f t="shared" si="32"/>
        <v/>
      </c>
      <c r="H318" s="142"/>
      <c r="I318" t="str">
        <f t="shared" ca="1" si="33"/>
        <v/>
      </c>
      <c r="J318" s="142"/>
      <c r="K318" t="str">
        <f t="shared" ca="1" si="34"/>
        <v/>
      </c>
      <c r="L318" s="142"/>
      <c r="M318" s="142"/>
      <c r="N318" s="142"/>
      <c r="O318" s="146"/>
      <c r="P318" s="146"/>
      <c r="Q318" s="145">
        <f t="shared" si="36"/>
        <v>0</v>
      </c>
      <c r="R318" s="146"/>
      <c r="S318" s="146"/>
      <c r="T318" s="145">
        <f t="shared" si="37"/>
        <v>0</v>
      </c>
      <c r="U318" s="146"/>
      <c r="V318" s="146"/>
      <c r="W318" s="145">
        <f t="shared" si="38"/>
        <v>0</v>
      </c>
      <c r="X318" s="146"/>
      <c r="Y318" s="146"/>
      <c r="Z318" s="145">
        <f t="shared" si="39"/>
        <v>0</v>
      </c>
      <c r="AA318" s="126">
        <f t="shared" si="35"/>
        <v>0</v>
      </c>
      <c r="AB318" s="142"/>
    </row>
    <row r="319" spans="1:28" x14ac:dyDescent="0.55000000000000004">
      <c r="A319">
        <v>310</v>
      </c>
      <c r="B319" s="142"/>
      <c r="C319" s="142"/>
      <c r="D319" s="142"/>
      <c r="E319" s="142"/>
      <c r="F319" s="142"/>
      <c r="G319" t="str">
        <f t="shared" si="32"/>
        <v/>
      </c>
      <c r="H319" s="142"/>
      <c r="I319" t="str">
        <f t="shared" ca="1" si="33"/>
        <v/>
      </c>
      <c r="J319" s="142"/>
      <c r="K319" t="str">
        <f t="shared" ca="1" si="34"/>
        <v/>
      </c>
      <c r="L319" s="142"/>
      <c r="M319" s="142"/>
      <c r="N319" s="142"/>
      <c r="O319" s="146"/>
      <c r="P319" s="146"/>
      <c r="Q319" s="145">
        <f t="shared" si="36"/>
        <v>0</v>
      </c>
      <c r="R319" s="146"/>
      <c r="S319" s="146"/>
      <c r="T319" s="145">
        <f t="shared" si="37"/>
        <v>0</v>
      </c>
      <c r="U319" s="146"/>
      <c r="V319" s="146"/>
      <c r="W319" s="145">
        <f t="shared" si="38"/>
        <v>0</v>
      </c>
      <c r="X319" s="146"/>
      <c r="Y319" s="146"/>
      <c r="Z319" s="145">
        <f t="shared" si="39"/>
        <v>0</v>
      </c>
      <c r="AA319" s="126">
        <f t="shared" si="35"/>
        <v>0</v>
      </c>
      <c r="AB319" s="142"/>
    </row>
    <row r="320" spans="1:28" x14ac:dyDescent="0.55000000000000004">
      <c r="A320">
        <v>311</v>
      </c>
      <c r="B320" s="142"/>
      <c r="C320" s="142"/>
      <c r="D320" s="142"/>
      <c r="E320" s="142"/>
      <c r="F320" s="142"/>
      <c r="G320" t="str">
        <f t="shared" si="32"/>
        <v/>
      </c>
      <c r="H320" s="142"/>
      <c r="I320" t="str">
        <f t="shared" ca="1" si="33"/>
        <v/>
      </c>
      <c r="J320" s="142"/>
      <c r="K320" t="str">
        <f t="shared" ca="1" si="34"/>
        <v/>
      </c>
      <c r="L320" s="142"/>
      <c r="M320" s="142"/>
      <c r="N320" s="142"/>
      <c r="O320" s="146"/>
      <c r="P320" s="146"/>
      <c r="Q320" s="145">
        <f t="shared" si="36"/>
        <v>0</v>
      </c>
      <c r="R320" s="146"/>
      <c r="S320" s="146"/>
      <c r="T320" s="145">
        <f t="shared" si="37"/>
        <v>0</v>
      </c>
      <c r="U320" s="146"/>
      <c r="V320" s="146"/>
      <c r="W320" s="145">
        <f t="shared" si="38"/>
        <v>0</v>
      </c>
      <c r="X320" s="146"/>
      <c r="Y320" s="146"/>
      <c r="Z320" s="145">
        <f t="shared" si="39"/>
        <v>0</v>
      </c>
      <c r="AA320" s="126">
        <f t="shared" si="35"/>
        <v>0</v>
      </c>
      <c r="AB320" s="142"/>
    </row>
    <row r="321" spans="1:28" x14ac:dyDescent="0.55000000000000004">
      <c r="A321">
        <v>312</v>
      </c>
      <c r="B321" s="142"/>
      <c r="C321" s="142"/>
      <c r="D321" s="142"/>
      <c r="E321" s="142"/>
      <c r="F321" s="142"/>
      <c r="G321" t="str">
        <f t="shared" si="32"/>
        <v/>
      </c>
      <c r="H321" s="142"/>
      <c r="I321" t="str">
        <f t="shared" ca="1" si="33"/>
        <v/>
      </c>
      <c r="J321" s="142"/>
      <c r="K321" t="str">
        <f t="shared" ca="1" si="34"/>
        <v/>
      </c>
      <c r="L321" s="142"/>
      <c r="M321" s="142"/>
      <c r="N321" s="142"/>
      <c r="O321" s="146"/>
      <c r="P321" s="146"/>
      <c r="Q321" s="145">
        <f t="shared" si="36"/>
        <v>0</v>
      </c>
      <c r="R321" s="146"/>
      <c r="S321" s="146"/>
      <c r="T321" s="145">
        <f t="shared" si="37"/>
        <v>0</v>
      </c>
      <c r="U321" s="146"/>
      <c r="V321" s="146"/>
      <c r="W321" s="145">
        <f t="shared" si="38"/>
        <v>0</v>
      </c>
      <c r="X321" s="146"/>
      <c r="Y321" s="146"/>
      <c r="Z321" s="145">
        <f t="shared" si="39"/>
        <v>0</v>
      </c>
      <c r="AA321" s="126">
        <f t="shared" si="35"/>
        <v>0</v>
      </c>
      <c r="AB321" s="142"/>
    </row>
    <row r="322" spans="1:28" x14ac:dyDescent="0.55000000000000004">
      <c r="A322">
        <v>313</v>
      </c>
      <c r="B322" s="142"/>
      <c r="C322" s="142"/>
      <c r="D322" s="142"/>
      <c r="E322" s="142"/>
      <c r="F322" s="142"/>
      <c r="G322" t="str">
        <f t="shared" si="32"/>
        <v/>
      </c>
      <c r="H322" s="142"/>
      <c r="I322" t="str">
        <f t="shared" ca="1" si="33"/>
        <v/>
      </c>
      <c r="J322" s="142"/>
      <c r="K322" t="str">
        <f t="shared" ca="1" si="34"/>
        <v/>
      </c>
      <c r="L322" s="142"/>
      <c r="M322" s="142"/>
      <c r="N322" s="142"/>
      <c r="O322" s="146"/>
      <c r="P322" s="146"/>
      <c r="Q322" s="145">
        <f t="shared" si="36"/>
        <v>0</v>
      </c>
      <c r="R322" s="146"/>
      <c r="S322" s="146"/>
      <c r="T322" s="145">
        <f t="shared" si="37"/>
        <v>0</v>
      </c>
      <c r="U322" s="146"/>
      <c r="V322" s="146"/>
      <c r="W322" s="145">
        <f t="shared" si="38"/>
        <v>0</v>
      </c>
      <c r="X322" s="146"/>
      <c r="Y322" s="146"/>
      <c r="Z322" s="145">
        <f t="shared" si="39"/>
        <v>0</v>
      </c>
      <c r="AA322" s="126">
        <f t="shared" si="35"/>
        <v>0</v>
      </c>
      <c r="AB322" s="142"/>
    </row>
    <row r="323" spans="1:28" x14ac:dyDescent="0.55000000000000004">
      <c r="A323">
        <v>314</v>
      </c>
      <c r="B323" s="142"/>
      <c r="C323" s="142"/>
      <c r="D323" s="142"/>
      <c r="E323" s="142"/>
      <c r="F323" s="142"/>
      <c r="G323" t="str">
        <f t="shared" si="32"/>
        <v/>
      </c>
      <c r="H323" s="142"/>
      <c r="I323" t="str">
        <f t="shared" ca="1" si="33"/>
        <v/>
      </c>
      <c r="J323" s="142"/>
      <c r="K323" t="str">
        <f t="shared" ca="1" si="34"/>
        <v/>
      </c>
      <c r="L323" s="142"/>
      <c r="M323" s="142"/>
      <c r="N323" s="142"/>
      <c r="O323" s="146"/>
      <c r="P323" s="146"/>
      <c r="Q323" s="145">
        <f t="shared" si="36"/>
        <v>0</v>
      </c>
      <c r="R323" s="146"/>
      <c r="S323" s="146"/>
      <c r="T323" s="145">
        <f t="shared" si="37"/>
        <v>0</v>
      </c>
      <c r="U323" s="146"/>
      <c r="V323" s="146"/>
      <c r="W323" s="145">
        <f t="shared" si="38"/>
        <v>0</v>
      </c>
      <c r="X323" s="146"/>
      <c r="Y323" s="146"/>
      <c r="Z323" s="145">
        <f t="shared" si="39"/>
        <v>0</v>
      </c>
      <c r="AA323" s="126">
        <f t="shared" si="35"/>
        <v>0</v>
      </c>
      <c r="AB323" s="142"/>
    </row>
    <row r="324" spans="1:28" x14ac:dyDescent="0.55000000000000004">
      <c r="A324">
        <v>315</v>
      </c>
      <c r="B324" s="142"/>
      <c r="C324" s="142"/>
      <c r="D324" s="142"/>
      <c r="E324" s="142"/>
      <c r="F324" s="142"/>
      <c r="G324" t="str">
        <f t="shared" si="32"/>
        <v/>
      </c>
      <c r="H324" s="142"/>
      <c r="I324" t="str">
        <f t="shared" ca="1" si="33"/>
        <v/>
      </c>
      <c r="J324" s="142"/>
      <c r="K324" t="str">
        <f t="shared" ca="1" si="34"/>
        <v/>
      </c>
      <c r="L324" s="142"/>
      <c r="M324" s="142"/>
      <c r="N324" s="142"/>
      <c r="O324" s="146"/>
      <c r="P324" s="146"/>
      <c r="Q324" s="145">
        <f t="shared" si="36"/>
        <v>0</v>
      </c>
      <c r="R324" s="146"/>
      <c r="S324" s="146"/>
      <c r="T324" s="145">
        <f t="shared" si="37"/>
        <v>0</v>
      </c>
      <c r="U324" s="146"/>
      <c r="V324" s="146"/>
      <c r="W324" s="145">
        <f t="shared" si="38"/>
        <v>0</v>
      </c>
      <c r="X324" s="146"/>
      <c r="Y324" s="146"/>
      <c r="Z324" s="145">
        <f t="shared" si="39"/>
        <v>0</v>
      </c>
      <c r="AA324" s="126">
        <f t="shared" si="35"/>
        <v>0</v>
      </c>
      <c r="AB324" s="142"/>
    </row>
    <row r="325" spans="1:28" x14ac:dyDescent="0.55000000000000004">
      <c r="A325">
        <v>316</v>
      </c>
      <c r="B325" s="142"/>
      <c r="C325" s="142"/>
      <c r="D325" s="142"/>
      <c r="E325" s="142"/>
      <c r="F325" s="142"/>
      <c r="G325" t="str">
        <f t="shared" si="32"/>
        <v/>
      </c>
      <c r="H325" s="142"/>
      <c r="I325" t="str">
        <f t="shared" ca="1" si="33"/>
        <v/>
      </c>
      <c r="J325" s="142"/>
      <c r="K325" t="str">
        <f t="shared" ca="1" si="34"/>
        <v/>
      </c>
      <c r="L325" s="142"/>
      <c r="M325" s="142"/>
      <c r="N325" s="142"/>
      <c r="O325" s="146"/>
      <c r="P325" s="146"/>
      <c r="Q325" s="145">
        <f t="shared" si="36"/>
        <v>0</v>
      </c>
      <c r="R325" s="146"/>
      <c r="S325" s="146"/>
      <c r="T325" s="145">
        <f t="shared" si="37"/>
        <v>0</v>
      </c>
      <c r="U325" s="146"/>
      <c r="V325" s="146"/>
      <c r="W325" s="145">
        <f t="shared" si="38"/>
        <v>0</v>
      </c>
      <c r="X325" s="146"/>
      <c r="Y325" s="146"/>
      <c r="Z325" s="145">
        <f t="shared" si="39"/>
        <v>0</v>
      </c>
      <c r="AA325" s="126">
        <f t="shared" si="35"/>
        <v>0</v>
      </c>
      <c r="AB325" s="142"/>
    </row>
    <row r="326" spans="1:28" x14ac:dyDescent="0.55000000000000004">
      <c r="A326">
        <v>317</v>
      </c>
      <c r="B326" s="142"/>
      <c r="C326" s="142"/>
      <c r="D326" s="142"/>
      <c r="E326" s="142"/>
      <c r="F326" s="142"/>
      <c r="G326" t="str">
        <f t="shared" si="32"/>
        <v/>
      </c>
      <c r="H326" s="142"/>
      <c r="I326" t="str">
        <f t="shared" ca="1" si="33"/>
        <v/>
      </c>
      <c r="J326" s="142"/>
      <c r="K326" t="str">
        <f t="shared" ca="1" si="34"/>
        <v/>
      </c>
      <c r="L326" s="142"/>
      <c r="M326" s="142"/>
      <c r="N326" s="142"/>
      <c r="O326" s="146"/>
      <c r="P326" s="146"/>
      <c r="Q326" s="145">
        <f t="shared" si="36"/>
        <v>0</v>
      </c>
      <c r="R326" s="146"/>
      <c r="S326" s="146"/>
      <c r="T326" s="145">
        <f t="shared" si="37"/>
        <v>0</v>
      </c>
      <c r="U326" s="146"/>
      <c r="V326" s="146"/>
      <c r="W326" s="145">
        <f t="shared" si="38"/>
        <v>0</v>
      </c>
      <c r="X326" s="146"/>
      <c r="Y326" s="146"/>
      <c r="Z326" s="145">
        <f t="shared" si="39"/>
        <v>0</v>
      </c>
      <c r="AA326" s="126">
        <f t="shared" si="35"/>
        <v>0</v>
      </c>
      <c r="AB326" s="142"/>
    </row>
    <row r="327" spans="1:28" x14ac:dyDescent="0.55000000000000004">
      <c r="A327">
        <v>318</v>
      </c>
      <c r="B327" s="142"/>
      <c r="C327" s="142"/>
      <c r="D327" s="142"/>
      <c r="E327" s="142"/>
      <c r="F327" s="142"/>
      <c r="G327" t="str">
        <f t="shared" si="32"/>
        <v/>
      </c>
      <c r="H327" s="142"/>
      <c r="I327" t="str">
        <f t="shared" ca="1" si="33"/>
        <v/>
      </c>
      <c r="J327" s="142"/>
      <c r="K327" t="str">
        <f t="shared" ca="1" si="34"/>
        <v/>
      </c>
      <c r="L327" s="142"/>
      <c r="M327" s="142"/>
      <c r="N327" s="142"/>
      <c r="O327" s="146"/>
      <c r="P327" s="146"/>
      <c r="Q327" s="145">
        <f t="shared" si="36"/>
        <v>0</v>
      </c>
      <c r="R327" s="146"/>
      <c r="S327" s="146"/>
      <c r="T327" s="145">
        <f t="shared" si="37"/>
        <v>0</v>
      </c>
      <c r="U327" s="146"/>
      <c r="V327" s="146"/>
      <c r="W327" s="145">
        <f t="shared" si="38"/>
        <v>0</v>
      </c>
      <c r="X327" s="146"/>
      <c r="Y327" s="146"/>
      <c r="Z327" s="145">
        <f t="shared" si="39"/>
        <v>0</v>
      </c>
      <c r="AA327" s="126">
        <f t="shared" si="35"/>
        <v>0</v>
      </c>
      <c r="AB327" s="142"/>
    </row>
    <row r="328" spans="1:28" x14ac:dyDescent="0.55000000000000004">
      <c r="A328">
        <v>319</v>
      </c>
      <c r="B328" s="142"/>
      <c r="C328" s="142"/>
      <c r="D328" s="142"/>
      <c r="E328" s="142"/>
      <c r="F328" s="142"/>
      <c r="G328" t="str">
        <f t="shared" si="32"/>
        <v/>
      </c>
      <c r="H328" s="142"/>
      <c r="I328" t="str">
        <f t="shared" ca="1" si="33"/>
        <v/>
      </c>
      <c r="J328" s="142"/>
      <c r="K328" t="str">
        <f t="shared" ca="1" si="34"/>
        <v/>
      </c>
      <c r="L328" s="142"/>
      <c r="M328" s="142"/>
      <c r="N328" s="142"/>
      <c r="O328" s="146"/>
      <c r="P328" s="146"/>
      <c r="Q328" s="145">
        <f t="shared" si="36"/>
        <v>0</v>
      </c>
      <c r="R328" s="146"/>
      <c r="S328" s="146"/>
      <c r="T328" s="145">
        <f t="shared" si="37"/>
        <v>0</v>
      </c>
      <c r="U328" s="146"/>
      <c r="V328" s="146"/>
      <c r="W328" s="145">
        <f t="shared" si="38"/>
        <v>0</v>
      </c>
      <c r="X328" s="146"/>
      <c r="Y328" s="146"/>
      <c r="Z328" s="145">
        <f t="shared" si="39"/>
        <v>0</v>
      </c>
      <c r="AA328" s="126">
        <f t="shared" si="35"/>
        <v>0</v>
      </c>
      <c r="AB328" s="142"/>
    </row>
    <row r="329" spans="1:28" x14ac:dyDescent="0.55000000000000004">
      <c r="A329">
        <v>320</v>
      </c>
      <c r="B329" s="142"/>
      <c r="C329" s="142"/>
      <c r="D329" s="142"/>
      <c r="E329" s="142"/>
      <c r="F329" s="142"/>
      <c r="G329" t="str">
        <f t="shared" si="32"/>
        <v/>
      </c>
      <c r="H329" s="142"/>
      <c r="I329" t="str">
        <f t="shared" ca="1" si="33"/>
        <v/>
      </c>
      <c r="J329" s="142"/>
      <c r="K329" t="str">
        <f t="shared" ca="1" si="34"/>
        <v/>
      </c>
      <c r="L329" s="142"/>
      <c r="M329" s="142"/>
      <c r="N329" s="142"/>
      <c r="O329" s="146"/>
      <c r="P329" s="146"/>
      <c r="Q329" s="145">
        <f t="shared" si="36"/>
        <v>0</v>
      </c>
      <c r="R329" s="146"/>
      <c r="S329" s="146"/>
      <c r="T329" s="145">
        <f t="shared" si="37"/>
        <v>0</v>
      </c>
      <c r="U329" s="146"/>
      <c r="V329" s="146"/>
      <c r="W329" s="145">
        <f t="shared" si="38"/>
        <v>0</v>
      </c>
      <c r="X329" s="146"/>
      <c r="Y329" s="146"/>
      <c r="Z329" s="145">
        <f t="shared" si="39"/>
        <v>0</v>
      </c>
      <c r="AA329" s="126">
        <f t="shared" si="35"/>
        <v>0</v>
      </c>
      <c r="AB329" s="142"/>
    </row>
    <row r="330" spans="1:28" x14ac:dyDescent="0.55000000000000004">
      <c r="A330">
        <v>321</v>
      </c>
      <c r="B330" s="142"/>
      <c r="C330" s="142"/>
      <c r="D330" s="142"/>
      <c r="E330" s="142"/>
      <c r="F330" s="142"/>
      <c r="G330" t="str">
        <f t="shared" si="32"/>
        <v/>
      </c>
      <c r="H330" s="142"/>
      <c r="I330" t="str">
        <f t="shared" ca="1" si="33"/>
        <v/>
      </c>
      <c r="J330" s="142"/>
      <c r="K330" t="str">
        <f t="shared" ca="1" si="34"/>
        <v/>
      </c>
      <c r="L330" s="142"/>
      <c r="M330" s="142"/>
      <c r="N330" s="142"/>
      <c r="O330" s="146"/>
      <c r="P330" s="146"/>
      <c r="Q330" s="145">
        <f t="shared" si="36"/>
        <v>0</v>
      </c>
      <c r="R330" s="146"/>
      <c r="S330" s="146"/>
      <c r="T330" s="145">
        <f t="shared" si="37"/>
        <v>0</v>
      </c>
      <c r="U330" s="146"/>
      <c r="V330" s="146"/>
      <c r="W330" s="145">
        <f t="shared" si="38"/>
        <v>0</v>
      </c>
      <c r="X330" s="146"/>
      <c r="Y330" s="146"/>
      <c r="Z330" s="145">
        <f t="shared" si="39"/>
        <v>0</v>
      </c>
      <c r="AA330" s="126">
        <f t="shared" si="35"/>
        <v>0</v>
      </c>
      <c r="AB330" s="142"/>
    </row>
    <row r="331" spans="1:28" x14ac:dyDescent="0.55000000000000004">
      <c r="A331">
        <v>322</v>
      </c>
      <c r="B331" s="142"/>
      <c r="C331" s="142"/>
      <c r="D331" s="142"/>
      <c r="E331" s="142"/>
      <c r="F331" s="142"/>
      <c r="G331" t="str">
        <f t="shared" ref="G331:G394" si="40">LEFT(F331,1)</f>
        <v/>
      </c>
      <c r="H331" s="142"/>
      <c r="I331" t="str">
        <f t="shared" ref="I331:I394" ca="1" si="41">IFERROR(VLOOKUP(H331,INDIRECT(G331&amp;"CATL"),2,FALSE),"")</f>
        <v/>
      </c>
      <c r="J331" s="142"/>
      <c r="K331" t="str">
        <f t="shared" ref="K331:K394" ca="1" si="42">IFERROR(VLOOKUP(J331,INDIRECT("SUB"&amp;I331&amp;"L"),2,FALSE),"")</f>
        <v/>
      </c>
      <c r="L331" s="142"/>
      <c r="M331" s="142"/>
      <c r="N331" s="142"/>
      <c r="O331" s="146"/>
      <c r="P331" s="146"/>
      <c r="Q331" s="145">
        <f t="shared" si="36"/>
        <v>0</v>
      </c>
      <c r="R331" s="146"/>
      <c r="S331" s="146"/>
      <c r="T331" s="145">
        <f t="shared" si="37"/>
        <v>0</v>
      </c>
      <c r="U331" s="146"/>
      <c r="V331" s="146"/>
      <c r="W331" s="145">
        <f t="shared" si="38"/>
        <v>0</v>
      </c>
      <c r="X331" s="146"/>
      <c r="Y331" s="146"/>
      <c r="Z331" s="145">
        <f t="shared" si="39"/>
        <v>0</v>
      </c>
      <c r="AA331" s="126">
        <f t="shared" ref="AA331:AA394" si="43">O331-P331+R331-S331+U331-V331+X331-Y331</f>
        <v>0</v>
      </c>
      <c r="AB331" s="142"/>
    </row>
    <row r="332" spans="1:28" x14ac:dyDescent="0.55000000000000004">
      <c r="A332">
        <v>323</v>
      </c>
      <c r="B332" s="142"/>
      <c r="C332" s="142"/>
      <c r="D332" s="142"/>
      <c r="E332" s="142"/>
      <c r="F332" s="142"/>
      <c r="G332" t="str">
        <f t="shared" si="40"/>
        <v/>
      </c>
      <c r="H332" s="142"/>
      <c r="I332" t="str">
        <f t="shared" ca="1" si="41"/>
        <v/>
      </c>
      <c r="J332" s="142"/>
      <c r="K332" t="str">
        <f t="shared" ca="1" si="42"/>
        <v/>
      </c>
      <c r="L332" s="142"/>
      <c r="M332" s="142"/>
      <c r="N332" s="142"/>
      <c r="O332" s="146"/>
      <c r="P332" s="146"/>
      <c r="Q332" s="145">
        <f t="shared" ref="Q332:Q395" si="44">Q331+O332-P332</f>
        <v>0</v>
      </c>
      <c r="R332" s="146"/>
      <c r="S332" s="146"/>
      <c r="T332" s="145">
        <f t="shared" ref="T332:T395" si="45">T331+R332-S332</f>
        <v>0</v>
      </c>
      <c r="U332" s="146"/>
      <c r="V332" s="146"/>
      <c r="W332" s="145">
        <f t="shared" ref="W332:W395" si="46">W331+U332-V332</f>
        <v>0</v>
      </c>
      <c r="X332" s="146"/>
      <c r="Y332" s="146"/>
      <c r="Z332" s="145">
        <f t="shared" ref="Z332:Z395" si="47">Z331+X332-Y332</f>
        <v>0</v>
      </c>
      <c r="AA332" s="126">
        <f t="shared" si="43"/>
        <v>0</v>
      </c>
      <c r="AB332" s="142"/>
    </row>
    <row r="333" spans="1:28" x14ac:dyDescent="0.55000000000000004">
      <c r="A333">
        <v>324</v>
      </c>
      <c r="B333" s="142"/>
      <c r="C333" s="142"/>
      <c r="D333" s="142"/>
      <c r="E333" s="142"/>
      <c r="F333" s="142"/>
      <c r="G333" t="str">
        <f t="shared" si="40"/>
        <v/>
      </c>
      <c r="H333" s="142"/>
      <c r="I333" t="str">
        <f t="shared" ca="1" si="41"/>
        <v/>
      </c>
      <c r="J333" s="142"/>
      <c r="K333" t="str">
        <f t="shared" ca="1" si="42"/>
        <v/>
      </c>
      <c r="L333" s="142"/>
      <c r="M333" s="142"/>
      <c r="N333" s="142"/>
      <c r="O333" s="146"/>
      <c r="P333" s="146"/>
      <c r="Q333" s="145">
        <f t="shared" si="44"/>
        <v>0</v>
      </c>
      <c r="R333" s="146"/>
      <c r="S333" s="146"/>
      <c r="T333" s="145">
        <f t="shared" si="45"/>
        <v>0</v>
      </c>
      <c r="U333" s="146"/>
      <c r="V333" s="146"/>
      <c r="W333" s="145">
        <f t="shared" si="46"/>
        <v>0</v>
      </c>
      <c r="X333" s="146"/>
      <c r="Y333" s="146"/>
      <c r="Z333" s="145">
        <f t="shared" si="47"/>
        <v>0</v>
      </c>
      <c r="AA333" s="126">
        <f t="shared" si="43"/>
        <v>0</v>
      </c>
      <c r="AB333" s="142"/>
    </row>
    <row r="334" spans="1:28" x14ac:dyDescent="0.55000000000000004">
      <c r="A334">
        <v>325</v>
      </c>
      <c r="B334" s="142"/>
      <c r="C334" s="142"/>
      <c r="D334" s="142"/>
      <c r="E334" s="142"/>
      <c r="F334" s="142"/>
      <c r="G334" t="str">
        <f t="shared" si="40"/>
        <v/>
      </c>
      <c r="H334" s="142"/>
      <c r="I334" t="str">
        <f t="shared" ca="1" si="41"/>
        <v/>
      </c>
      <c r="J334" s="142"/>
      <c r="K334" t="str">
        <f t="shared" ca="1" si="42"/>
        <v/>
      </c>
      <c r="L334" s="142"/>
      <c r="M334" s="142"/>
      <c r="N334" s="142"/>
      <c r="O334" s="146"/>
      <c r="P334" s="146"/>
      <c r="Q334" s="145">
        <f t="shared" si="44"/>
        <v>0</v>
      </c>
      <c r="R334" s="146"/>
      <c r="S334" s="146"/>
      <c r="T334" s="145">
        <f t="shared" si="45"/>
        <v>0</v>
      </c>
      <c r="U334" s="146"/>
      <c r="V334" s="146"/>
      <c r="W334" s="145">
        <f t="shared" si="46"/>
        <v>0</v>
      </c>
      <c r="X334" s="146"/>
      <c r="Y334" s="146"/>
      <c r="Z334" s="145">
        <f t="shared" si="47"/>
        <v>0</v>
      </c>
      <c r="AA334" s="126">
        <f t="shared" si="43"/>
        <v>0</v>
      </c>
      <c r="AB334" s="142"/>
    </row>
    <row r="335" spans="1:28" x14ac:dyDescent="0.55000000000000004">
      <c r="A335">
        <v>326</v>
      </c>
      <c r="B335" s="142"/>
      <c r="C335" s="142"/>
      <c r="D335" s="142"/>
      <c r="E335" s="142"/>
      <c r="F335" s="142"/>
      <c r="G335" t="str">
        <f t="shared" si="40"/>
        <v/>
      </c>
      <c r="H335" s="142"/>
      <c r="I335" t="str">
        <f t="shared" ca="1" si="41"/>
        <v/>
      </c>
      <c r="J335" s="142"/>
      <c r="K335" t="str">
        <f t="shared" ca="1" si="42"/>
        <v/>
      </c>
      <c r="L335" s="142"/>
      <c r="M335" s="142"/>
      <c r="N335" s="142"/>
      <c r="O335" s="146"/>
      <c r="P335" s="146"/>
      <c r="Q335" s="145">
        <f t="shared" si="44"/>
        <v>0</v>
      </c>
      <c r="R335" s="146"/>
      <c r="S335" s="146"/>
      <c r="T335" s="145">
        <f t="shared" si="45"/>
        <v>0</v>
      </c>
      <c r="U335" s="146"/>
      <c r="V335" s="146"/>
      <c r="W335" s="145">
        <f t="shared" si="46"/>
        <v>0</v>
      </c>
      <c r="X335" s="146"/>
      <c r="Y335" s="146"/>
      <c r="Z335" s="145">
        <f t="shared" si="47"/>
        <v>0</v>
      </c>
      <c r="AA335" s="126">
        <f t="shared" si="43"/>
        <v>0</v>
      </c>
      <c r="AB335" s="142"/>
    </row>
    <row r="336" spans="1:28" x14ac:dyDescent="0.55000000000000004">
      <c r="A336">
        <v>327</v>
      </c>
      <c r="B336" s="142"/>
      <c r="C336" s="142"/>
      <c r="D336" s="142"/>
      <c r="E336" s="142"/>
      <c r="F336" s="142"/>
      <c r="G336" t="str">
        <f t="shared" si="40"/>
        <v/>
      </c>
      <c r="H336" s="142"/>
      <c r="I336" t="str">
        <f t="shared" ca="1" si="41"/>
        <v/>
      </c>
      <c r="J336" s="142"/>
      <c r="K336" t="str">
        <f t="shared" ca="1" si="42"/>
        <v/>
      </c>
      <c r="L336" s="142"/>
      <c r="M336" s="142"/>
      <c r="N336" s="142"/>
      <c r="O336" s="146"/>
      <c r="P336" s="146"/>
      <c r="Q336" s="145">
        <f t="shared" si="44"/>
        <v>0</v>
      </c>
      <c r="R336" s="146"/>
      <c r="S336" s="146"/>
      <c r="T336" s="145">
        <f t="shared" si="45"/>
        <v>0</v>
      </c>
      <c r="U336" s="146"/>
      <c r="V336" s="146"/>
      <c r="W336" s="145">
        <f t="shared" si="46"/>
        <v>0</v>
      </c>
      <c r="X336" s="146"/>
      <c r="Y336" s="146"/>
      <c r="Z336" s="145">
        <f t="shared" si="47"/>
        <v>0</v>
      </c>
      <c r="AA336" s="126">
        <f t="shared" si="43"/>
        <v>0</v>
      </c>
      <c r="AB336" s="142"/>
    </row>
    <row r="337" spans="1:28" x14ac:dyDescent="0.55000000000000004">
      <c r="A337">
        <v>328</v>
      </c>
      <c r="B337" s="142"/>
      <c r="C337" s="142"/>
      <c r="D337" s="142"/>
      <c r="E337" s="142"/>
      <c r="F337" s="142"/>
      <c r="G337" t="str">
        <f t="shared" si="40"/>
        <v/>
      </c>
      <c r="H337" s="142"/>
      <c r="I337" t="str">
        <f t="shared" ca="1" si="41"/>
        <v/>
      </c>
      <c r="J337" s="142"/>
      <c r="K337" t="str">
        <f t="shared" ca="1" si="42"/>
        <v/>
      </c>
      <c r="L337" s="142"/>
      <c r="M337" s="142"/>
      <c r="N337" s="142"/>
      <c r="O337" s="146"/>
      <c r="P337" s="146"/>
      <c r="Q337" s="145">
        <f t="shared" si="44"/>
        <v>0</v>
      </c>
      <c r="R337" s="146"/>
      <c r="S337" s="146"/>
      <c r="T337" s="145">
        <f t="shared" si="45"/>
        <v>0</v>
      </c>
      <c r="U337" s="146"/>
      <c r="V337" s="146"/>
      <c r="W337" s="145">
        <f t="shared" si="46"/>
        <v>0</v>
      </c>
      <c r="X337" s="146"/>
      <c r="Y337" s="146"/>
      <c r="Z337" s="145">
        <f t="shared" si="47"/>
        <v>0</v>
      </c>
      <c r="AA337" s="126">
        <f t="shared" si="43"/>
        <v>0</v>
      </c>
      <c r="AB337" s="142"/>
    </row>
    <row r="338" spans="1:28" x14ac:dyDescent="0.55000000000000004">
      <c r="A338">
        <v>329</v>
      </c>
      <c r="B338" s="142"/>
      <c r="C338" s="142"/>
      <c r="D338" s="142"/>
      <c r="E338" s="142"/>
      <c r="F338" s="142"/>
      <c r="G338" t="str">
        <f t="shared" si="40"/>
        <v/>
      </c>
      <c r="H338" s="142"/>
      <c r="I338" t="str">
        <f t="shared" ca="1" si="41"/>
        <v/>
      </c>
      <c r="J338" s="142"/>
      <c r="K338" t="str">
        <f t="shared" ca="1" si="42"/>
        <v/>
      </c>
      <c r="L338" s="142"/>
      <c r="M338" s="142"/>
      <c r="N338" s="142"/>
      <c r="O338" s="146"/>
      <c r="P338" s="146"/>
      <c r="Q338" s="145">
        <f t="shared" si="44"/>
        <v>0</v>
      </c>
      <c r="R338" s="146"/>
      <c r="S338" s="146"/>
      <c r="T338" s="145">
        <f t="shared" si="45"/>
        <v>0</v>
      </c>
      <c r="U338" s="146"/>
      <c r="V338" s="146"/>
      <c r="W338" s="145">
        <f t="shared" si="46"/>
        <v>0</v>
      </c>
      <c r="X338" s="146"/>
      <c r="Y338" s="146"/>
      <c r="Z338" s="145">
        <f t="shared" si="47"/>
        <v>0</v>
      </c>
      <c r="AA338" s="126">
        <f t="shared" si="43"/>
        <v>0</v>
      </c>
      <c r="AB338" s="142"/>
    </row>
    <row r="339" spans="1:28" x14ac:dyDescent="0.55000000000000004">
      <c r="A339">
        <v>330</v>
      </c>
      <c r="B339" s="142"/>
      <c r="C339" s="142"/>
      <c r="D339" s="142"/>
      <c r="E339" s="142"/>
      <c r="F339" s="142"/>
      <c r="G339" t="str">
        <f t="shared" si="40"/>
        <v/>
      </c>
      <c r="H339" s="142"/>
      <c r="I339" t="str">
        <f t="shared" ca="1" si="41"/>
        <v/>
      </c>
      <c r="J339" s="142"/>
      <c r="K339" t="str">
        <f t="shared" ca="1" si="42"/>
        <v/>
      </c>
      <c r="L339" s="142"/>
      <c r="M339" s="142"/>
      <c r="N339" s="142"/>
      <c r="O339" s="146"/>
      <c r="P339" s="146"/>
      <c r="Q339" s="145">
        <f t="shared" si="44"/>
        <v>0</v>
      </c>
      <c r="R339" s="146"/>
      <c r="S339" s="146"/>
      <c r="T339" s="145">
        <f t="shared" si="45"/>
        <v>0</v>
      </c>
      <c r="U339" s="146"/>
      <c r="V339" s="146"/>
      <c r="W339" s="145">
        <f t="shared" si="46"/>
        <v>0</v>
      </c>
      <c r="X339" s="146"/>
      <c r="Y339" s="146"/>
      <c r="Z339" s="145">
        <f t="shared" si="47"/>
        <v>0</v>
      </c>
      <c r="AA339" s="126">
        <f t="shared" si="43"/>
        <v>0</v>
      </c>
      <c r="AB339" s="142"/>
    </row>
    <row r="340" spans="1:28" x14ac:dyDescent="0.55000000000000004">
      <c r="A340">
        <v>331</v>
      </c>
      <c r="B340" s="142"/>
      <c r="C340" s="142"/>
      <c r="D340" s="142"/>
      <c r="E340" s="142"/>
      <c r="F340" s="142"/>
      <c r="G340" t="str">
        <f t="shared" si="40"/>
        <v/>
      </c>
      <c r="H340" s="142"/>
      <c r="I340" t="str">
        <f t="shared" ca="1" si="41"/>
        <v/>
      </c>
      <c r="J340" s="142"/>
      <c r="K340" t="str">
        <f t="shared" ca="1" si="42"/>
        <v/>
      </c>
      <c r="L340" s="142"/>
      <c r="M340" s="142"/>
      <c r="N340" s="142"/>
      <c r="O340" s="146"/>
      <c r="P340" s="146"/>
      <c r="Q340" s="145">
        <f t="shared" si="44"/>
        <v>0</v>
      </c>
      <c r="R340" s="146"/>
      <c r="S340" s="146"/>
      <c r="T340" s="145">
        <f t="shared" si="45"/>
        <v>0</v>
      </c>
      <c r="U340" s="146"/>
      <c r="V340" s="146"/>
      <c r="W340" s="145">
        <f t="shared" si="46"/>
        <v>0</v>
      </c>
      <c r="X340" s="146"/>
      <c r="Y340" s="146"/>
      <c r="Z340" s="145">
        <f t="shared" si="47"/>
        <v>0</v>
      </c>
      <c r="AA340" s="126">
        <f t="shared" si="43"/>
        <v>0</v>
      </c>
      <c r="AB340" s="142"/>
    </row>
    <row r="341" spans="1:28" x14ac:dyDescent="0.55000000000000004">
      <c r="A341">
        <v>332</v>
      </c>
      <c r="B341" s="142"/>
      <c r="C341" s="142"/>
      <c r="D341" s="142"/>
      <c r="E341" s="142"/>
      <c r="F341" s="142"/>
      <c r="G341" t="str">
        <f t="shared" si="40"/>
        <v/>
      </c>
      <c r="H341" s="142"/>
      <c r="I341" t="str">
        <f t="shared" ca="1" si="41"/>
        <v/>
      </c>
      <c r="J341" s="142"/>
      <c r="K341" t="str">
        <f t="shared" ca="1" si="42"/>
        <v/>
      </c>
      <c r="L341" s="142"/>
      <c r="M341" s="142"/>
      <c r="N341" s="142"/>
      <c r="O341" s="146"/>
      <c r="P341" s="146"/>
      <c r="Q341" s="145">
        <f t="shared" si="44"/>
        <v>0</v>
      </c>
      <c r="R341" s="146"/>
      <c r="S341" s="146"/>
      <c r="T341" s="145">
        <f t="shared" si="45"/>
        <v>0</v>
      </c>
      <c r="U341" s="146"/>
      <c r="V341" s="146"/>
      <c r="W341" s="145">
        <f t="shared" si="46"/>
        <v>0</v>
      </c>
      <c r="X341" s="146"/>
      <c r="Y341" s="146"/>
      <c r="Z341" s="145">
        <f t="shared" si="47"/>
        <v>0</v>
      </c>
      <c r="AA341" s="126">
        <f t="shared" si="43"/>
        <v>0</v>
      </c>
      <c r="AB341" s="142"/>
    </row>
    <row r="342" spans="1:28" x14ac:dyDescent="0.55000000000000004">
      <c r="A342">
        <v>333</v>
      </c>
      <c r="B342" s="142"/>
      <c r="C342" s="142"/>
      <c r="D342" s="142"/>
      <c r="E342" s="142"/>
      <c r="F342" s="142"/>
      <c r="G342" t="str">
        <f t="shared" si="40"/>
        <v/>
      </c>
      <c r="H342" s="142"/>
      <c r="I342" t="str">
        <f t="shared" ca="1" si="41"/>
        <v/>
      </c>
      <c r="J342" s="142"/>
      <c r="K342" t="str">
        <f t="shared" ca="1" si="42"/>
        <v/>
      </c>
      <c r="L342" s="142"/>
      <c r="M342" s="142"/>
      <c r="N342" s="142"/>
      <c r="O342" s="146"/>
      <c r="P342" s="146"/>
      <c r="Q342" s="145">
        <f t="shared" si="44"/>
        <v>0</v>
      </c>
      <c r="R342" s="146"/>
      <c r="S342" s="146"/>
      <c r="T342" s="145">
        <f t="shared" si="45"/>
        <v>0</v>
      </c>
      <c r="U342" s="146"/>
      <c r="V342" s="146"/>
      <c r="W342" s="145">
        <f t="shared" si="46"/>
        <v>0</v>
      </c>
      <c r="X342" s="146"/>
      <c r="Y342" s="146"/>
      <c r="Z342" s="145">
        <f t="shared" si="47"/>
        <v>0</v>
      </c>
      <c r="AA342" s="126">
        <f t="shared" si="43"/>
        <v>0</v>
      </c>
      <c r="AB342" s="142"/>
    </row>
    <row r="343" spans="1:28" x14ac:dyDescent="0.55000000000000004">
      <c r="A343">
        <v>334</v>
      </c>
      <c r="B343" s="142"/>
      <c r="C343" s="142"/>
      <c r="D343" s="142"/>
      <c r="E343" s="142"/>
      <c r="F343" s="142"/>
      <c r="G343" t="str">
        <f t="shared" si="40"/>
        <v/>
      </c>
      <c r="H343" s="142"/>
      <c r="I343" t="str">
        <f t="shared" ca="1" si="41"/>
        <v/>
      </c>
      <c r="J343" s="142"/>
      <c r="K343" t="str">
        <f t="shared" ca="1" si="42"/>
        <v/>
      </c>
      <c r="L343" s="142"/>
      <c r="M343" s="142"/>
      <c r="N343" s="142"/>
      <c r="O343" s="146"/>
      <c r="P343" s="146"/>
      <c r="Q343" s="145">
        <f t="shared" si="44"/>
        <v>0</v>
      </c>
      <c r="R343" s="146"/>
      <c r="S343" s="146"/>
      <c r="T343" s="145">
        <f t="shared" si="45"/>
        <v>0</v>
      </c>
      <c r="U343" s="146"/>
      <c r="V343" s="146"/>
      <c r="W343" s="145">
        <f t="shared" si="46"/>
        <v>0</v>
      </c>
      <c r="X343" s="146"/>
      <c r="Y343" s="146"/>
      <c r="Z343" s="145">
        <f t="shared" si="47"/>
        <v>0</v>
      </c>
      <c r="AA343" s="126">
        <f t="shared" si="43"/>
        <v>0</v>
      </c>
      <c r="AB343" s="142"/>
    </row>
    <row r="344" spans="1:28" x14ac:dyDescent="0.55000000000000004">
      <c r="A344">
        <v>335</v>
      </c>
      <c r="B344" s="142"/>
      <c r="C344" s="142"/>
      <c r="D344" s="142"/>
      <c r="E344" s="142"/>
      <c r="F344" s="142"/>
      <c r="G344" t="str">
        <f t="shared" si="40"/>
        <v/>
      </c>
      <c r="H344" s="142"/>
      <c r="I344" t="str">
        <f t="shared" ca="1" si="41"/>
        <v/>
      </c>
      <c r="J344" s="142"/>
      <c r="K344" t="str">
        <f t="shared" ca="1" si="42"/>
        <v/>
      </c>
      <c r="L344" s="142"/>
      <c r="M344" s="142"/>
      <c r="N344" s="142"/>
      <c r="O344" s="146"/>
      <c r="P344" s="146"/>
      <c r="Q344" s="145">
        <f t="shared" si="44"/>
        <v>0</v>
      </c>
      <c r="R344" s="146"/>
      <c r="S344" s="146"/>
      <c r="T344" s="145">
        <f t="shared" si="45"/>
        <v>0</v>
      </c>
      <c r="U344" s="146"/>
      <c r="V344" s="146"/>
      <c r="W344" s="145">
        <f t="shared" si="46"/>
        <v>0</v>
      </c>
      <c r="X344" s="146"/>
      <c r="Y344" s="146"/>
      <c r="Z344" s="145">
        <f t="shared" si="47"/>
        <v>0</v>
      </c>
      <c r="AA344" s="126">
        <f t="shared" si="43"/>
        <v>0</v>
      </c>
      <c r="AB344" s="142"/>
    </row>
    <row r="345" spans="1:28" x14ac:dyDescent="0.55000000000000004">
      <c r="A345">
        <v>336</v>
      </c>
      <c r="B345" s="142"/>
      <c r="C345" s="142"/>
      <c r="D345" s="142"/>
      <c r="E345" s="142"/>
      <c r="F345" s="142"/>
      <c r="G345" t="str">
        <f t="shared" si="40"/>
        <v/>
      </c>
      <c r="H345" s="142"/>
      <c r="I345" t="str">
        <f t="shared" ca="1" si="41"/>
        <v/>
      </c>
      <c r="J345" s="142"/>
      <c r="K345" t="str">
        <f t="shared" ca="1" si="42"/>
        <v/>
      </c>
      <c r="L345" s="142"/>
      <c r="M345" s="142"/>
      <c r="N345" s="142"/>
      <c r="O345" s="146"/>
      <c r="P345" s="146"/>
      <c r="Q345" s="145">
        <f t="shared" si="44"/>
        <v>0</v>
      </c>
      <c r="R345" s="146"/>
      <c r="S345" s="146"/>
      <c r="T345" s="145">
        <f t="shared" si="45"/>
        <v>0</v>
      </c>
      <c r="U345" s="146"/>
      <c r="V345" s="146"/>
      <c r="W345" s="145">
        <f t="shared" si="46"/>
        <v>0</v>
      </c>
      <c r="X345" s="146"/>
      <c r="Y345" s="146"/>
      <c r="Z345" s="145">
        <f t="shared" si="47"/>
        <v>0</v>
      </c>
      <c r="AA345" s="126">
        <f t="shared" si="43"/>
        <v>0</v>
      </c>
      <c r="AB345" s="142"/>
    </row>
    <row r="346" spans="1:28" x14ac:dyDescent="0.55000000000000004">
      <c r="A346">
        <v>337</v>
      </c>
      <c r="B346" s="142"/>
      <c r="C346" s="142"/>
      <c r="D346" s="142"/>
      <c r="E346" s="142"/>
      <c r="F346" s="142"/>
      <c r="G346" t="str">
        <f t="shared" si="40"/>
        <v/>
      </c>
      <c r="H346" s="142"/>
      <c r="I346" t="str">
        <f t="shared" ca="1" si="41"/>
        <v/>
      </c>
      <c r="J346" s="142"/>
      <c r="K346" t="str">
        <f t="shared" ca="1" si="42"/>
        <v/>
      </c>
      <c r="L346" s="142"/>
      <c r="M346" s="142"/>
      <c r="N346" s="142"/>
      <c r="O346" s="146"/>
      <c r="P346" s="146"/>
      <c r="Q346" s="145">
        <f t="shared" si="44"/>
        <v>0</v>
      </c>
      <c r="R346" s="146"/>
      <c r="S346" s="146"/>
      <c r="T346" s="145">
        <f t="shared" si="45"/>
        <v>0</v>
      </c>
      <c r="U346" s="146"/>
      <c r="V346" s="146"/>
      <c r="W346" s="145">
        <f t="shared" si="46"/>
        <v>0</v>
      </c>
      <c r="X346" s="146"/>
      <c r="Y346" s="146"/>
      <c r="Z346" s="145">
        <f t="shared" si="47"/>
        <v>0</v>
      </c>
      <c r="AA346" s="126">
        <f t="shared" si="43"/>
        <v>0</v>
      </c>
      <c r="AB346" s="142"/>
    </row>
    <row r="347" spans="1:28" x14ac:dyDescent="0.55000000000000004">
      <c r="A347">
        <v>338</v>
      </c>
      <c r="B347" s="142"/>
      <c r="C347" s="142"/>
      <c r="D347" s="142"/>
      <c r="E347" s="142"/>
      <c r="F347" s="142"/>
      <c r="G347" t="str">
        <f t="shared" si="40"/>
        <v/>
      </c>
      <c r="H347" s="142"/>
      <c r="I347" t="str">
        <f t="shared" ca="1" si="41"/>
        <v/>
      </c>
      <c r="J347" s="142"/>
      <c r="K347" t="str">
        <f t="shared" ca="1" si="42"/>
        <v/>
      </c>
      <c r="L347" s="142"/>
      <c r="M347" s="142"/>
      <c r="N347" s="142"/>
      <c r="O347" s="146"/>
      <c r="P347" s="146"/>
      <c r="Q347" s="145">
        <f t="shared" si="44"/>
        <v>0</v>
      </c>
      <c r="R347" s="146"/>
      <c r="S347" s="146"/>
      <c r="T347" s="145">
        <f t="shared" si="45"/>
        <v>0</v>
      </c>
      <c r="U347" s="146"/>
      <c r="V347" s="146"/>
      <c r="W347" s="145">
        <f t="shared" si="46"/>
        <v>0</v>
      </c>
      <c r="X347" s="146"/>
      <c r="Y347" s="146"/>
      <c r="Z347" s="145">
        <f t="shared" si="47"/>
        <v>0</v>
      </c>
      <c r="AA347" s="126">
        <f t="shared" si="43"/>
        <v>0</v>
      </c>
      <c r="AB347" s="142"/>
    </row>
    <row r="348" spans="1:28" x14ac:dyDescent="0.55000000000000004">
      <c r="A348">
        <v>339</v>
      </c>
      <c r="B348" s="142"/>
      <c r="C348" s="142"/>
      <c r="D348" s="142"/>
      <c r="E348" s="142"/>
      <c r="F348" s="142"/>
      <c r="G348" t="str">
        <f t="shared" si="40"/>
        <v/>
      </c>
      <c r="H348" s="142"/>
      <c r="I348" t="str">
        <f t="shared" ca="1" si="41"/>
        <v/>
      </c>
      <c r="J348" s="142"/>
      <c r="K348" t="str">
        <f t="shared" ca="1" si="42"/>
        <v/>
      </c>
      <c r="L348" s="142"/>
      <c r="M348" s="142"/>
      <c r="N348" s="142"/>
      <c r="O348" s="146"/>
      <c r="P348" s="146"/>
      <c r="Q348" s="145">
        <f t="shared" si="44"/>
        <v>0</v>
      </c>
      <c r="R348" s="146"/>
      <c r="S348" s="146"/>
      <c r="T348" s="145">
        <f t="shared" si="45"/>
        <v>0</v>
      </c>
      <c r="U348" s="146"/>
      <c r="V348" s="146"/>
      <c r="W348" s="145">
        <f t="shared" si="46"/>
        <v>0</v>
      </c>
      <c r="X348" s="146"/>
      <c r="Y348" s="146"/>
      <c r="Z348" s="145">
        <f t="shared" si="47"/>
        <v>0</v>
      </c>
      <c r="AA348" s="126">
        <f t="shared" si="43"/>
        <v>0</v>
      </c>
      <c r="AB348" s="142"/>
    </row>
    <row r="349" spans="1:28" x14ac:dyDescent="0.55000000000000004">
      <c r="A349">
        <v>340</v>
      </c>
      <c r="B349" s="142"/>
      <c r="C349" s="142"/>
      <c r="D349" s="142"/>
      <c r="E349" s="142"/>
      <c r="F349" s="142"/>
      <c r="G349" t="str">
        <f t="shared" si="40"/>
        <v/>
      </c>
      <c r="H349" s="142"/>
      <c r="I349" t="str">
        <f t="shared" ca="1" si="41"/>
        <v/>
      </c>
      <c r="J349" s="142"/>
      <c r="K349" t="str">
        <f t="shared" ca="1" si="42"/>
        <v/>
      </c>
      <c r="L349" s="142"/>
      <c r="M349" s="142"/>
      <c r="N349" s="142"/>
      <c r="O349" s="146"/>
      <c r="P349" s="146"/>
      <c r="Q349" s="145">
        <f t="shared" si="44"/>
        <v>0</v>
      </c>
      <c r="R349" s="146"/>
      <c r="S349" s="146"/>
      <c r="T349" s="145">
        <f t="shared" si="45"/>
        <v>0</v>
      </c>
      <c r="U349" s="146"/>
      <c r="V349" s="146"/>
      <c r="W349" s="145">
        <f t="shared" si="46"/>
        <v>0</v>
      </c>
      <c r="X349" s="146"/>
      <c r="Y349" s="146"/>
      <c r="Z349" s="145">
        <f t="shared" si="47"/>
        <v>0</v>
      </c>
      <c r="AA349" s="126">
        <f t="shared" si="43"/>
        <v>0</v>
      </c>
      <c r="AB349" s="142"/>
    </row>
    <row r="350" spans="1:28" x14ac:dyDescent="0.55000000000000004">
      <c r="A350">
        <v>341</v>
      </c>
      <c r="B350" s="142"/>
      <c r="C350" s="142"/>
      <c r="D350" s="142"/>
      <c r="E350" s="142"/>
      <c r="F350" s="142"/>
      <c r="G350" t="str">
        <f t="shared" si="40"/>
        <v/>
      </c>
      <c r="H350" s="142"/>
      <c r="I350" t="str">
        <f t="shared" ca="1" si="41"/>
        <v/>
      </c>
      <c r="J350" s="142"/>
      <c r="K350" t="str">
        <f t="shared" ca="1" si="42"/>
        <v/>
      </c>
      <c r="L350" s="142"/>
      <c r="M350" s="142"/>
      <c r="N350" s="142"/>
      <c r="O350" s="146"/>
      <c r="P350" s="146"/>
      <c r="Q350" s="145">
        <f t="shared" si="44"/>
        <v>0</v>
      </c>
      <c r="R350" s="146"/>
      <c r="S350" s="146"/>
      <c r="T350" s="145">
        <f t="shared" si="45"/>
        <v>0</v>
      </c>
      <c r="U350" s="146"/>
      <c r="V350" s="146"/>
      <c r="W350" s="145">
        <f t="shared" si="46"/>
        <v>0</v>
      </c>
      <c r="X350" s="146"/>
      <c r="Y350" s="146"/>
      <c r="Z350" s="145">
        <f t="shared" si="47"/>
        <v>0</v>
      </c>
      <c r="AA350" s="126">
        <f t="shared" si="43"/>
        <v>0</v>
      </c>
      <c r="AB350" s="142"/>
    </row>
    <row r="351" spans="1:28" x14ac:dyDescent="0.55000000000000004">
      <c r="A351">
        <v>342</v>
      </c>
      <c r="B351" s="142"/>
      <c r="C351" s="142"/>
      <c r="D351" s="142"/>
      <c r="E351" s="142"/>
      <c r="F351" s="142"/>
      <c r="G351" t="str">
        <f t="shared" si="40"/>
        <v/>
      </c>
      <c r="H351" s="142"/>
      <c r="I351" t="str">
        <f t="shared" ca="1" si="41"/>
        <v/>
      </c>
      <c r="J351" s="142"/>
      <c r="K351" t="str">
        <f t="shared" ca="1" si="42"/>
        <v/>
      </c>
      <c r="L351" s="142"/>
      <c r="M351" s="142"/>
      <c r="N351" s="142"/>
      <c r="O351" s="146"/>
      <c r="P351" s="146"/>
      <c r="Q351" s="145">
        <f t="shared" si="44"/>
        <v>0</v>
      </c>
      <c r="R351" s="146"/>
      <c r="S351" s="146"/>
      <c r="T351" s="145">
        <f t="shared" si="45"/>
        <v>0</v>
      </c>
      <c r="U351" s="146"/>
      <c r="V351" s="146"/>
      <c r="W351" s="145">
        <f t="shared" si="46"/>
        <v>0</v>
      </c>
      <c r="X351" s="146"/>
      <c r="Y351" s="146"/>
      <c r="Z351" s="145">
        <f t="shared" si="47"/>
        <v>0</v>
      </c>
      <c r="AA351" s="126">
        <f t="shared" si="43"/>
        <v>0</v>
      </c>
      <c r="AB351" s="142"/>
    </row>
    <row r="352" spans="1:28" x14ac:dyDescent="0.55000000000000004">
      <c r="A352">
        <v>343</v>
      </c>
      <c r="B352" s="142"/>
      <c r="C352" s="142"/>
      <c r="D352" s="142"/>
      <c r="E352" s="142"/>
      <c r="F352" s="142"/>
      <c r="G352" t="str">
        <f t="shared" si="40"/>
        <v/>
      </c>
      <c r="H352" s="142"/>
      <c r="I352" t="str">
        <f t="shared" ca="1" si="41"/>
        <v/>
      </c>
      <c r="J352" s="142"/>
      <c r="K352" t="str">
        <f t="shared" ca="1" si="42"/>
        <v/>
      </c>
      <c r="L352" s="142"/>
      <c r="M352" s="142"/>
      <c r="N352" s="142"/>
      <c r="O352" s="146"/>
      <c r="P352" s="146"/>
      <c r="Q352" s="145">
        <f t="shared" si="44"/>
        <v>0</v>
      </c>
      <c r="R352" s="146"/>
      <c r="S352" s="146"/>
      <c r="T352" s="145">
        <f t="shared" si="45"/>
        <v>0</v>
      </c>
      <c r="U352" s="146"/>
      <c r="V352" s="146"/>
      <c r="W352" s="145">
        <f t="shared" si="46"/>
        <v>0</v>
      </c>
      <c r="X352" s="146"/>
      <c r="Y352" s="146"/>
      <c r="Z352" s="145">
        <f t="shared" si="47"/>
        <v>0</v>
      </c>
      <c r="AA352" s="126">
        <f t="shared" si="43"/>
        <v>0</v>
      </c>
      <c r="AB352" s="142"/>
    </row>
    <row r="353" spans="1:28" x14ac:dyDescent="0.55000000000000004">
      <c r="A353">
        <v>344</v>
      </c>
      <c r="B353" s="142"/>
      <c r="C353" s="142"/>
      <c r="D353" s="142"/>
      <c r="E353" s="142"/>
      <c r="F353" s="142"/>
      <c r="G353" t="str">
        <f t="shared" si="40"/>
        <v/>
      </c>
      <c r="H353" s="142"/>
      <c r="I353" t="str">
        <f t="shared" ca="1" si="41"/>
        <v/>
      </c>
      <c r="J353" s="142"/>
      <c r="K353" t="str">
        <f t="shared" ca="1" si="42"/>
        <v/>
      </c>
      <c r="L353" s="142"/>
      <c r="M353" s="142"/>
      <c r="N353" s="142"/>
      <c r="O353" s="146"/>
      <c r="P353" s="146"/>
      <c r="Q353" s="145">
        <f t="shared" si="44"/>
        <v>0</v>
      </c>
      <c r="R353" s="146"/>
      <c r="S353" s="146"/>
      <c r="T353" s="145">
        <f t="shared" si="45"/>
        <v>0</v>
      </c>
      <c r="U353" s="146"/>
      <c r="V353" s="146"/>
      <c r="W353" s="145">
        <f t="shared" si="46"/>
        <v>0</v>
      </c>
      <c r="X353" s="146"/>
      <c r="Y353" s="146"/>
      <c r="Z353" s="145">
        <f t="shared" si="47"/>
        <v>0</v>
      </c>
      <c r="AA353" s="126">
        <f t="shared" si="43"/>
        <v>0</v>
      </c>
      <c r="AB353" s="142"/>
    </row>
    <row r="354" spans="1:28" x14ac:dyDescent="0.55000000000000004">
      <c r="A354">
        <v>345</v>
      </c>
      <c r="B354" s="142"/>
      <c r="C354" s="142"/>
      <c r="D354" s="142"/>
      <c r="E354" s="142"/>
      <c r="F354" s="142"/>
      <c r="G354" t="str">
        <f t="shared" si="40"/>
        <v/>
      </c>
      <c r="H354" s="142"/>
      <c r="I354" t="str">
        <f t="shared" ca="1" si="41"/>
        <v/>
      </c>
      <c r="J354" s="142"/>
      <c r="K354" t="str">
        <f t="shared" ca="1" si="42"/>
        <v/>
      </c>
      <c r="L354" s="142"/>
      <c r="M354" s="142"/>
      <c r="N354" s="142"/>
      <c r="O354" s="146"/>
      <c r="P354" s="146"/>
      <c r="Q354" s="145">
        <f t="shared" si="44"/>
        <v>0</v>
      </c>
      <c r="R354" s="146"/>
      <c r="S354" s="146"/>
      <c r="T354" s="145">
        <f t="shared" si="45"/>
        <v>0</v>
      </c>
      <c r="U354" s="146"/>
      <c r="V354" s="146"/>
      <c r="W354" s="145">
        <f t="shared" si="46"/>
        <v>0</v>
      </c>
      <c r="X354" s="146"/>
      <c r="Y354" s="146"/>
      <c r="Z354" s="145">
        <f t="shared" si="47"/>
        <v>0</v>
      </c>
      <c r="AA354" s="126">
        <f t="shared" si="43"/>
        <v>0</v>
      </c>
      <c r="AB354" s="142"/>
    </row>
    <row r="355" spans="1:28" x14ac:dyDescent="0.55000000000000004">
      <c r="A355">
        <v>346</v>
      </c>
      <c r="B355" s="142"/>
      <c r="C355" s="142"/>
      <c r="D355" s="142"/>
      <c r="E355" s="142"/>
      <c r="F355" s="142"/>
      <c r="G355" t="str">
        <f t="shared" si="40"/>
        <v/>
      </c>
      <c r="H355" s="142"/>
      <c r="I355" t="str">
        <f t="shared" ca="1" si="41"/>
        <v/>
      </c>
      <c r="J355" s="142"/>
      <c r="K355" t="str">
        <f t="shared" ca="1" si="42"/>
        <v/>
      </c>
      <c r="L355" s="142"/>
      <c r="M355" s="142"/>
      <c r="N355" s="142"/>
      <c r="O355" s="146"/>
      <c r="P355" s="146"/>
      <c r="Q355" s="145">
        <f t="shared" si="44"/>
        <v>0</v>
      </c>
      <c r="R355" s="146"/>
      <c r="S355" s="146"/>
      <c r="T355" s="145">
        <f t="shared" si="45"/>
        <v>0</v>
      </c>
      <c r="U355" s="146"/>
      <c r="V355" s="146"/>
      <c r="W355" s="145">
        <f t="shared" si="46"/>
        <v>0</v>
      </c>
      <c r="X355" s="146"/>
      <c r="Y355" s="146"/>
      <c r="Z355" s="145">
        <f t="shared" si="47"/>
        <v>0</v>
      </c>
      <c r="AA355" s="126">
        <f t="shared" si="43"/>
        <v>0</v>
      </c>
      <c r="AB355" s="142"/>
    </row>
    <row r="356" spans="1:28" x14ac:dyDescent="0.55000000000000004">
      <c r="A356">
        <v>347</v>
      </c>
      <c r="B356" s="142"/>
      <c r="C356" s="142"/>
      <c r="D356" s="142"/>
      <c r="E356" s="142"/>
      <c r="F356" s="142"/>
      <c r="G356" t="str">
        <f t="shared" si="40"/>
        <v/>
      </c>
      <c r="H356" s="142"/>
      <c r="I356" t="str">
        <f t="shared" ca="1" si="41"/>
        <v/>
      </c>
      <c r="J356" s="142"/>
      <c r="K356" t="str">
        <f t="shared" ca="1" si="42"/>
        <v/>
      </c>
      <c r="L356" s="142"/>
      <c r="M356" s="142"/>
      <c r="N356" s="142"/>
      <c r="O356" s="146"/>
      <c r="P356" s="146"/>
      <c r="Q356" s="145">
        <f t="shared" si="44"/>
        <v>0</v>
      </c>
      <c r="R356" s="146"/>
      <c r="S356" s="146"/>
      <c r="T356" s="145">
        <f t="shared" si="45"/>
        <v>0</v>
      </c>
      <c r="U356" s="146"/>
      <c r="V356" s="146"/>
      <c r="W356" s="145">
        <f t="shared" si="46"/>
        <v>0</v>
      </c>
      <c r="X356" s="146"/>
      <c r="Y356" s="146"/>
      <c r="Z356" s="145">
        <f t="shared" si="47"/>
        <v>0</v>
      </c>
      <c r="AA356" s="126">
        <f t="shared" si="43"/>
        <v>0</v>
      </c>
      <c r="AB356" s="142"/>
    </row>
    <row r="357" spans="1:28" x14ac:dyDescent="0.55000000000000004">
      <c r="A357">
        <v>348</v>
      </c>
      <c r="B357" s="142"/>
      <c r="C357" s="142"/>
      <c r="D357" s="142"/>
      <c r="E357" s="142"/>
      <c r="F357" s="142"/>
      <c r="G357" t="str">
        <f t="shared" si="40"/>
        <v/>
      </c>
      <c r="H357" s="142"/>
      <c r="I357" t="str">
        <f t="shared" ca="1" si="41"/>
        <v/>
      </c>
      <c r="J357" s="142"/>
      <c r="K357" t="str">
        <f t="shared" ca="1" si="42"/>
        <v/>
      </c>
      <c r="L357" s="142"/>
      <c r="M357" s="142"/>
      <c r="N357" s="142"/>
      <c r="O357" s="146"/>
      <c r="P357" s="146"/>
      <c r="Q357" s="145">
        <f t="shared" si="44"/>
        <v>0</v>
      </c>
      <c r="R357" s="146"/>
      <c r="S357" s="146"/>
      <c r="T357" s="145">
        <f t="shared" si="45"/>
        <v>0</v>
      </c>
      <c r="U357" s="146"/>
      <c r="V357" s="146"/>
      <c r="W357" s="145">
        <f t="shared" si="46"/>
        <v>0</v>
      </c>
      <c r="X357" s="146"/>
      <c r="Y357" s="146"/>
      <c r="Z357" s="145">
        <f t="shared" si="47"/>
        <v>0</v>
      </c>
      <c r="AA357" s="126">
        <f t="shared" si="43"/>
        <v>0</v>
      </c>
      <c r="AB357" s="142"/>
    </row>
    <row r="358" spans="1:28" x14ac:dyDescent="0.55000000000000004">
      <c r="A358">
        <v>349</v>
      </c>
      <c r="B358" s="142"/>
      <c r="C358" s="142"/>
      <c r="D358" s="142"/>
      <c r="E358" s="142"/>
      <c r="F358" s="142"/>
      <c r="G358" t="str">
        <f t="shared" si="40"/>
        <v/>
      </c>
      <c r="H358" s="142"/>
      <c r="I358" t="str">
        <f t="shared" ca="1" si="41"/>
        <v/>
      </c>
      <c r="J358" s="142"/>
      <c r="K358" t="str">
        <f t="shared" ca="1" si="42"/>
        <v/>
      </c>
      <c r="L358" s="142"/>
      <c r="M358" s="142"/>
      <c r="N358" s="142"/>
      <c r="O358" s="146"/>
      <c r="P358" s="146"/>
      <c r="Q358" s="145">
        <f t="shared" si="44"/>
        <v>0</v>
      </c>
      <c r="R358" s="146"/>
      <c r="S358" s="146"/>
      <c r="T358" s="145">
        <f t="shared" si="45"/>
        <v>0</v>
      </c>
      <c r="U358" s="146"/>
      <c r="V358" s="146"/>
      <c r="W358" s="145">
        <f t="shared" si="46"/>
        <v>0</v>
      </c>
      <c r="X358" s="146"/>
      <c r="Y358" s="146"/>
      <c r="Z358" s="145">
        <f t="shared" si="47"/>
        <v>0</v>
      </c>
      <c r="AA358" s="126">
        <f t="shared" si="43"/>
        <v>0</v>
      </c>
      <c r="AB358" s="142"/>
    </row>
    <row r="359" spans="1:28" x14ac:dyDescent="0.55000000000000004">
      <c r="A359">
        <v>350</v>
      </c>
      <c r="B359" s="142"/>
      <c r="C359" s="142"/>
      <c r="D359" s="142"/>
      <c r="E359" s="142"/>
      <c r="F359" s="142"/>
      <c r="G359" t="str">
        <f t="shared" si="40"/>
        <v/>
      </c>
      <c r="H359" s="142"/>
      <c r="I359" t="str">
        <f t="shared" ca="1" si="41"/>
        <v/>
      </c>
      <c r="J359" s="142"/>
      <c r="K359" t="str">
        <f t="shared" ca="1" si="42"/>
        <v/>
      </c>
      <c r="L359" s="142"/>
      <c r="M359" s="142"/>
      <c r="N359" s="142"/>
      <c r="O359" s="146"/>
      <c r="P359" s="146"/>
      <c r="Q359" s="145">
        <f t="shared" si="44"/>
        <v>0</v>
      </c>
      <c r="R359" s="146"/>
      <c r="S359" s="146"/>
      <c r="T359" s="145">
        <f t="shared" si="45"/>
        <v>0</v>
      </c>
      <c r="U359" s="146"/>
      <c r="V359" s="146"/>
      <c r="W359" s="145">
        <f t="shared" si="46"/>
        <v>0</v>
      </c>
      <c r="X359" s="146"/>
      <c r="Y359" s="146"/>
      <c r="Z359" s="145">
        <f t="shared" si="47"/>
        <v>0</v>
      </c>
      <c r="AA359" s="126">
        <f t="shared" si="43"/>
        <v>0</v>
      </c>
      <c r="AB359" s="142"/>
    </row>
    <row r="360" spans="1:28" x14ac:dyDescent="0.55000000000000004">
      <c r="A360">
        <v>351</v>
      </c>
      <c r="B360" s="142"/>
      <c r="C360" s="142"/>
      <c r="D360" s="142"/>
      <c r="E360" s="142"/>
      <c r="F360" s="142"/>
      <c r="G360" t="str">
        <f t="shared" si="40"/>
        <v/>
      </c>
      <c r="H360" s="142"/>
      <c r="I360" t="str">
        <f t="shared" ca="1" si="41"/>
        <v/>
      </c>
      <c r="J360" s="142"/>
      <c r="K360" t="str">
        <f t="shared" ca="1" si="42"/>
        <v/>
      </c>
      <c r="L360" s="142"/>
      <c r="M360" s="142"/>
      <c r="N360" s="142"/>
      <c r="O360" s="146"/>
      <c r="P360" s="146"/>
      <c r="Q360" s="145">
        <f t="shared" si="44"/>
        <v>0</v>
      </c>
      <c r="R360" s="146"/>
      <c r="S360" s="146"/>
      <c r="T360" s="145">
        <f t="shared" si="45"/>
        <v>0</v>
      </c>
      <c r="U360" s="146"/>
      <c r="V360" s="146"/>
      <c r="W360" s="145">
        <f t="shared" si="46"/>
        <v>0</v>
      </c>
      <c r="X360" s="146"/>
      <c r="Y360" s="146"/>
      <c r="Z360" s="145">
        <f t="shared" si="47"/>
        <v>0</v>
      </c>
      <c r="AA360" s="126">
        <f t="shared" si="43"/>
        <v>0</v>
      </c>
      <c r="AB360" s="142"/>
    </row>
    <row r="361" spans="1:28" x14ac:dyDescent="0.55000000000000004">
      <c r="A361">
        <v>352</v>
      </c>
      <c r="B361" s="142"/>
      <c r="C361" s="142"/>
      <c r="D361" s="142"/>
      <c r="E361" s="142"/>
      <c r="F361" s="142"/>
      <c r="G361" t="str">
        <f t="shared" si="40"/>
        <v/>
      </c>
      <c r="H361" s="142"/>
      <c r="I361" t="str">
        <f t="shared" ca="1" si="41"/>
        <v/>
      </c>
      <c r="J361" s="142"/>
      <c r="K361" t="str">
        <f t="shared" ca="1" si="42"/>
        <v/>
      </c>
      <c r="L361" s="142"/>
      <c r="M361" s="142"/>
      <c r="N361" s="142"/>
      <c r="O361" s="146"/>
      <c r="P361" s="146"/>
      <c r="Q361" s="145">
        <f t="shared" si="44"/>
        <v>0</v>
      </c>
      <c r="R361" s="146"/>
      <c r="S361" s="146"/>
      <c r="T361" s="145">
        <f t="shared" si="45"/>
        <v>0</v>
      </c>
      <c r="U361" s="146"/>
      <c r="V361" s="146"/>
      <c r="W361" s="145">
        <f t="shared" si="46"/>
        <v>0</v>
      </c>
      <c r="X361" s="146"/>
      <c r="Y361" s="146"/>
      <c r="Z361" s="145">
        <f t="shared" si="47"/>
        <v>0</v>
      </c>
      <c r="AA361" s="126">
        <f t="shared" si="43"/>
        <v>0</v>
      </c>
      <c r="AB361" s="142"/>
    </row>
    <row r="362" spans="1:28" x14ac:dyDescent="0.55000000000000004">
      <c r="A362">
        <v>353</v>
      </c>
      <c r="B362" s="142"/>
      <c r="C362" s="142"/>
      <c r="D362" s="142"/>
      <c r="E362" s="142"/>
      <c r="F362" s="142"/>
      <c r="G362" t="str">
        <f t="shared" si="40"/>
        <v/>
      </c>
      <c r="H362" s="142"/>
      <c r="I362" t="str">
        <f t="shared" ca="1" si="41"/>
        <v/>
      </c>
      <c r="J362" s="142"/>
      <c r="K362" t="str">
        <f t="shared" ca="1" si="42"/>
        <v/>
      </c>
      <c r="L362" s="142"/>
      <c r="M362" s="142"/>
      <c r="N362" s="142"/>
      <c r="O362" s="146"/>
      <c r="P362" s="146"/>
      <c r="Q362" s="145">
        <f t="shared" si="44"/>
        <v>0</v>
      </c>
      <c r="R362" s="146"/>
      <c r="S362" s="146"/>
      <c r="T362" s="145">
        <f t="shared" si="45"/>
        <v>0</v>
      </c>
      <c r="U362" s="146"/>
      <c r="V362" s="146"/>
      <c r="W362" s="145">
        <f t="shared" si="46"/>
        <v>0</v>
      </c>
      <c r="X362" s="146"/>
      <c r="Y362" s="146"/>
      <c r="Z362" s="145">
        <f t="shared" si="47"/>
        <v>0</v>
      </c>
      <c r="AA362" s="126">
        <f t="shared" si="43"/>
        <v>0</v>
      </c>
      <c r="AB362" s="142"/>
    </row>
    <row r="363" spans="1:28" x14ac:dyDescent="0.55000000000000004">
      <c r="A363">
        <v>354</v>
      </c>
      <c r="B363" s="142"/>
      <c r="C363" s="142"/>
      <c r="D363" s="142"/>
      <c r="E363" s="142"/>
      <c r="F363" s="142"/>
      <c r="G363" t="str">
        <f t="shared" si="40"/>
        <v/>
      </c>
      <c r="H363" s="142"/>
      <c r="I363" t="str">
        <f t="shared" ca="1" si="41"/>
        <v/>
      </c>
      <c r="J363" s="142"/>
      <c r="K363" t="str">
        <f t="shared" ca="1" si="42"/>
        <v/>
      </c>
      <c r="L363" s="142"/>
      <c r="M363" s="142"/>
      <c r="N363" s="142"/>
      <c r="O363" s="146"/>
      <c r="P363" s="146"/>
      <c r="Q363" s="145">
        <f t="shared" si="44"/>
        <v>0</v>
      </c>
      <c r="R363" s="146"/>
      <c r="S363" s="146"/>
      <c r="T363" s="145">
        <f t="shared" si="45"/>
        <v>0</v>
      </c>
      <c r="U363" s="146"/>
      <c r="V363" s="146"/>
      <c r="W363" s="145">
        <f t="shared" si="46"/>
        <v>0</v>
      </c>
      <c r="X363" s="146"/>
      <c r="Y363" s="146"/>
      <c r="Z363" s="145">
        <f t="shared" si="47"/>
        <v>0</v>
      </c>
      <c r="AA363" s="126">
        <f t="shared" si="43"/>
        <v>0</v>
      </c>
      <c r="AB363" s="142"/>
    </row>
    <row r="364" spans="1:28" x14ac:dyDescent="0.55000000000000004">
      <c r="A364">
        <v>355</v>
      </c>
      <c r="B364" s="142"/>
      <c r="C364" s="142"/>
      <c r="D364" s="142"/>
      <c r="E364" s="142"/>
      <c r="F364" s="142"/>
      <c r="G364" t="str">
        <f t="shared" si="40"/>
        <v/>
      </c>
      <c r="H364" s="142"/>
      <c r="I364" t="str">
        <f t="shared" ca="1" si="41"/>
        <v/>
      </c>
      <c r="J364" s="142"/>
      <c r="K364" t="str">
        <f t="shared" ca="1" si="42"/>
        <v/>
      </c>
      <c r="L364" s="142"/>
      <c r="M364" s="142"/>
      <c r="N364" s="142"/>
      <c r="O364" s="146"/>
      <c r="P364" s="146"/>
      <c r="Q364" s="145">
        <f t="shared" si="44"/>
        <v>0</v>
      </c>
      <c r="R364" s="146"/>
      <c r="S364" s="146"/>
      <c r="T364" s="145">
        <f t="shared" si="45"/>
        <v>0</v>
      </c>
      <c r="U364" s="146"/>
      <c r="V364" s="146"/>
      <c r="W364" s="145">
        <f t="shared" si="46"/>
        <v>0</v>
      </c>
      <c r="X364" s="146"/>
      <c r="Y364" s="146"/>
      <c r="Z364" s="145">
        <f t="shared" si="47"/>
        <v>0</v>
      </c>
      <c r="AA364" s="126">
        <f t="shared" si="43"/>
        <v>0</v>
      </c>
      <c r="AB364" s="142"/>
    </row>
    <row r="365" spans="1:28" x14ac:dyDescent="0.55000000000000004">
      <c r="A365">
        <v>356</v>
      </c>
      <c r="B365" s="142"/>
      <c r="C365" s="142"/>
      <c r="D365" s="142"/>
      <c r="E365" s="142"/>
      <c r="F365" s="142"/>
      <c r="G365" t="str">
        <f t="shared" si="40"/>
        <v/>
      </c>
      <c r="H365" s="142"/>
      <c r="I365" t="str">
        <f t="shared" ca="1" si="41"/>
        <v/>
      </c>
      <c r="J365" s="142"/>
      <c r="K365" t="str">
        <f t="shared" ca="1" si="42"/>
        <v/>
      </c>
      <c r="L365" s="142"/>
      <c r="M365" s="142"/>
      <c r="N365" s="142"/>
      <c r="O365" s="146"/>
      <c r="P365" s="146"/>
      <c r="Q365" s="145">
        <f t="shared" si="44"/>
        <v>0</v>
      </c>
      <c r="R365" s="146"/>
      <c r="S365" s="146"/>
      <c r="T365" s="145">
        <f t="shared" si="45"/>
        <v>0</v>
      </c>
      <c r="U365" s="146"/>
      <c r="V365" s="146"/>
      <c r="W365" s="145">
        <f t="shared" si="46"/>
        <v>0</v>
      </c>
      <c r="X365" s="146"/>
      <c r="Y365" s="146"/>
      <c r="Z365" s="145">
        <f t="shared" si="47"/>
        <v>0</v>
      </c>
      <c r="AA365" s="126">
        <f t="shared" si="43"/>
        <v>0</v>
      </c>
      <c r="AB365" s="142"/>
    </row>
    <row r="366" spans="1:28" x14ac:dyDescent="0.55000000000000004">
      <c r="A366">
        <v>357</v>
      </c>
      <c r="B366" s="142"/>
      <c r="C366" s="142"/>
      <c r="D366" s="142"/>
      <c r="E366" s="142"/>
      <c r="F366" s="142"/>
      <c r="G366" t="str">
        <f t="shared" si="40"/>
        <v/>
      </c>
      <c r="H366" s="142"/>
      <c r="I366" t="str">
        <f t="shared" ca="1" si="41"/>
        <v/>
      </c>
      <c r="J366" s="142"/>
      <c r="K366" t="str">
        <f t="shared" ca="1" si="42"/>
        <v/>
      </c>
      <c r="L366" s="142"/>
      <c r="M366" s="142"/>
      <c r="N366" s="142"/>
      <c r="O366" s="146"/>
      <c r="P366" s="146"/>
      <c r="Q366" s="145">
        <f t="shared" si="44"/>
        <v>0</v>
      </c>
      <c r="R366" s="146"/>
      <c r="S366" s="146"/>
      <c r="T366" s="145">
        <f t="shared" si="45"/>
        <v>0</v>
      </c>
      <c r="U366" s="146"/>
      <c r="V366" s="146"/>
      <c r="W366" s="145">
        <f t="shared" si="46"/>
        <v>0</v>
      </c>
      <c r="X366" s="146"/>
      <c r="Y366" s="146"/>
      <c r="Z366" s="145">
        <f t="shared" si="47"/>
        <v>0</v>
      </c>
      <c r="AA366" s="126">
        <f t="shared" si="43"/>
        <v>0</v>
      </c>
      <c r="AB366" s="142"/>
    </row>
    <row r="367" spans="1:28" x14ac:dyDescent="0.55000000000000004">
      <c r="A367">
        <v>358</v>
      </c>
      <c r="B367" s="142"/>
      <c r="C367" s="142"/>
      <c r="D367" s="142"/>
      <c r="E367" s="142"/>
      <c r="F367" s="142"/>
      <c r="G367" t="str">
        <f t="shared" si="40"/>
        <v/>
      </c>
      <c r="H367" s="142"/>
      <c r="I367" t="str">
        <f t="shared" ca="1" si="41"/>
        <v/>
      </c>
      <c r="J367" s="142"/>
      <c r="K367" t="str">
        <f t="shared" ca="1" si="42"/>
        <v/>
      </c>
      <c r="L367" s="142"/>
      <c r="M367" s="142"/>
      <c r="N367" s="142"/>
      <c r="O367" s="146"/>
      <c r="P367" s="146"/>
      <c r="Q367" s="145">
        <f t="shared" si="44"/>
        <v>0</v>
      </c>
      <c r="R367" s="146"/>
      <c r="S367" s="146"/>
      <c r="T367" s="145">
        <f t="shared" si="45"/>
        <v>0</v>
      </c>
      <c r="U367" s="146"/>
      <c r="V367" s="146"/>
      <c r="W367" s="145">
        <f t="shared" si="46"/>
        <v>0</v>
      </c>
      <c r="X367" s="146"/>
      <c r="Y367" s="146"/>
      <c r="Z367" s="145">
        <f t="shared" si="47"/>
        <v>0</v>
      </c>
      <c r="AA367" s="126">
        <f t="shared" si="43"/>
        <v>0</v>
      </c>
      <c r="AB367" s="142"/>
    </row>
    <row r="368" spans="1:28" x14ac:dyDescent="0.55000000000000004">
      <c r="A368">
        <v>359</v>
      </c>
      <c r="B368" s="142"/>
      <c r="C368" s="142"/>
      <c r="D368" s="142"/>
      <c r="E368" s="142"/>
      <c r="F368" s="142"/>
      <c r="G368" t="str">
        <f t="shared" si="40"/>
        <v/>
      </c>
      <c r="H368" s="142"/>
      <c r="I368" t="str">
        <f t="shared" ca="1" si="41"/>
        <v/>
      </c>
      <c r="J368" s="142"/>
      <c r="K368" t="str">
        <f t="shared" ca="1" si="42"/>
        <v/>
      </c>
      <c r="L368" s="142"/>
      <c r="M368" s="142"/>
      <c r="N368" s="142"/>
      <c r="O368" s="146"/>
      <c r="P368" s="146"/>
      <c r="Q368" s="145">
        <f t="shared" si="44"/>
        <v>0</v>
      </c>
      <c r="R368" s="146"/>
      <c r="S368" s="146"/>
      <c r="T368" s="145">
        <f t="shared" si="45"/>
        <v>0</v>
      </c>
      <c r="U368" s="146"/>
      <c r="V368" s="146"/>
      <c r="W368" s="145">
        <f t="shared" si="46"/>
        <v>0</v>
      </c>
      <c r="X368" s="146"/>
      <c r="Y368" s="146"/>
      <c r="Z368" s="145">
        <f t="shared" si="47"/>
        <v>0</v>
      </c>
      <c r="AA368" s="126">
        <f t="shared" si="43"/>
        <v>0</v>
      </c>
      <c r="AB368" s="142"/>
    </row>
    <row r="369" spans="1:28" x14ac:dyDescent="0.55000000000000004">
      <c r="A369">
        <v>360</v>
      </c>
      <c r="B369" s="142"/>
      <c r="C369" s="142"/>
      <c r="D369" s="142"/>
      <c r="E369" s="142"/>
      <c r="F369" s="142"/>
      <c r="G369" t="str">
        <f t="shared" si="40"/>
        <v/>
      </c>
      <c r="H369" s="142"/>
      <c r="I369" t="str">
        <f t="shared" ca="1" si="41"/>
        <v/>
      </c>
      <c r="J369" s="142"/>
      <c r="K369" t="str">
        <f t="shared" ca="1" si="42"/>
        <v/>
      </c>
      <c r="L369" s="142"/>
      <c r="M369" s="142"/>
      <c r="N369" s="142"/>
      <c r="O369" s="146"/>
      <c r="P369" s="146"/>
      <c r="Q369" s="145">
        <f t="shared" si="44"/>
        <v>0</v>
      </c>
      <c r="R369" s="146"/>
      <c r="S369" s="146"/>
      <c r="T369" s="145">
        <f t="shared" si="45"/>
        <v>0</v>
      </c>
      <c r="U369" s="146"/>
      <c r="V369" s="146"/>
      <c r="W369" s="145">
        <f t="shared" si="46"/>
        <v>0</v>
      </c>
      <c r="X369" s="146"/>
      <c r="Y369" s="146"/>
      <c r="Z369" s="145">
        <f t="shared" si="47"/>
        <v>0</v>
      </c>
      <c r="AA369" s="126">
        <f t="shared" si="43"/>
        <v>0</v>
      </c>
      <c r="AB369" s="142"/>
    </row>
    <row r="370" spans="1:28" x14ac:dyDescent="0.55000000000000004">
      <c r="A370">
        <v>361</v>
      </c>
      <c r="B370" s="142"/>
      <c r="C370" s="142"/>
      <c r="D370" s="142"/>
      <c r="E370" s="142"/>
      <c r="F370" s="142"/>
      <c r="G370" t="str">
        <f t="shared" si="40"/>
        <v/>
      </c>
      <c r="H370" s="142"/>
      <c r="I370" t="str">
        <f t="shared" ca="1" si="41"/>
        <v/>
      </c>
      <c r="J370" s="142"/>
      <c r="K370" t="str">
        <f t="shared" ca="1" si="42"/>
        <v/>
      </c>
      <c r="L370" s="142"/>
      <c r="M370" s="142"/>
      <c r="N370" s="142"/>
      <c r="O370" s="146"/>
      <c r="P370" s="146"/>
      <c r="Q370" s="145">
        <f t="shared" si="44"/>
        <v>0</v>
      </c>
      <c r="R370" s="146"/>
      <c r="S370" s="146"/>
      <c r="T370" s="145">
        <f t="shared" si="45"/>
        <v>0</v>
      </c>
      <c r="U370" s="146"/>
      <c r="V370" s="146"/>
      <c r="W370" s="145">
        <f t="shared" si="46"/>
        <v>0</v>
      </c>
      <c r="X370" s="146"/>
      <c r="Y370" s="146"/>
      <c r="Z370" s="145">
        <f t="shared" si="47"/>
        <v>0</v>
      </c>
      <c r="AA370" s="126">
        <f t="shared" si="43"/>
        <v>0</v>
      </c>
      <c r="AB370" s="142"/>
    </row>
    <row r="371" spans="1:28" x14ac:dyDescent="0.55000000000000004">
      <c r="A371">
        <v>362</v>
      </c>
      <c r="B371" s="142"/>
      <c r="C371" s="142"/>
      <c r="D371" s="142"/>
      <c r="E371" s="142"/>
      <c r="F371" s="142"/>
      <c r="G371" t="str">
        <f t="shared" si="40"/>
        <v/>
      </c>
      <c r="H371" s="142"/>
      <c r="I371" t="str">
        <f t="shared" ca="1" si="41"/>
        <v/>
      </c>
      <c r="J371" s="142"/>
      <c r="K371" t="str">
        <f t="shared" ca="1" si="42"/>
        <v/>
      </c>
      <c r="L371" s="142"/>
      <c r="M371" s="142"/>
      <c r="N371" s="142"/>
      <c r="O371" s="146"/>
      <c r="P371" s="146"/>
      <c r="Q371" s="145">
        <f t="shared" si="44"/>
        <v>0</v>
      </c>
      <c r="R371" s="146"/>
      <c r="S371" s="146"/>
      <c r="T371" s="145">
        <f t="shared" si="45"/>
        <v>0</v>
      </c>
      <c r="U371" s="146"/>
      <c r="V371" s="146"/>
      <c r="W371" s="145">
        <f t="shared" si="46"/>
        <v>0</v>
      </c>
      <c r="X371" s="146"/>
      <c r="Y371" s="146"/>
      <c r="Z371" s="145">
        <f t="shared" si="47"/>
        <v>0</v>
      </c>
      <c r="AA371" s="126">
        <f t="shared" si="43"/>
        <v>0</v>
      </c>
      <c r="AB371" s="142"/>
    </row>
    <row r="372" spans="1:28" x14ac:dyDescent="0.55000000000000004">
      <c r="A372">
        <v>363</v>
      </c>
      <c r="B372" s="142"/>
      <c r="C372" s="142"/>
      <c r="D372" s="142"/>
      <c r="E372" s="142"/>
      <c r="F372" s="142"/>
      <c r="G372" t="str">
        <f t="shared" si="40"/>
        <v/>
      </c>
      <c r="H372" s="142"/>
      <c r="I372" t="str">
        <f t="shared" ca="1" si="41"/>
        <v/>
      </c>
      <c r="J372" s="142"/>
      <c r="K372" t="str">
        <f t="shared" ca="1" si="42"/>
        <v/>
      </c>
      <c r="L372" s="142"/>
      <c r="M372" s="142"/>
      <c r="N372" s="142"/>
      <c r="O372" s="146"/>
      <c r="P372" s="146"/>
      <c r="Q372" s="145">
        <f t="shared" si="44"/>
        <v>0</v>
      </c>
      <c r="R372" s="146"/>
      <c r="S372" s="146"/>
      <c r="T372" s="145">
        <f t="shared" si="45"/>
        <v>0</v>
      </c>
      <c r="U372" s="146"/>
      <c r="V372" s="146"/>
      <c r="W372" s="145">
        <f t="shared" si="46"/>
        <v>0</v>
      </c>
      <c r="X372" s="146"/>
      <c r="Y372" s="146"/>
      <c r="Z372" s="145">
        <f t="shared" si="47"/>
        <v>0</v>
      </c>
      <c r="AA372" s="126">
        <f t="shared" si="43"/>
        <v>0</v>
      </c>
      <c r="AB372" s="142"/>
    </row>
    <row r="373" spans="1:28" x14ac:dyDescent="0.55000000000000004">
      <c r="A373">
        <v>364</v>
      </c>
      <c r="B373" s="142"/>
      <c r="C373" s="142"/>
      <c r="D373" s="142"/>
      <c r="E373" s="142"/>
      <c r="F373" s="142"/>
      <c r="G373" t="str">
        <f t="shared" si="40"/>
        <v/>
      </c>
      <c r="H373" s="142"/>
      <c r="I373" t="str">
        <f t="shared" ca="1" si="41"/>
        <v/>
      </c>
      <c r="J373" s="142"/>
      <c r="K373" t="str">
        <f t="shared" ca="1" si="42"/>
        <v/>
      </c>
      <c r="L373" s="142"/>
      <c r="M373" s="142"/>
      <c r="N373" s="142"/>
      <c r="O373" s="146"/>
      <c r="P373" s="146"/>
      <c r="Q373" s="145">
        <f t="shared" si="44"/>
        <v>0</v>
      </c>
      <c r="R373" s="146"/>
      <c r="S373" s="146"/>
      <c r="T373" s="145">
        <f t="shared" si="45"/>
        <v>0</v>
      </c>
      <c r="U373" s="146"/>
      <c r="V373" s="146"/>
      <c r="W373" s="145">
        <f t="shared" si="46"/>
        <v>0</v>
      </c>
      <c r="X373" s="146"/>
      <c r="Y373" s="146"/>
      <c r="Z373" s="145">
        <f t="shared" si="47"/>
        <v>0</v>
      </c>
      <c r="AA373" s="126">
        <f t="shared" si="43"/>
        <v>0</v>
      </c>
      <c r="AB373" s="142"/>
    </row>
    <row r="374" spans="1:28" x14ac:dyDescent="0.55000000000000004">
      <c r="A374">
        <v>365</v>
      </c>
      <c r="B374" s="142"/>
      <c r="C374" s="142"/>
      <c r="D374" s="142"/>
      <c r="E374" s="142"/>
      <c r="F374" s="142"/>
      <c r="G374" t="str">
        <f t="shared" si="40"/>
        <v/>
      </c>
      <c r="H374" s="142"/>
      <c r="I374" t="str">
        <f t="shared" ca="1" si="41"/>
        <v/>
      </c>
      <c r="J374" s="142"/>
      <c r="K374" t="str">
        <f t="shared" ca="1" si="42"/>
        <v/>
      </c>
      <c r="L374" s="142"/>
      <c r="M374" s="142"/>
      <c r="N374" s="142"/>
      <c r="O374" s="146"/>
      <c r="P374" s="146"/>
      <c r="Q374" s="145">
        <f t="shared" si="44"/>
        <v>0</v>
      </c>
      <c r="R374" s="146"/>
      <c r="S374" s="146"/>
      <c r="T374" s="145">
        <f t="shared" si="45"/>
        <v>0</v>
      </c>
      <c r="U374" s="146"/>
      <c r="V374" s="146"/>
      <c r="W374" s="145">
        <f t="shared" si="46"/>
        <v>0</v>
      </c>
      <c r="X374" s="146"/>
      <c r="Y374" s="146"/>
      <c r="Z374" s="145">
        <f t="shared" si="47"/>
        <v>0</v>
      </c>
      <c r="AA374" s="126">
        <f t="shared" si="43"/>
        <v>0</v>
      </c>
      <c r="AB374" s="142"/>
    </row>
    <row r="375" spans="1:28" x14ac:dyDescent="0.55000000000000004">
      <c r="A375">
        <v>366</v>
      </c>
      <c r="B375" s="142"/>
      <c r="C375" s="142"/>
      <c r="D375" s="142"/>
      <c r="E375" s="142"/>
      <c r="F375" s="142"/>
      <c r="G375" t="str">
        <f t="shared" si="40"/>
        <v/>
      </c>
      <c r="H375" s="142"/>
      <c r="I375" t="str">
        <f t="shared" ca="1" si="41"/>
        <v/>
      </c>
      <c r="J375" s="142"/>
      <c r="K375" t="str">
        <f t="shared" ca="1" si="42"/>
        <v/>
      </c>
      <c r="L375" s="142"/>
      <c r="M375" s="142"/>
      <c r="N375" s="142"/>
      <c r="O375" s="146"/>
      <c r="P375" s="146"/>
      <c r="Q375" s="145">
        <f t="shared" si="44"/>
        <v>0</v>
      </c>
      <c r="R375" s="146"/>
      <c r="S375" s="146"/>
      <c r="T375" s="145">
        <f t="shared" si="45"/>
        <v>0</v>
      </c>
      <c r="U375" s="146"/>
      <c r="V375" s="146"/>
      <c r="W375" s="145">
        <f t="shared" si="46"/>
        <v>0</v>
      </c>
      <c r="X375" s="146"/>
      <c r="Y375" s="146"/>
      <c r="Z375" s="145">
        <f t="shared" si="47"/>
        <v>0</v>
      </c>
      <c r="AA375" s="126">
        <f t="shared" si="43"/>
        <v>0</v>
      </c>
      <c r="AB375" s="142"/>
    </row>
    <row r="376" spans="1:28" x14ac:dyDescent="0.55000000000000004">
      <c r="A376">
        <v>367</v>
      </c>
      <c r="B376" s="142"/>
      <c r="C376" s="142"/>
      <c r="D376" s="142"/>
      <c r="E376" s="142"/>
      <c r="F376" s="142"/>
      <c r="G376" t="str">
        <f t="shared" si="40"/>
        <v/>
      </c>
      <c r="H376" s="142"/>
      <c r="I376" t="str">
        <f t="shared" ca="1" si="41"/>
        <v/>
      </c>
      <c r="J376" s="142"/>
      <c r="K376" t="str">
        <f t="shared" ca="1" si="42"/>
        <v/>
      </c>
      <c r="L376" s="142"/>
      <c r="M376" s="142"/>
      <c r="N376" s="142"/>
      <c r="O376" s="146"/>
      <c r="P376" s="146"/>
      <c r="Q376" s="145">
        <f t="shared" si="44"/>
        <v>0</v>
      </c>
      <c r="R376" s="146"/>
      <c r="S376" s="146"/>
      <c r="T376" s="145">
        <f t="shared" si="45"/>
        <v>0</v>
      </c>
      <c r="U376" s="146"/>
      <c r="V376" s="146"/>
      <c r="W376" s="145">
        <f t="shared" si="46"/>
        <v>0</v>
      </c>
      <c r="X376" s="146"/>
      <c r="Y376" s="146"/>
      <c r="Z376" s="145">
        <f t="shared" si="47"/>
        <v>0</v>
      </c>
      <c r="AA376" s="126">
        <f t="shared" si="43"/>
        <v>0</v>
      </c>
      <c r="AB376" s="142"/>
    </row>
    <row r="377" spans="1:28" x14ac:dyDescent="0.55000000000000004">
      <c r="A377">
        <v>368</v>
      </c>
      <c r="B377" s="142"/>
      <c r="C377" s="142"/>
      <c r="D377" s="142"/>
      <c r="E377" s="142"/>
      <c r="F377" s="142"/>
      <c r="G377" t="str">
        <f t="shared" si="40"/>
        <v/>
      </c>
      <c r="H377" s="142"/>
      <c r="I377" t="str">
        <f t="shared" ca="1" si="41"/>
        <v/>
      </c>
      <c r="J377" s="142"/>
      <c r="K377" t="str">
        <f t="shared" ca="1" si="42"/>
        <v/>
      </c>
      <c r="L377" s="142"/>
      <c r="M377" s="142"/>
      <c r="N377" s="142"/>
      <c r="O377" s="146"/>
      <c r="P377" s="146"/>
      <c r="Q377" s="145">
        <f t="shared" si="44"/>
        <v>0</v>
      </c>
      <c r="R377" s="146"/>
      <c r="S377" s="146"/>
      <c r="T377" s="145">
        <f t="shared" si="45"/>
        <v>0</v>
      </c>
      <c r="U377" s="146"/>
      <c r="V377" s="146"/>
      <c r="W377" s="145">
        <f t="shared" si="46"/>
        <v>0</v>
      </c>
      <c r="X377" s="146"/>
      <c r="Y377" s="146"/>
      <c r="Z377" s="145">
        <f t="shared" si="47"/>
        <v>0</v>
      </c>
      <c r="AA377" s="126">
        <f t="shared" si="43"/>
        <v>0</v>
      </c>
      <c r="AB377" s="142"/>
    </row>
    <row r="378" spans="1:28" x14ac:dyDescent="0.55000000000000004">
      <c r="A378">
        <v>369</v>
      </c>
      <c r="B378" s="142"/>
      <c r="C378" s="142"/>
      <c r="D378" s="142"/>
      <c r="E378" s="142"/>
      <c r="F378" s="142"/>
      <c r="G378" t="str">
        <f t="shared" si="40"/>
        <v/>
      </c>
      <c r="H378" s="142"/>
      <c r="I378" t="str">
        <f t="shared" ca="1" si="41"/>
        <v/>
      </c>
      <c r="J378" s="142"/>
      <c r="K378" t="str">
        <f t="shared" ca="1" si="42"/>
        <v/>
      </c>
      <c r="L378" s="142"/>
      <c r="M378" s="142"/>
      <c r="N378" s="142"/>
      <c r="O378" s="146"/>
      <c r="P378" s="146"/>
      <c r="Q378" s="145">
        <f t="shared" si="44"/>
        <v>0</v>
      </c>
      <c r="R378" s="146"/>
      <c r="S378" s="146"/>
      <c r="T378" s="145">
        <f t="shared" si="45"/>
        <v>0</v>
      </c>
      <c r="U378" s="146"/>
      <c r="V378" s="146"/>
      <c r="W378" s="145">
        <f t="shared" si="46"/>
        <v>0</v>
      </c>
      <c r="X378" s="146"/>
      <c r="Y378" s="146"/>
      <c r="Z378" s="145">
        <f t="shared" si="47"/>
        <v>0</v>
      </c>
      <c r="AA378" s="126">
        <f t="shared" si="43"/>
        <v>0</v>
      </c>
      <c r="AB378" s="142"/>
    </row>
    <row r="379" spans="1:28" x14ac:dyDescent="0.55000000000000004">
      <c r="A379">
        <v>370</v>
      </c>
      <c r="B379" s="142"/>
      <c r="C379" s="142"/>
      <c r="D379" s="142"/>
      <c r="E379" s="142"/>
      <c r="F379" s="142"/>
      <c r="G379" t="str">
        <f t="shared" si="40"/>
        <v/>
      </c>
      <c r="H379" s="142"/>
      <c r="I379" t="str">
        <f t="shared" ca="1" si="41"/>
        <v/>
      </c>
      <c r="J379" s="142"/>
      <c r="K379" t="str">
        <f t="shared" ca="1" si="42"/>
        <v/>
      </c>
      <c r="L379" s="142"/>
      <c r="M379" s="142"/>
      <c r="N379" s="142"/>
      <c r="O379" s="146"/>
      <c r="P379" s="146"/>
      <c r="Q379" s="145">
        <f t="shared" si="44"/>
        <v>0</v>
      </c>
      <c r="R379" s="146"/>
      <c r="S379" s="146"/>
      <c r="T379" s="145">
        <f t="shared" si="45"/>
        <v>0</v>
      </c>
      <c r="U379" s="146"/>
      <c r="V379" s="146"/>
      <c r="W379" s="145">
        <f t="shared" si="46"/>
        <v>0</v>
      </c>
      <c r="X379" s="146"/>
      <c r="Y379" s="146"/>
      <c r="Z379" s="145">
        <f t="shared" si="47"/>
        <v>0</v>
      </c>
      <c r="AA379" s="126">
        <f t="shared" si="43"/>
        <v>0</v>
      </c>
      <c r="AB379" s="142"/>
    </row>
    <row r="380" spans="1:28" x14ac:dyDescent="0.55000000000000004">
      <c r="A380">
        <v>371</v>
      </c>
      <c r="B380" s="142"/>
      <c r="C380" s="142"/>
      <c r="D380" s="142"/>
      <c r="E380" s="142"/>
      <c r="F380" s="142"/>
      <c r="G380" t="str">
        <f t="shared" si="40"/>
        <v/>
      </c>
      <c r="H380" s="142"/>
      <c r="I380" t="str">
        <f t="shared" ca="1" si="41"/>
        <v/>
      </c>
      <c r="J380" s="142"/>
      <c r="K380" t="str">
        <f t="shared" ca="1" si="42"/>
        <v/>
      </c>
      <c r="L380" s="142"/>
      <c r="M380" s="142"/>
      <c r="N380" s="142"/>
      <c r="O380" s="146"/>
      <c r="P380" s="146"/>
      <c r="Q380" s="145">
        <f t="shared" si="44"/>
        <v>0</v>
      </c>
      <c r="R380" s="146"/>
      <c r="S380" s="146"/>
      <c r="T380" s="145">
        <f t="shared" si="45"/>
        <v>0</v>
      </c>
      <c r="U380" s="146"/>
      <c r="V380" s="146"/>
      <c r="W380" s="145">
        <f t="shared" si="46"/>
        <v>0</v>
      </c>
      <c r="X380" s="146"/>
      <c r="Y380" s="146"/>
      <c r="Z380" s="145">
        <f t="shared" si="47"/>
        <v>0</v>
      </c>
      <c r="AA380" s="126">
        <f t="shared" si="43"/>
        <v>0</v>
      </c>
      <c r="AB380" s="142"/>
    </row>
    <row r="381" spans="1:28" x14ac:dyDescent="0.55000000000000004">
      <c r="A381">
        <v>372</v>
      </c>
      <c r="B381" s="142"/>
      <c r="C381" s="142"/>
      <c r="D381" s="142"/>
      <c r="E381" s="142"/>
      <c r="F381" s="142"/>
      <c r="G381" t="str">
        <f t="shared" si="40"/>
        <v/>
      </c>
      <c r="H381" s="142"/>
      <c r="I381" t="str">
        <f t="shared" ca="1" si="41"/>
        <v/>
      </c>
      <c r="J381" s="142"/>
      <c r="K381" t="str">
        <f t="shared" ca="1" si="42"/>
        <v/>
      </c>
      <c r="L381" s="142"/>
      <c r="M381" s="142"/>
      <c r="N381" s="142"/>
      <c r="O381" s="146"/>
      <c r="P381" s="146"/>
      <c r="Q381" s="145">
        <f t="shared" si="44"/>
        <v>0</v>
      </c>
      <c r="R381" s="146"/>
      <c r="S381" s="146"/>
      <c r="T381" s="145">
        <f t="shared" si="45"/>
        <v>0</v>
      </c>
      <c r="U381" s="146"/>
      <c r="V381" s="146"/>
      <c r="W381" s="145">
        <f t="shared" si="46"/>
        <v>0</v>
      </c>
      <c r="X381" s="146"/>
      <c r="Y381" s="146"/>
      <c r="Z381" s="145">
        <f t="shared" si="47"/>
        <v>0</v>
      </c>
      <c r="AA381" s="126">
        <f t="shared" si="43"/>
        <v>0</v>
      </c>
      <c r="AB381" s="142"/>
    </row>
    <row r="382" spans="1:28" x14ac:dyDescent="0.55000000000000004">
      <c r="A382">
        <v>373</v>
      </c>
      <c r="B382" s="142"/>
      <c r="C382" s="142"/>
      <c r="D382" s="142"/>
      <c r="E382" s="142"/>
      <c r="F382" s="142"/>
      <c r="G382" t="str">
        <f t="shared" si="40"/>
        <v/>
      </c>
      <c r="H382" s="142"/>
      <c r="I382" t="str">
        <f t="shared" ca="1" si="41"/>
        <v/>
      </c>
      <c r="J382" s="142"/>
      <c r="K382" t="str">
        <f t="shared" ca="1" si="42"/>
        <v/>
      </c>
      <c r="L382" s="142"/>
      <c r="M382" s="142"/>
      <c r="N382" s="142"/>
      <c r="O382" s="146"/>
      <c r="P382" s="146"/>
      <c r="Q382" s="145">
        <f t="shared" si="44"/>
        <v>0</v>
      </c>
      <c r="R382" s="146"/>
      <c r="S382" s="146"/>
      <c r="T382" s="145">
        <f t="shared" si="45"/>
        <v>0</v>
      </c>
      <c r="U382" s="146"/>
      <c r="V382" s="146"/>
      <c r="W382" s="145">
        <f t="shared" si="46"/>
        <v>0</v>
      </c>
      <c r="X382" s="146"/>
      <c r="Y382" s="146"/>
      <c r="Z382" s="145">
        <f t="shared" si="47"/>
        <v>0</v>
      </c>
      <c r="AA382" s="126">
        <f t="shared" si="43"/>
        <v>0</v>
      </c>
      <c r="AB382" s="142"/>
    </row>
    <row r="383" spans="1:28" x14ac:dyDescent="0.55000000000000004">
      <c r="A383">
        <v>374</v>
      </c>
      <c r="B383" s="142"/>
      <c r="C383" s="142"/>
      <c r="D383" s="142"/>
      <c r="E383" s="142"/>
      <c r="F383" s="142"/>
      <c r="G383" t="str">
        <f t="shared" si="40"/>
        <v/>
      </c>
      <c r="H383" s="142"/>
      <c r="I383" t="str">
        <f t="shared" ca="1" si="41"/>
        <v/>
      </c>
      <c r="J383" s="142"/>
      <c r="K383" t="str">
        <f t="shared" ca="1" si="42"/>
        <v/>
      </c>
      <c r="L383" s="142"/>
      <c r="M383" s="142"/>
      <c r="N383" s="142"/>
      <c r="O383" s="146"/>
      <c r="P383" s="146"/>
      <c r="Q383" s="145">
        <f t="shared" si="44"/>
        <v>0</v>
      </c>
      <c r="R383" s="146"/>
      <c r="S383" s="146"/>
      <c r="T383" s="145">
        <f t="shared" si="45"/>
        <v>0</v>
      </c>
      <c r="U383" s="146"/>
      <c r="V383" s="146"/>
      <c r="W383" s="145">
        <f t="shared" si="46"/>
        <v>0</v>
      </c>
      <c r="X383" s="146"/>
      <c r="Y383" s="146"/>
      <c r="Z383" s="145">
        <f t="shared" si="47"/>
        <v>0</v>
      </c>
      <c r="AA383" s="126">
        <f t="shared" si="43"/>
        <v>0</v>
      </c>
      <c r="AB383" s="142"/>
    </row>
    <row r="384" spans="1:28" x14ac:dyDescent="0.55000000000000004">
      <c r="A384">
        <v>375</v>
      </c>
      <c r="B384" s="142"/>
      <c r="C384" s="142"/>
      <c r="D384" s="142"/>
      <c r="E384" s="142"/>
      <c r="F384" s="142"/>
      <c r="G384" t="str">
        <f t="shared" si="40"/>
        <v/>
      </c>
      <c r="H384" s="142"/>
      <c r="I384" t="str">
        <f t="shared" ca="1" si="41"/>
        <v/>
      </c>
      <c r="J384" s="142"/>
      <c r="K384" t="str">
        <f t="shared" ca="1" si="42"/>
        <v/>
      </c>
      <c r="L384" s="142"/>
      <c r="M384" s="142"/>
      <c r="N384" s="142"/>
      <c r="O384" s="146"/>
      <c r="P384" s="146"/>
      <c r="Q384" s="145">
        <f t="shared" si="44"/>
        <v>0</v>
      </c>
      <c r="R384" s="146"/>
      <c r="S384" s="146"/>
      <c r="T384" s="145">
        <f t="shared" si="45"/>
        <v>0</v>
      </c>
      <c r="U384" s="146"/>
      <c r="V384" s="146"/>
      <c r="W384" s="145">
        <f t="shared" si="46"/>
        <v>0</v>
      </c>
      <c r="X384" s="146"/>
      <c r="Y384" s="146"/>
      <c r="Z384" s="145">
        <f t="shared" si="47"/>
        <v>0</v>
      </c>
      <c r="AA384" s="126">
        <f t="shared" si="43"/>
        <v>0</v>
      </c>
      <c r="AB384" s="142"/>
    </row>
    <row r="385" spans="1:28" x14ac:dyDescent="0.55000000000000004">
      <c r="A385">
        <v>376</v>
      </c>
      <c r="B385" s="142"/>
      <c r="C385" s="142"/>
      <c r="D385" s="142"/>
      <c r="E385" s="142"/>
      <c r="F385" s="142"/>
      <c r="G385" t="str">
        <f t="shared" si="40"/>
        <v/>
      </c>
      <c r="H385" s="142"/>
      <c r="I385" t="str">
        <f t="shared" ca="1" si="41"/>
        <v/>
      </c>
      <c r="J385" s="142"/>
      <c r="K385" t="str">
        <f t="shared" ca="1" si="42"/>
        <v/>
      </c>
      <c r="L385" s="142"/>
      <c r="M385" s="142"/>
      <c r="N385" s="142"/>
      <c r="O385" s="146"/>
      <c r="P385" s="146"/>
      <c r="Q385" s="145">
        <f t="shared" si="44"/>
        <v>0</v>
      </c>
      <c r="R385" s="146"/>
      <c r="S385" s="146"/>
      <c r="T385" s="145">
        <f t="shared" si="45"/>
        <v>0</v>
      </c>
      <c r="U385" s="146"/>
      <c r="V385" s="146"/>
      <c r="W385" s="145">
        <f t="shared" si="46"/>
        <v>0</v>
      </c>
      <c r="X385" s="146"/>
      <c r="Y385" s="146"/>
      <c r="Z385" s="145">
        <f t="shared" si="47"/>
        <v>0</v>
      </c>
      <c r="AA385" s="126">
        <f t="shared" si="43"/>
        <v>0</v>
      </c>
      <c r="AB385" s="142"/>
    </row>
    <row r="386" spans="1:28" x14ac:dyDescent="0.55000000000000004">
      <c r="A386">
        <v>377</v>
      </c>
      <c r="B386" s="142"/>
      <c r="C386" s="142"/>
      <c r="D386" s="142"/>
      <c r="E386" s="142"/>
      <c r="F386" s="142"/>
      <c r="G386" t="str">
        <f t="shared" si="40"/>
        <v/>
      </c>
      <c r="H386" s="142"/>
      <c r="I386" t="str">
        <f t="shared" ca="1" si="41"/>
        <v/>
      </c>
      <c r="J386" s="142"/>
      <c r="K386" t="str">
        <f t="shared" ca="1" si="42"/>
        <v/>
      </c>
      <c r="L386" s="142"/>
      <c r="M386" s="142"/>
      <c r="N386" s="142"/>
      <c r="O386" s="146"/>
      <c r="P386" s="146"/>
      <c r="Q386" s="145">
        <f t="shared" si="44"/>
        <v>0</v>
      </c>
      <c r="R386" s="146"/>
      <c r="S386" s="146"/>
      <c r="T386" s="145">
        <f t="shared" si="45"/>
        <v>0</v>
      </c>
      <c r="U386" s="146"/>
      <c r="V386" s="146"/>
      <c r="W386" s="145">
        <f t="shared" si="46"/>
        <v>0</v>
      </c>
      <c r="X386" s="146"/>
      <c r="Y386" s="146"/>
      <c r="Z386" s="145">
        <f t="shared" si="47"/>
        <v>0</v>
      </c>
      <c r="AA386" s="126">
        <f t="shared" si="43"/>
        <v>0</v>
      </c>
      <c r="AB386" s="142"/>
    </row>
    <row r="387" spans="1:28" x14ac:dyDescent="0.55000000000000004">
      <c r="A387">
        <v>378</v>
      </c>
      <c r="B387" s="142"/>
      <c r="C387" s="142"/>
      <c r="D387" s="142"/>
      <c r="E387" s="142"/>
      <c r="F387" s="142"/>
      <c r="G387" t="str">
        <f t="shared" si="40"/>
        <v/>
      </c>
      <c r="H387" s="142"/>
      <c r="I387" t="str">
        <f t="shared" ca="1" si="41"/>
        <v/>
      </c>
      <c r="J387" s="142"/>
      <c r="K387" t="str">
        <f t="shared" ca="1" si="42"/>
        <v/>
      </c>
      <c r="L387" s="142"/>
      <c r="M387" s="142"/>
      <c r="N387" s="142"/>
      <c r="O387" s="146"/>
      <c r="P387" s="146"/>
      <c r="Q387" s="145">
        <f t="shared" si="44"/>
        <v>0</v>
      </c>
      <c r="R387" s="146"/>
      <c r="S387" s="146"/>
      <c r="T387" s="145">
        <f t="shared" si="45"/>
        <v>0</v>
      </c>
      <c r="U387" s="146"/>
      <c r="V387" s="146"/>
      <c r="W387" s="145">
        <f t="shared" si="46"/>
        <v>0</v>
      </c>
      <c r="X387" s="146"/>
      <c r="Y387" s="146"/>
      <c r="Z387" s="145">
        <f t="shared" si="47"/>
        <v>0</v>
      </c>
      <c r="AA387" s="126">
        <f t="shared" si="43"/>
        <v>0</v>
      </c>
      <c r="AB387" s="142"/>
    </row>
    <row r="388" spans="1:28" x14ac:dyDescent="0.55000000000000004">
      <c r="A388">
        <v>379</v>
      </c>
      <c r="B388" s="142"/>
      <c r="C388" s="142"/>
      <c r="D388" s="142"/>
      <c r="E388" s="142"/>
      <c r="F388" s="142"/>
      <c r="G388" t="str">
        <f t="shared" si="40"/>
        <v/>
      </c>
      <c r="H388" s="142"/>
      <c r="I388" t="str">
        <f t="shared" ca="1" si="41"/>
        <v/>
      </c>
      <c r="J388" s="142"/>
      <c r="K388" t="str">
        <f t="shared" ca="1" si="42"/>
        <v/>
      </c>
      <c r="L388" s="142"/>
      <c r="M388" s="142"/>
      <c r="N388" s="142"/>
      <c r="O388" s="146"/>
      <c r="P388" s="146"/>
      <c r="Q388" s="145">
        <f t="shared" si="44"/>
        <v>0</v>
      </c>
      <c r="R388" s="146"/>
      <c r="S388" s="146"/>
      <c r="T388" s="145">
        <f t="shared" si="45"/>
        <v>0</v>
      </c>
      <c r="U388" s="146"/>
      <c r="V388" s="146"/>
      <c r="W388" s="145">
        <f t="shared" si="46"/>
        <v>0</v>
      </c>
      <c r="X388" s="146"/>
      <c r="Y388" s="146"/>
      <c r="Z388" s="145">
        <f t="shared" si="47"/>
        <v>0</v>
      </c>
      <c r="AA388" s="126">
        <f t="shared" si="43"/>
        <v>0</v>
      </c>
      <c r="AB388" s="142"/>
    </row>
    <row r="389" spans="1:28" x14ac:dyDescent="0.55000000000000004">
      <c r="A389">
        <v>380</v>
      </c>
      <c r="B389" s="142"/>
      <c r="C389" s="142"/>
      <c r="D389" s="142"/>
      <c r="E389" s="142"/>
      <c r="F389" s="142"/>
      <c r="G389" t="str">
        <f t="shared" si="40"/>
        <v/>
      </c>
      <c r="H389" s="142"/>
      <c r="I389" t="str">
        <f t="shared" ca="1" si="41"/>
        <v/>
      </c>
      <c r="J389" s="142"/>
      <c r="K389" t="str">
        <f t="shared" ca="1" si="42"/>
        <v/>
      </c>
      <c r="L389" s="142"/>
      <c r="M389" s="142"/>
      <c r="N389" s="142"/>
      <c r="O389" s="146"/>
      <c r="P389" s="146"/>
      <c r="Q389" s="145">
        <f t="shared" si="44"/>
        <v>0</v>
      </c>
      <c r="R389" s="146"/>
      <c r="S389" s="146"/>
      <c r="T389" s="145">
        <f t="shared" si="45"/>
        <v>0</v>
      </c>
      <c r="U389" s="146"/>
      <c r="V389" s="146"/>
      <c r="W389" s="145">
        <f t="shared" si="46"/>
        <v>0</v>
      </c>
      <c r="X389" s="146"/>
      <c r="Y389" s="146"/>
      <c r="Z389" s="145">
        <f t="shared" si="47"/>
        <v>0</v>
      </c>
      <c r="AA389" s="126">
        <f t="shared" si="43"/>
        <v>0</v>
      </c>
      <c r="AB389" s="142"/>
    </row>
    <row r="390" spans="1:28" x14ac:dyDescent="0.55000000000000004">
      <c r="A390">
        <v>381</v>
      </c>
      <c r="B390" s="142"/>
      <c r="C390" s="142"/>
      <c r="D390" s="142"/>
      <c r="E390" s="142"/>
      <c r="F390" s="142"/>
      <c r="G390" t="str">
        <f t="shared" si="40"/>
        <v/>
      </c>
      <c r="H390" s="142"/>
      <c r="I390" t="str">
        <f t="shared" ca="1" si="41"/>
        <v/>
      </c>
      <c r="J390" s="142"/>
      <c r="K390" t="str">
        <f t="shared" ca="1" si="42"/>
        <v/>
      </c>
      <c r="L390" s="142"/>
      <c r="M390" s="142"/>
      <c r="N390" s="142"/>
      <c r="O390" s="146"/>
      <c r="P390" s="146"/>
      <c r="Q390" s="145">
        <f t="shared" si="44"/>
        <v>0</v>
      </c>
      <c r="R390" s="146"/>
      <c r="S390" s="146"/>
      <c r="T390" s="145">
        <f t="shared" si="45"/>
        <v>0</v>
      </c>
      <c r="U390" s="146"/>
      <c r="V390" s="146"/>
      <c r="W390" s="145">
        <f t="shared" si="46"/>
        <v>0</v>
      </c>
      <c r="X390" s="146"/>
      <c r="Y390" s="146"/>
      <c r="Z390" s="145">
        <f t="shared" si="47"/>
        <v>0</v>
      </c>
      <c r="AA390" s="126">
        <f t="shared" si="43"/>
        <v>0</v>
      </c>
      <c r="AB390" s="142"/>
    </row>
    <row r="391" spans="1:28" x14ac:dyDescent="0.55000000000000004">
      <c r="A391">
        <v>382</v>
      </c>
      <c r="B391" s="142"/>
      <c r="C391" s="142"/>
      <c r="D391" s="142"/>
      <c r="E391" s="142"/>
      <c r="F391" s="142"/>
      <c r="G391" t="str">
        <f t="shared" si="40"/>
        <v/>
      </c>
      <c r="H391" s="142"/>
      <c r="I391" t="str">
        <f t="shared" ca="1" si="41"/>
        <v/>
      </c>
      <c r="J391" s="142"/>
      <c r="K391" t="str">
        <f t="shared" ca="1" si="42"/>
        <v/>
      </c>
      <c r="L391" s="142"/>
      <c r="M391" s="142"/>
      <c r="N391" s="142"/>
      <c r="O391" s="146"/>
      <c r="P391" s="146"/>
      <c r="Q391" s="145">
        <f t="shared" si="44"/>
        <v>0</v>
      </c>
      <c r="R391" s="146"/>
      <c r="S391" s="146"/>
      <c r="T391" s="145">
        <f t="shared" si="45"/>
        <v>0</v>
      </c>
      <c r="U391" s="146"/>
      <c r="V391" s="146"/>
      <c r="W391" s="145">
        <f t="shared" si="46"/>
        <v>0</v>
      </c>
      <c r="X391" s="146"/>
      <c r="Y391" s="146"/>
      <c r="Z391" s="145">
        <f t="shared" si="47"/>
        <v>0</v>
      </c>
      <c r="AA391" s="126">
        <f t="shared" si="43"/>
        <v>0</v>
      </c>
      <c r="AB391" s="142"/>
    </row>
    <row r="392" spans="1:28" x14ac:dyDescent="0.55000000000000004">
      <c r="A392">
        <v>383</v>
      </c>
      <c r="B392" s="142"/>
      <c r="C392" s="142"/>
      <c r="D392" s="142"/>
      <c r="E392" s="142"/>
      <c r="F392" s="142"/>
      <c r="G392" t="str">
        <f t="shared" si="40"/>
        <v/>
      </c>
      <c r="H392" s="142"/>
      <c r="I392" t="str">
        <f t="shared" ca="1" si="41"/>
        <v/>
      </c>
      <c r="J392" s="142"/>
      <c r="K392" t="str">
        <f t="shared" ca="1" si="42"/>
        <v/>
      </c>
      <c r="L392" s="142"/>
      <c r="M392" s="142"/>
      <c r="N392" s="142"/>
      <c r="O392" s="146"/>
      <c r="P392" s="146"/>
      <c r="Q392" s="145">
        <f t="shared" si="44"/>
        <v>0</v>
      </c>
      <c r="R392" s="146"/>
      <c r="S392" s="146"/>
      <c r="T392" s="145">
        <f t="shared" si="45"/>
        <v>0</v>
      </c>
      <c r="U392" s="146"/>
      <c r="V392" s="146"/>
      <c r="W392" s="145">
        <f t="shared" si="46"/>
        <v>0</v>
      </c>
      <c r="X392" s="146"/>
      <c r="Y392" s="146"/>
      <c r="Z392" s="145">
        <f t="shared" si="47"/>
        <v>0</v>
      </c>
      <c r="AA392" s="126">
        <f t="shared" si="43"/>
        <v>0</v>
      </c>
      <c r="AB392" s="142"/>
    </row>
    <row r="393" spans="1:28" x14ac:dyDescent="0.55000000000000004">
      <c r="A393">
        <v>384</v>
      </c>
      <c r="B393" s="142"/>
      <c r="C393" s="142"/>
      <c r="D393" s="142"/>
      <c r="E393" s="142"/>
      <c r="F393" s="142"/>
      <c r="G393" t="str">
        <f t="shared" si="40"/>
        <v/>
      </c>
      <c r="H393" s="142"/>
      <c r="I393" t="str">
        <f t="shared" ca="1" si="41"/>
        <v/>
      </c>
      <c r="J393" s="142"/>
      <c r="K393" t="str">
        <f t="shared" ca="1" si="42"/>
        <v/>
      </c>
      <c r="L393" s="142"/>
      <c r="M393" s="142"/>
      <c r="N393" s="142"/>
      <c r="O393" s="146"/>
      <c r="P393" s="146"/>
      <c r="Q393" s="145">
        <f t="shared" si="44"/>
        <v>0</v>
      </c>
      <c r="R393" s="146"/>
      <c r="S393" s="146"/>
      <c r="T393" s="145">
        <f t="shared" si="45"/>
        <v>0</v>
      </c>
      <c r="U393" s="146"/>
      <c r="V393" s="146"/>
      <c r="W393" s="145">
        <f t="shared" si="46"/>
        <v>0</v>
      </c>
      <c r="X393" s="146"/>
      <c r="Y393" s="146"/>
      <c r="Z393" s="145">
        <f t="shared" si="47"/>
        <v>0</v>
      </c>
      <c r="AA393" s="126">
        <f t="shared" si="43"/>
        <v>0</v>
      </c>
      <c r="AB393" s="142"/>
    </row>
    <row r="394" spans="1:28" x14ac:dyDescent="0.55000000000000004">
      <c r="A394">
        <v>385</v>
      </c>
      <c r="B394" s="142"/>
      <c r="C394" s="142"/>
      <c r="D394" s="142"/>
      <c r="E394" s="142"/>
      <c r="F394" s="142"/>
      <c r="G394" t="str">
        <f t="shared" si="40"/>
        <v/>
      </c>
      <c r="H394" s="142"/>
      <c r="I394" t="str">
        <f t="shared" ca="1" si="41"/>
        <v/>
      </c>
      <c r="J394" s="142"/>
      <c r="K394" t="str">
        <f t="shared" ca="1" si="42"/>
        <v/>
      </c>
      <c r="L394" s="142"/>
      <c r="M394" s="142"/>
      <c r="N394" s="142"/>
      <c r="O394" s="146"/>
      <c r="P394" s="146"/>
      <c r="Q394" s="145">
        <f t="shared" si="44"/>
        <v>0</v>
      </c>
      <c r="R394" s="146"/>
      <c r="S394" s="146"/>
      <c r="T394" s="145">
        <f t="shared" si="45"/>
        <v>0</v>
      </c>
      <c r="U394" s="146"/>
      <c r="V394" s="146"/>
      <c r="W394" s="145">
        <f t="shared" si="46"/>
        <v>0</v>
      </c>
      <c r="X394" s="146"/>
      <c r="Y394" s="146"/>
      <c r="Z394" s="145">
        <f t="shared" si="47"/>
        <v>0</v>
      </c>
      <c r="AA394" s="126">
        <f t="shared" si="43"/>
        <v>0</v>
      </c>
      <c r="AB394" s="142"/>
    </row>
    <row r="395" spans="1:28" x14ac:dyDescent="0.55000000000000004">
      <c r="A395">
        <v>386</v>
      </c>
      <c r="B395" s="142"/>
      <c r="C395" s="142"/>
      <c r="D395" s="142"/>
      <c r="E395" s="142"/>
      <c r="F395" s="142"/>
      <c r="G395" t="str">
        <f t="shared" ref="G395:G458" si="48">LEFT(F395,1)</f>
        <v/>
      </c>
      <c r="H395" s="142"/>
      <c r="I395" t="str">
        <f t="shared" ref="I395:I458" ca="1" si="49">IFERROR(VLOOKUP(H395,INDIRECT(G395&amp;"CATL"),2,FALSE),"")</f>
        <v/>
      </c>
      <c r="J395" s="142"/>
      <c r="K395" t="str">
        <f t="shared" ref="K395:K458" ca="1" si="50">IFERROR(VLOOKUP(J395,INDIRECT("SUB"&amp;I395&amp;"L"),2,FALSE),"")</f>
        <v/>
      </c>
      <c r="L395" s="142"/>
      <c r="M395" s="142"/>
      <c r="N395" s="142"/>
      <c r="O395" s="146"/>
      <c r="P395" s="146"/>
      <c r="Q395" s="145">
        <f t="shared" si="44"/>
        <v>0</v>
      </c>
      <c r="R395" s="146"/>
      <c r="S395" s="146"/>
      <c r="T395" s="145">
        <f t="shared" si="45"/>
        <v>0</v>
      </c>
      <c r="U395" s="146"/>
      <c r="V395" s="146"/>
      <c r="W395" s="145">
        <f t="shared" si="46"/>
        <v>0</v>
      </c>
      <c r="X395" s="146"/>
      <c r="Y395" s="146"/>
      <c r="Z395" s="145">
        <f t="shared" si="47"/>
        <v>0</v>
      </c>
      <c r="AA395" s="126">
        <f t="shared" ref="AA395:AA458" si="51">O395-P395+R395-S395+U395-V395+X395-Y395</f>
        <v>0</v>
      </c>
      <c r="AB395" s="142"/>
    </row>
    <row r="396" spans="1:28" x14ac:dyDescent="0.55000000000000004">
      <c r="A396">
        <v>387</v>
      </c>
      <c r="B396" s="142"/>
      <c r="C396" s="142"/>
      <c r="D396" s="142"/>
      <c r="E396" s="142"/>
      <c r="F396" s="142"/>
      <c r="G396" t="str">
        <f t="shared" si="48"/>
        <v/>
      </c>
      <c r="H396" s="142"/>
      <c r="I396" t="str">
        <f t="shared" ca="1" si="49"/>
        <v/>
      </c>
      <c r="J396" s="142"/>
      <c r="K396" t="str">
        <f t="shared" ca="1" si="50"/>
        <v/>
      </c>
      <c r="L396" s="142"/>
      <c r="M396" s="142"/>
      <c r="N396" s="142"/>
      <c r="O396" s="146"/>
      <c r="P396" s="146"/>
      <c r="Q396" s="145">
        <f t="shared" ref="Q396:Q459" si="52">Q395+O396-P396</f>
        <v>0</v>
      </c>
      <c r="R396" s="146"/>
      <c r="S396" s="146"/>
      <c r="T396" s="145">
        <f t="shared" ref="T396:T459" si="53">T395+R396-S396</f>
        <v>0</v>
      </c>
      <c r="U396" s="146"/>
      <c r="V396" s="146"/>
      <c r="W396" s="145">
        <f t="shared" ref="W396:W459" si="54">W395+U396-V396</f>
        <v>0</v>
      </c>
      <c r="X396" s="146"/>
      <c r="Y396" s="146"/>
      <c r="Z396" s="145">
        <f t="shared" ref="Z396:Z459" si="55">Z395+X396-Y396</f>
        <v>0</v>
      </c>
      <c r="AA396" s="126">
        <f t="shared" si="51"/>
        <v>0</v>
      </c>
      <c r="AB396" s="142"/>
    </row>
    <row r="397" spans="1:28" x14ac:dyDescent="0.55000000000000004">
      <c r="A397">
        <v>388</v>
      </c>
      <c r="B397" s="142"/>
      <c r="C397" s="142"/>
      <c r="D397" s="142"/>
      <c r="E397" s="142"/>
      <c r="F397" s="142"/>
      <c r="G397" t="str">
        <f t="shared" si="48"/>
        <v/>
      </c>
      <c r="H397" s="142"/>
      <c r="I397" t="str">
        <f t="shared" ca="1" si="49"/>
        <v/>
      </c>
      <c r="J397" s="142"/>
      <c r="K397" t="str">
        <f t="shared" ca="1" si="50"/>
        <v/>
      </c>
      <c r="L397" s="142"/>
      <c r="M397" s="142"/>
      <c r="N397" s="142"/>
      <c r="O397" s="146"/>
      <c r="P397" s="146"/>
      <c r="Q397" s="145">
        <f t="shared" si="52"/>
        <v>0</v>
      </c>
      <c r="R397" s="146"/>
      <c r="S397" s="146"/>
      <c r="T397" s="145">
        <f t="shared" si="53"/>
        <v>0</v>
      </c>
      <c r="U397" s="146"/>
      <c r="V397" s="146"/>
      <c r="W397" s="145">
        <f t="shared" si="54"/>
        <v>0</v>
      </c>
      <c r="X397" s="146"/>
      <c r="Y397" s="146"/>
      <c r="Z397" s="145">
        <f t="shared" si="55"/>
        <v>0</v>
      </c>
      <c r="AA397" s="126">
        <f t="shared" si="51"/>
        <v>0</v>
      </c>
      <c r="AB397" s="142"/>
    </row>
    <row r="398" spans="1:28" x14ac:dyDescent="0.55000000000000004">
      <c r="A398">
        <v>389</v>
      </c>
      <c r="B398" s="142"/>
      <c r="C398" s="142"/>
      <c r="D398" s="142"/>
      <c r="E398" s="142"/>
      <c r="F398" s="142"/>
      <c r="G398" t="str">
        <f t="shared" si="48"/>
        <v/>
      </c>
      <c r="H398" s="142"/>
      <c r="I398" t="str">
        <f t="shared" ca="1" si="49"/>
        <v/>
      </c>
      <c r="J398" s="142"/>
      <c r="K398" t="str">
        <f t="shared" ca="1" si="50"/>
        <v/>
      </c>
      <c r="L398" s="142"/>
      <c r="M398" s="142"/>
      <c r="N398" s="142"/>
      <c r="O398" s="146"/>
      <c r="P398" s="146"/>
      <c r="Q398" s="145">
        <f t="shared" si="52"/>
        <v>0</v>
      </c>
      <c r="R398" s="146"/>
      <c r="S398" s="146"/>
      <c r="T398" s="145">
        <f t="shared" si="53"/>
        <v>0</v>
      </c>
      <c r="U398" s="146"/>
      <c r="V398" s="146"/>
      <c r="W398" s="145">
        <f t="shared" si="54"/>
        <v>0</v>
      </c>
      <c r="X398" s="146"/>
      <c r="Y398" s="146"/>
      <c r="Z398" s="145">
        <f t="shared" si="55"/>
        <v>0</v>
      </c>
      <c r="AA398" s="126">
        <f t="shared" si="51"/>
        <v>0</v>
      </c>
      <c r="AB398" s="142"/>
    </row>
    <row r="399" spans="1:28" x14ac:dyDescent="0.55000000000000004">
      <c r="A399">
        <v>390</v>
      </c>
      <c r="B399" s="142"/>
      <c r="C399" s="142"/>
      <c r="D399" s="142"/>
      <c r="E399" s="142"/>
      <c r="F399" s="142"/>
      <c r="G399" t="str">
        <f t="shared" si="48"/>
        <v/>
      </c>
      <c r="H399" s="142"/>
      <c r="I399" t="str">
        <f t="shared" ca="1" si="49"/>
        <v/>
      </c>
      <c r="J399" s="142"/>
      <c r="K399" t="str">
        <f t="shared" ca="1" si="50"/>
        <v/>
      </c>
      <c r="L399" s="142"/>
      <c r="M399" s="142"/>
      <c r="N399" s="142"/>
      <c r="O399" s="146"/>
      <c r="P399" s="146"/>
      <c r="Q399" s="145">
        <f t="shared" si="52"/>
        <v>0</v>
      </c>
      <c r="R399" s="146"/>
      <c r="S399" s="146"/>
      <c r="T399" s="145">
        <f t="shared" si="53"/>
        <v>0</v>
      </c>
      <c r="U399" s="146"/>
      <c r="V399" s="146"/>
      <c r="W399" s="145">
        <f t="shared" si="54"/>
        <v>0</v>
      </c>
      <c r="X399" s="146"/>
      <c r="Y399" s="146"/>
      <c r="Z399" s="145">
        <f t="shared" si="55"/>
        <v>0</v>
      </c>
      <c r="AA399" s="126">
        <f t="shared" si="51"/>
        <v>0</v>
      </c>
      <c r="AB399" s="142"/>
    </row>
    <row r="400" spans="1:28" x14ac:dyDescent="0.55000000000000004">
      <c r="A400">
        <v>391</v>
      </c>
      <c r="B400" s="142"/>
      <c r="C400" s="142"/>
      <c r="D400" s="142"/>
      <c r="E400" s="142"/>
      <c r="F400" s="142"/>
      <c r="G400" t="str">
        <f t="shared" si="48"/>
        <v/>
      </c>
      <c r="H400" s="142"/>
      <c r="I400" t="str">
        <f t="shared" ca="1" si="49"/>
        <v/>
      </c>
      <c r="J400" s="142"/>
      <c r="K400" t="str">
        <f t="shared" ca="1" si="50"/>
        <v/>
      </c>
      <c r="L400" s="142"/>
      <c r="M400" s="142"/>
      <c r="N400" s="142"/>
      <c r="O400" s="146"/>
      <c r="P400" s="146"/>
      <c r="Q400" s="145">
        <f t="shared" si="52"/>
        <v>0</v>
      </c>
      <c r="R400" s="146"/>
      <c r="S400" s="146"/>
      <c r="T400" s="145">
        <f t="shared" si="53"/>
        <v>0</v>
      </c>
      <c r="U400" s="146"/>
      <c r="V400" s="146"/>
      <c r="W400" s="145">
        <f t="shared" si="54"/>
        <v>0</v>
      </c>
      <c r="X400" s="146"/>
      <c r="Y400" s="146"/>
      <c r="Z400" s="145">
        <f t="shared" si="55"/>
        <v>0</v>
      </c>
      <c r="AA400" s="126">
        <f t="shared" si="51"/>
        <v>0</v>
      </c>
      <c r="AB400" s="142"/>
    </row>
    <row r="401" spans="1:28" x14ac:dyDescent="0.55000000000000004">
      <c r="A401">
        <v>392</v>
      </c>
      <c r="B401" s="142"/>
      <c r="C401" s="142"/>
      <c r="D401" s="142"/>
      <c r="E401" s="142"/>
      <c r="F401" s="142"/>
      <c r="G401" t="str">
        <f t="shared" si="48"/>
        <v/>
      </c>
      <c r="H401" s="142"/>
      <c r="I401" t="str">
        <f t="shared" ca="1" si="49"/>
        <v/>
      </c>
      <c r="J401" s="142"/>
      <c r="K401" t="str">
        <f t="shared" ca="1" si="50"/>
        <v/>
      </c>
      <c r="L401" s="142"/>
      <c r="M401" s="142"/>
      <c r="N401" s="142"/>
      <c r="O401" s="146"/>
      <c r="P401" s="146"/>
      <c r="Q401" s="145">
        <f t="shared" si="52"/>
        <v>0</v>
      </c>
      <c r="R401" s="146"/>
      <c r="S401" s="146"/>
      <c r="T401" s="145">
        <f t="shared" si="53"/>
        <v>0</v>
      </c>
      <c r="U401" s="146"/>
      <c r="V401" s="146"/>
      <c r="W401" s="145">
        <f t="shared" si="54"/>
        <v>0</v>
      </c>
      <c r="X401" s="146"/>
      <c r="Y401" s="146"/>
      <c r="Z401" s="145">
        <f t="shared" si="55"/>
        <v>0</v>
      </c>
      <c r="AA401" s="126">
        <f t="shared" si="51"/>
        <v>0</v>
      </c>
      <c r="AB401" s="142"/>
    </row>
    <row r="402" spans="1:28" x14ac:dyDescent="0.55000000000000004">
      <c r="A402">
        <v>393</v>
      </c>
      <c r="B402" s="142"/>
      <c r="C402" s="142"/>
      <c r="D402" s="142"/>
      <c r="E402" s="142"/>
      <c r="F402" s="142"/>
      <c r="G402" t="str">
        <f t="shared" si="48"/>
        <v/>
      </c>
      <c r="H402" s="142"/>
      <c r="I402" t="str">
        <f t="shared" ca="1" si="49"/>
        <v/>
      </c>
      <c r="J402" s="142"/>
      <c r="K402" t="str">
        <f t="shared" ca="1" si="50"/>
        <v/>
      </c>
      <c r="L402" s="142"/>
      <c r="M402" s="142"/>
      <c r="N402" s="142"/>
      <c r="O402" s="146"/>
      <c r="P402" s="146"/>
      <c r="Q402" s="145">
        <f t="shared" si="52"/>
        <v>0</v>
      </c>
      <c r="R402" s="146"/>
      <c r="S402" s="146"/>
      <c r="T402" s="145">
        <f t="shared" si="53"/>
        <v>0</v>
      </c>
      <c r="U402" s="146"/>
      <c r="V402" s="146"/>
      <c r="W402" s="145">
        <f t="shared" si="54"/>
        <v>0</v>
      </c>
      <c r="X402" s="146"/>
      <c r="Y402" s="146"/>
      <c r="Z402" s="145">
        <f t="shared" si="55"/>
        <v>0</v>
      </c>
      <c r="AA402" s="126">
        <f t="shared" si="51"/>
        <v>0</v>
      </c>
      <c r="AB402" s="142"/>
    </row>
    <row r="403" spans="1:28" x14ac:dyDescent="0.55000000000000004">
      <c r="A403">
        <v>394</v>
      </c>
      <c r="B403" s="142"/>
      <c r="C403" s="142"/>
      <c r="D403" s="142"/>
      <c r="E403" s="142"/>
      <c r="F403" s="142"/>
      <c r="G403" t="str">
        <f t="shared" si="48"/>
        <v/>
      </c>
      <c r="H403" s="142"/>
      <c r="I403" t="str">
        <f t="shared" ca="1" si="49"/>
        <v/>
      </c>
      <c r="J403" s="142"/>
      <c r="K403" t="str">
        <f t="shared" ca="1" si="50"/>
        <v/>
      </c>
      <c r="L403" s="142"/>
      <c r="M403" s="142"/>
      <c r="N403" s="142"/>
      <c r="O403" s="146"/>
      <c r="P403" s="146"/>
      <c r="Q403" s="145">
        <f t="shared" si="52"/>
        <v>0</v>
      </c>
      <c r="R403" s="146"/>
      <c r="S403" s="146"/>
      <c r="T403" s="145">
        <f t="shared" si="53"/>
        <v>0</v>
      </c>
      <c r="U403" s="146"/>
      <c r="V403" s="146"/>
      <c r="W403" s="145">
        <f t="shared" si="54"/>
        <v>0</v>
      </c>
      <c r="X403" s="146"/>
      <c r="Y403" s="146"/>
      <c r="Z403" s="145">
        <f t="shared" si="55"/>
        <v>0</v>
      </c>
      <c r="AA403" s="126">
        <f t="shared" si="51"/>
        <v>0</v>
      </c>
      <c r="AB403" s="142"/>
    </row>
    <row r="404" spans="1:28" x14ac:dyDescent="0.55000000000000004">
      <c r="A404">
        <v>395</v>
      </c>
      <c r="B404" s="142"/>
      <c r="C404" s="142"/>
      <c r="D404" s="142"/>
      <c r="E404" s="142"/>
      <c r="F404" s="142"/>
      <c r="G404" t="str">
        <f t="shared" si="48"/>
        <v/>
      </c>
      <c r="H404" s="142"/>
      <c r="I404" t="str">
        <f t="shared" ca="1" si="49"/>
        <v/>
      </c>
      <c r="J404" s="142"/>
      <c r="K404" t="str">
        <f t="shared" ca="1" si="50"/>
        <v/>
      </c>
      <c r="L404" s="142"/>
      <c r="M404" s="142"/>
      <c r="N404" s="142"/>
      <c r="O404" s="146"/>
      <c r="P404" s="146"/>
      <c r="Q404" s="145">
        <f t="shared" si="52"/>
        <v>0</v>
      </c>
      <c r="R404" s="146"/>
      <c r="S404" s="146"/>
      <c r="T404" s="145">
        <f t="shared" si="53"/>
        <v>0</v>
      </c>
      <c r="U404" s="146"/>
      <c r="V404" s="146"/>
      <c r="W404" s="145">
        <f t="shared" si="54"/>
        <v>0</v>
      </c>
      <c r="X404" s="146"/>
      <c r="Y404" s="146"/>
      <c r="Z404" s="145">
        <f t="shared" si="55"/>
        <v>0</v>
      </c>
      <c r="AA404" s="126">
        <f t="shared" si="51"/>
        <v>0</v>
      </c>
      <c r="AB404" s="142"/>
    </row>
    <row r="405" spans="1:28" x14ac:dyDescent="0.55000000000000004">
      <c r="A405">
        <v>396</v>
      </c>
      <c r="B405" s="142"/>
      <c r="C405" s="142"/>
      <c r="D405" s="142"/>
      <c r="E405" s="142"/>
      <c r="F405" s="142"/>
      <c r="G405" t="str">
        <f t="shared" si="48"/>
        <v/>
      </c>
      <c r="H405" s="142"/>
      <c r="I405" t="str">
        <f t="shared" ca="1" si="49"/>
        <v/>
      </c>
      <c r="J405" s="142"/>
      <c r="K405" t="str">
        <f t="shared" ca="1" si="50"/>
        <v/>
      </c>
      <c r="L405" s="142"/>
      <c r="M405" s="142"/>
      <c r="N405" s="142"/>
      <c r="O405" s="146"/>
      <c r="P405" s="146"/>
      <c r="Q405" s="145">
        <f t="shared" si="52"/>
        <v>0</v>
      </c>
      <c r="R405" s="146"/>
      <c r="S405" s="146"/>
      <c r="T405" s="145">
        <f t="shared" si="53"/>
        <v>0</v>
      </c>
      <c r="U405" s="146"/>
      <c r="V405" s="146"/>
      <c r="W405" s="145">
        <f t="shared" si="54"/>
        <v>0</v>
      </c>
      <c r="X405" s="146"/>
      <c r="Y405" s="146"/>
      <c r="Z405" s="145">
        <f t="shared" si="55"/>
        <v>0</v>
      </c>
      <c r="AA405" s="126">
        <f t="shared" si="51"/>
        <v>0</v>
      </c>
      <c r="AB405" s="142"/>
    </row>
    <row r="406" spans="1:28" x14ac:dyDescent="0.55000000000000004">
      <c r="A406">
        <v>397</v>
      </c>
      <c r="B406" s="142"/>
      <c r="C406" s="142"/>
      <c r="D406" s="142"/>
      <c r="E406" s="142"/>
      <c r="F406" s="142"/>
      <c r="G406" t="str">
        <f t="shared" si="48"/>
        <v/>
      </c>
      <c r="H406" s="142"/>
      <c r="I406" t="str">
        <f t="shared" ca="1" si="49"/>
        <v/>
      </c>
      <c r="J406" s="142"/>
      <c r="K406" t="str">
        <f t="shared" ca="1" si="50"/>
        <v/>
      </c>
      <c r="L406" s="142"/>
      <c r="M406" s="142"/>
      <c r="N406" s="142"/>
      <c r="O406" s="146"/>
      <c r="P406" s="146"/>
      <c r="Q406" s="145">
        <f t="shared" si="52"/>
        <v>0</v>
      </c>
      <c r="R406" s="146"/>
      <c r="S406" s="146"/>
      <c r="T406" s="145">
        <f t="shared" si="53"/>
        <v>0</v>
      </c>
      <c r="U406" s="146"/>
      <c r="V406" s="146"/>
      <c r="W406" s="145">
        <f t="shared" si="54"/>
        <v>0</v>
      </c>
      <c r="X406" s="146"/>
      <c r="Y406" s="146"/>
      <c r="Z406" s="145">
        <f t="shared" si="55"/>
        <v>0</v>
      </c>
      <c r="AA406" s="126">
        <f t="shared" si="51"/>
        <v>0</v>
      </c>
      <c r="AB406" s="142"/>
    </row>
    <row r="407" spans="1:28" x14ac:dyDescent="0.55000000000000004">
      <c r="A407">
        <v>398</v>
      </c>
      <c r="B407" s="142"/>
      <c r="C407" s="142"/>
      <c r="D407" s="142"/>
      <c r="E407" s="142"/>
      <c r="F407" s="142"/>
      <c r="G407" t="str">
        <f t="shared" si="48"/>
        <v/>
      </c>
      <c r="H407" s="142"/>
      <c r="I407" t="str">
        <f t="shared" ca="1" si="49"/>
        <v/>
      </c>
      <c r="J407" s="142"/>
      <c r="K407" t="str">
        <f t="shared" ca="1" si="50"/>
        <v/>
      </c>
      <c r="L407" s="142"/>
      <c r="M407" s="142"/>
      <c r="N407" s="142"/>
      <c r="O407" s="146"/>
      <c r="P407" s="146"/>
      <c r="Q407" s="145">
        <f t="shared" si="52"/>
        <v>0</v>
      </c>
      <c r="R407" s="146"/>
      <c r="S407" s="146"/>
      <c r="T407" s="145">
        <f t="shared" si="53"/>
        <v>0</v>
      </c>
      <c r="U407" s="146"/>
      <c r="V407" s="146"/>
      <c r="W407" s="145">
        <f t="shared" si="54"/>
        <v>0</v>
      </c>
      <c r="X407" s="146"/>
      <c r="Y407" s="146"/>
      <c r="Z407" s="145">
        <f t="shared" si="55"/>
        <v>0</v>
      </c>
      <c r="AA407" s="126">
        <f t="shared" si="51"/>
        <v>0</v>
      </c>
      <c r="AB407" s="142"/>
    </row>
    <row r="408" spans="1:28" x14ac:dyDescent="0.55000000000000004">
      <c r="A408">
        <v>399</v>
      </c>
      <c r="B408" s="142"/>
      <c r="C408" s="142"/>
      <c r="D408" s="142"/>
      <c r="E408" s="142"/>
      <c r="F408" s="142"/>
      <c r="G408" t="str">
        <f t="shared" si="48"/>
        <v/>
      </c>
      <c r="H408" s="142"/>
      <c r="I408" t="str">
        <f t="shared" ca="1" si="49"/>
        <v/>
      </c>
      <c r="J408" s="142"/>
      <c r="K408" t="str">
        <f t="shared" ca="1" si="50"/>
        <v/>
      </c>
      <c r="L408" s="142"/>
      <c r="M408" s="142"/>
      <c r="N408" s="142"/>
      <c r="O408" s="146"/>
      <c r="P408" s="146"/>
      <c r="Q408" s="145">
        <f t="shared" si="52"/>
        <v>0</v>
      </c>
      <c r="R408" s="146"/>
      <c r="S408" s="146"/>
      <c r="T408" s="145">
        <f t="shared" si="53"/>
        <v>0</v>
      </c>
      <c r="U408" s="146"/>
      <c r="V408" s="146"/>
      <c r="W408" s="145">
        <f t="shared" si="54"/>
        <v>0</v>
      </c>
      <c r="X408" s="146"/>
      <c r="Y408" s="146"/>
      <c r="Z408" s="145">
        <f t="shared" si="55"/>
        <v>0</v>
      </c>
      <c r="AA408" s="126">
        <f t="shared" si="51"/>
        <v>0</v>
      </c>
      <c r="AB408" s="142"/>
    </row>
    <row r="409" spans="1:28" x14ac:dyDescent="0.55000000000000004">
      <c r="A409">
        <v>400</v>
      </c>
      <c r="B409" s="142"/>
      <c r="C409" s="142"/>
      <c r="D409" s="142"/>
      <c r="E409" s="142"/>
      <c r="F409" s="142"/>
      <c r="G409" t="str">
        <f t="shared" si="48"/>
        <v/>
      </c>
      <c r="H409" s="142"/>
      <c r="I409" t="str">
        <f t="shared" ca="1" si="49"/>
        <v/>
      </c>
      <c r="J409" s="142"/>
      <c r="K409" t="str">
        <f t="shared" ca="1" si="50"/>
        <v/>
      </c>
      <c r="L409" s="142"/>
      <c r="M409" s="142"/>
      <c r="N409" s="142"/>
      <c r="O409" s="146"/>
      <c r="P409" s="146"/>
      <c r="Q409" s="145">
        <f t="shared" si="52"/>
        <v>0</v>
      </c>
      <c r="R409" s="146"/>
      <c r="S409" s="146"/>
      <c r="T409" s="145">
        <f t="shared" si="53"/>
        <v>0</v>
      </c>
      <c r="U409" s="146"/>
      <c r="V409" s="146"/>
      <c r="W409" s="145">
        <f t="shared" si="54"/>
        <v>0</v>
      </c>
      <c r="X409" s="146"/>
      <c r="Y409" s="146"/>
      <c r="Z409" s="145">
        <f t="shared" si="55"/>
        <v>0</v>
      </c>
      <c r="AA409" s="126">
        <f t="shared" si="51"/>
        <v>0</v>
      </c>
      <c r="AB409" s="142"/>
    </row>
    <row r="410" spans="1:28" x14ac:dyDescent="0.55000000000000004">
      <c r="A410">
        <v>401</v>
      </c>
      <c r="B410" s="142"/>
      <c r="C410" s="142"/>
      <c r="D410" s="142"/>
      <c r="E410" s="142"/>
      <c r="F410" s="142"/>
      <c r="G410" t="str">
        <f t="shared" si="48"/>
        <v/>
      </c>
      <c r="H410" s="142"/>
      <c r="I410" t="str">
        <f t="shared" ca="1" si="49"/>
        <v/>
      </c>
      <c r="J410" s="142"/>
      <c r="K410" t="str">
        <f t="shared" ca="1" si="50"/>
        <v/>
      </c>
      <c r="L410" s="142"/>
      <c r="M410" s="142"/>
      <c r="N410" s="142"/>
      <c r="O410" s="146"/>
      <c r="P410" s="146"/>
      <c r="Q410" s="145">
        <f t="shared" si="52"/>
        <v>0</v>
      </c>
      <c r="R410" s="146"/>
      <c r="S410" s="146"/>
      <c r="T410" s="145">
        <f t="shared" si="53"/>
        <v>0</v>
      </c>
      <c r="U410" s="146"/>
      <c r="V410" s="146"/>
      <c r="W410" s="145">
        <f t="shared" si="54"/>
        <v>0</v>
      </c>
      <c r="X410" s="146"/>
      <c r="Y410" s="146"/>
      <c r="Z410" s="145">
        <f t="shared" si="55"/>
        <v>0</v>
      </c>
      <c r="AA410" s="126">
        <f t="shared" si="51"/>
        <v>0</v>
      </c>
      <c r="AB410" s="142"/>
    </row>
    <row r="411" spans="1:28" x14ac:dyDescent="0.55000000000000004">
      <c r="A411">
        <v>402</v>
      </c>
      <c r="B411" s="142"/>
      <c r="C411" s="142"/>
      <c r="D411" s="142"/>
      <c r="E411" s="142"/>
      <c r="F411" s="142"/>
      <c r="G411" t="str">
        <f t="shared" si="48"/>
        <v/>
      </c>
      <c r="H411" s="142"/>
      <c r="I411" t="str">
        <f t="shared" ca="1" si="49"/>
        <v/>
      </c>
      <c r="J411" s="142"/>
      <c r="K411" t="str">
        <f t="shared" ca="1" si="50"/>
        <v/>
      </c>
      <c r="L411" s="142"/>
      <c r="M411" s="142"/>
      <c r="N411" s="142"/>
      <c r="O411" s="146"/>
      <c r="P411" s="146"/>
      <c r="Q411" s="145">
        <f t="shared" si="52"/>
        <v>0</v>
      </c>
      <c r="R411" s="146"/>
      <c r="S411" s="146"/>
      <c r="T411" s="145">
        <f t="shared" si="53"/>
        <v>0</v>
      </c>
      <c r="U411" s="146"/>
      <c r="V411" s="146"/>
      <c r="W411" s="145">
        <f t="shared" si="54"/>
        <v>0</v>
      </c>
      <c r="X411" s="146"/>
      <c r="Y411" s="146"/>
      <c r="Z411" s="145">
        <f t="shared" si="55"/>
        <v>0</v>
      </c>
      <c r="AA411" s="126">
        <f t="shared" si="51"/>
        <v>0</v>
      </c>
      <c r="AB411" s="142"/>
    </row>
    <row r="412" spans="1:28" x14ac:dyDescent="0.55000000000000004">
      <c r="A412">
        <v>403</v>
      </c>
      <c r="B412" s="142"/>
      <c r="C412" s="142"/>
      <c r="D412" s="142"/>
      <c r="E412" s="142"/>
      <c r="F412" s="142"/>
      <c r="G412" t="str">
        <f t="shared" si="48"/>
        <v/>
      </c>
      <c r="H412" s="142"/>
      <c r="I412" t="str">
        <f t="shared" ca="1" si="49"/>
        <v/>
      </c>
      <c r="J412" s="142"/>
      <c r="K412" t="str">
        <f t="shared" ca="1" si="50"/>
        <v/>
      </c>
      <c r="L412" s="142"/>
      <c r="M412" s="142"/>
      <c r="N412" s="142"/>
      <c r="O412" s="146"/>
      <c r="P412" s="146"/>
      <c r="Q412" s="145">
        <f t="shared" si="52"/>
        <v>0</v>
      </c>
      <c r="R412" s="146"/>
      <c r="S412" s="146"/>
      <c r="T412" s="145">
        <f t="shared" si="53"/>
        <v>0</v>
      </c>
      <c r="U412" s="146"/>
      <c r="V412" s="146"/>
      <c r="W412" s="145">
        <f t="shared" si="54"/>
        <v>0</v>
      </c>
      <c r="X412" s="146"/>
      <c r="Y412" s="146"/>
      <c r="Z412" s="145">
        <f t="shared" si="55"/>
        <v>0</v>
      </c>
      <c r="AA412" s="126">
        <f t="shared" si="51"/>
        <v>0</v>
      </c>
      <c r="AB412" s="142"/>
    </row>
    <row r="413" spans="1:28" x14ac:dyDescent="0.55000000000000004">
      <c r="A413">
        <v>404</v>
      </c>
      <c r="B413" s="142"/>
      <c r="C413" s="142"/>
      <c r="D413" s="142"/>
      <c r="E413" s="142"/>
      <c r="F413" s="142"/>
      <c r="G413" t="str">
        <f t="shared" si="48"/>
        <v/>
      </c>
      <c r="H413" s="142"/>
      <c r="I413" t="str">
        <f t="shared" ca="1" si="49"/>
        <v/>
      </c>
      <c r="J413" s="142"/>
      <c r="K413" t="str">
        <f t="shared" ca="1" si="50"/>
        <v/>
      </c>
      <c r="L413" s="142"/>
      <c r="M413" s="142"/>
      <c r="N413" s="142"/>
      <c r="O413" s="146"/>
      <c r="P413" s="146"/>
      <c r="Q413" s="145">
        <f t="shared" si="52"/>
        <v>0</v>
      </c>
      <c r="R413" s="146"/>
      <c r="S413" s="146"/>
      <c r="T413" s="145">
        <f t="shared" si="53"/>
        <v>0</v>
      </c>
      <c r="U413" s="146"/>
      <c r="V413" s="146"/>
      <c r="W413" s="145">
        <f t="shared" si="54"/>
        <v>0</v>
      </c>
      <c r="X413" s="146"/>
      <c r="Y413" s="146"/>
      <c r="Z413" s="145">
        <f t="shared" si="55"/>
        <v>0</v>
      </c>
      <c r="AA413" s="126">
        <f t="shared" si="51"/>
        <v>0</v>
      </c>
      <c r="AB413" s="142"/>
    </row>
    <row r="414" spans="1:28" x14ac:dyDescent="0.55000000000000004">
      <c r="A414">
        <v>405</v>
      </c>
      <c r="B414" s="142"/>
      <c r="C414" s="142"/>
      <c r="D414" s="142"/>
      <c r="E414" s="142"/>
      <c r="F414" s="142"/>
      <c r="G414" t="str">
        <f t="shared" si="48"/>
        <v/>
      </c>
      <c r="H414" s="142"/>
      <c r="I414" t="str">
        <f t="shared" ca="1" si="49"/>
        <v/>
      </c>
      <c r="J414" s="142"/>
      <c r="K414" t="str">
        <f t="shared" ca="1" si="50"/>
        <v/>
      </c>
      <c r="L414" s="142"/>
      <c r="M414" s="142"/>
      <c r="N414" s="142"/>
      <c r="O414" s="146"/>
      <c r="P414" s="146"/>
      <c r="Q414" s="145">
        <f t="shared" si="52"/>
        <v>0</v>
      </c>
      <c r="R414" s="146"/>
      <c r="S414" s="146"/>
      <c r="T414" s="145">
        <f t="shared" si="53"/>
        <v>0</v>
      </c>
      <c r="U414" s="146"/>
      <c r="V414" s="146"/>
      <c r="W414" s="145">
        <f t="shared" si="54"/>
        <v>0</v>
      </c>
      <c r="X414" s="146"/>
      <c r="Y414" s="146"/>
      <c r="Z414" s="145">
        <f t="shared" si="55"/>
        <v>0</v>
      </c>
      <c r="AA414" s="126">
        <f t="shared" si="51"/>
        <v>0</v>
      </c>
      <c r="AB414" s="142"/>
    </row>
    <row r="415" spans="1:28" x14ac:dyDescent="0.55000000000000004">
      <c r="A415">
        <v>406</v>
      </c>
      <c r="B415" s="142"/>
      <c r="C415" s="142"/>
      <c r="D415" s="142"/>
      <c r="E415" s="142"/>
      <c r="F415" s="142"/>
      <c r="G415" t="str">
        <f t="shared" si="48"/>
        <v/>
      </c>
      <c r="H415" s="142"/>
      <c r="I415" t="str">
        <f t="shared" ca="1" si="49"/>
        <v/>
      </c>
      <c r="J415" s="142"/>
      <c r="K415" t="str">
        <f t="shared" ca="1" si="50"/>
        <v/>
      </c>
      <c r="L415" s="142"/>
      <c r="M415" s="142"/>
      <c r="N415" s="142"/>
      <c r="O415" s="146"/>
      <c r="P415" s="146"/>
      <c r="Q415" s="145">
        <f t="shared" si="52"/>
        <v>0</v>
      </c>
      <c r="R415" s="146"/>
      <c r="S415" s="146"/>
      <c r="T415" s="145">
        <f t="shared" si="53"/>
        <v>0</v>
      </c>
      <c r="U415" s="146"/>
      <c r="V415" s="146"/>
      <c r="W415" s="145">
        <f t="shared" si="54"/>
        <v>0</v>
      </c>
      <c r="X415" s="146"/>
      <c r="Y415" s="146"/>
      <c r="Z415" s="145">
        <f t="shared" si="55"/>
        <v>0</v>
      </c>
      <c r="AA415" s="126">
        <f t="shared" si="51"/>
        <v>0</v>
      </c>
      <c r="AB415" s="142"/>
    </row>
    <row r="416" spans="1:28" x14ac:dyDescent="0.55000000000000004">
      <c r="A416">
        <v>407</v>
      </c>
      <c r="B416" s="142"/>
      <c r="C416" s="142"/>
      <c r="D416" s="142"/>
      <c r="E416" s="142"/>
      <c r="F416" s="142"/>
      <c r="G416" t="str">
        <f t="shared" si="48"/>
        <v/>
      </c>
      <c r="H416" s="142"/>
      <c r="I416" t="str">
        <f t="shared" ca="1" si="49"/>
        <v/>
      </c>
      <c r="J416" s="142"/>
      <c r="K416" t="str">
        <f t="shared" ca="1" si="50"/>
        <v/>
      </c>
      <c r="L416" s="142"/>
      <c r="M416" s="142"/>
      <c r="N416" s="142"/>
      <c r="O416" s="146"/>
      <c r="P416" s="146"/>
      <c r="Q416" s="145">
        <f t="shared" si="52"/>
        <v>0</v>
      </c>
      <c r="R416" s="146"/>
      <c r="S416" s="146"/>
      <c r="T416" s="145">
        <f t="shared" si="53"/>
        <v>0</v>
      </c>
      <c r="U416" s="146"/>
      <c r="V416" s="146"/>
      <c r="W416" s="145">
        <f t="shared" si="54"/>
        <v>0</v>
      </c>
      <c r="X416" s="146"/>
      <c r="Y416" s="146"/>
      <c r="Z416" s="145">
        <f t="shared" si="55"/>
        <v>0</v>
      </c>
      <c r="AA416" s="126">
        <f t="shared" si="51"/>
        <v>0</v>
      </c>
      <c r="AB416" s="142"/>
    </row>
    <row r="417" spans="1:28" x14ac:dyDescent="0.55000000000000004">
      <c r="A417">
        <v>408</v>
      </c>
      <c r="B417" s="142"/>
      <c r="C417" s="142"/>
      <c r="D417" s="142"/>
      <c r="E417" s="142"/>
      <c r="F417" s="142"/>
      <c r="G417" t="str">
        <f t="shared" si="48"/>
        <v/>
      </c>
      <c r="H417" s="142"/>
      <c r="I417" t="str">
        <f t="shared" ca="1" si="49"/>
        <v/>
      </c>
      <c r="J417" s="142"/>
      <c r="K417" t="str">
        <f t="shared" ca="1" si="50"/>
        <v/>
      </c>
      <c r="L417" s="142"/>
      <c r="M417" s="142"/>
      <c r="N417" s="142"/>
      <c r="O417" s="146"/>
      <c r="P417" s="146"/>
      <c r="Q417" s="145">
        <f t="shared" si="52"/>
        <v>0</v>
      </c>
      <c r="R417" s="146"/>
      <c r="S417" s="146"/>
      <c r="T417" s="145">
        <f t="shared" si="53"/>
        <v>0</v>
      </c>
      <c r="U417" s="146"/>
      <c r="V417" s="146"/>
      <c r="W417" s="145">
        <f t="shared" si="54"/>
        <v>0</v>
      </c>
      <c r="X417" s="146"/>
      <c r="Y417" s="146"/>
      <c r="Z417" s="145">
        <f t="shared" si="55"/>
        <v>0</v>
      </c>
      <c r="AA417" s="126">
        <f t="shared" si="51"/>
        <v>0</v>
      </c>
      <c r="AB417" s="142"/>
    </row>
    <row r="418" spans="1:28" x14ac:dyDescent="0.55000000000000004">
      <c r="A418">
        <v>409</v>
      </c>
      <c r="B418" s="142"/>
      <c r="C418" s="142"/>
      <c r="D418" s="142"/>
      <c r="E418" s="142"/>
      <c r="F418" s="142"/>
      <c r="G418" t="str">
        <f t="shared" si="48"/>
        <v/>
      </c>
      <c r="H418" s="142"/>
      <c r="I418" t="str">
        <f t="shared" ca="1" si="49"/>
        <v/>
      </c>
      <c r="J418" s="142"/>
      <c r="K418" t="str">
        <f t="shared" ca="1" si="50"/>
        <v/>
      </c>
      <c r="L418" s="142"/>
      <c r="M418" s="142"/>
      <c r="N418" s="142"/>
      <c r="O418" s="146"/>
      <c r="P418" s="146"/>
      <c r="Q418" s="145">
        <f t="shared" si="52"/>
        <v>0</v>
      </c>
      <c r="R418" s="146"/>
      <c r="S418" s="146"/>
      <c r="T418" s="145">
        <f t="shared" si="53"/>
        <v>0</v>
      </c>
      <c r="U418" s="146"/>
      <c r="V418" s="146"/>
      <c r="W418" s="145">
        <f t="shared" si="54"/>
        <v>0</v>
      </c>
      <c r="X418" s="146"/>
      <c r="Y418" s="146"/>
      <c r="Z418" s="145">
        <f t="shared" si="55"/>
        <v>0</v>
      </c>
      <c r="AA418" s="126">
        <f t="shared" si="51"/>
        <v>0</v>
      </c>
      <c r="AB418" s="142"/>
    </row>
    <row r="419" spans="1:28" x14ac:dyDescent="0.55000000000000004">
      <c r="A419">
        <v>410</v>
      </c>
      <c r="B419" s="142"/>
      <c r="C419" s="142"/>
      <c r="D419" s="142"/>
      <c r="E419" s="142"/>
      <c r="F419" s="142"/>
      <c r="G419" t="str">
        <f t="shared" si="48"/>
        <v/>
      </c>
      <c r="H419" s="142"/>
      <c r="I419" t="str">
        <f t="shared" ca="1" si="49"/>
        <v/>
      </c>
      <c r="J419" s="142"/>
      <c r="K419" t="str">
        <f t="shared" ca="1" si="50"/>
        <v/>
      </c>
      <c r="L419" s="142"/>
      <c r="M419" s="142"/>
      <c r="N419" s="142"/>
      <c r="O419" s="146"/>
      <c r="P419" s="146"/>
      <c r="Q419" s="145">
        <f t="shared" si="52"/>
        <v>0</v>
      </c>
      <c r="R419" s="146"/>
      <c r="S419" s="146"/>
      <c r="T419" s="145">
        <f t="shared" si="53"/>
        <v>0</v>
      </c>
      <c r="U419" s="146"/>
      <c r="V419" s="146"/>
      <c r="W419" s="145">
        <f t="shared" si="54"/>
        <v>0</v>
      </c>
      <c r="X419" s="146"/>
      <c r="Y419" s="146"/>
      <c r="Z419" s="145">
        <f t="shared" si="55"/>
        <v>0</v>
      </c>
      <c r="AA419" s="126">
        <f t="shared" si="51"/>
        <v>0</v>
      </c>
      <c r="AB419" s="142"/>
    </row>
    <row r="420" spans="1:28" x14ac:dyDescent="0.55000000000000004">
      <c r="A420">
        <v>411</v>
      </c>
      <c r="B420" s="142"/>
      <c r="C420" s="142"/>
      <c r="D420" s="142"/>
      <c r="E420" s="142"/>
      <c r="F420" s="142"/>
      <c r="G420" t="str">
        <f t="shared" si="48"/>
        <v/>
      </c>
      <c r="H420" s="142"/>
      <c r="I420" t="str">
        <f t="shared" ca="1" si="49"/>
        <v/>
      </c>
      <c r="J420" s="142"/>
      <c r="K420" t="str">
        <f t="shared" ca="1" si="50"/>
        <v/>
      </c>
      <c r="L420" s="142"/>
      <c r="M420" s="142"/>
      <c r="N420" s="142"/>
      <c r="O420" s="146"/>
      <c r="P420" s="146"/>
      <c r="Q420" s="145">
        <f t="shared" si="52"/>
        <v>0</v>
      </c>
      <c r="R420" s="146"/>
      <c r="S420" s="146"/>
      <c r="T420" s="145">
        <f t="shared" si="53"/>
        <v>0</v>
      </c>
      <c r="U420" s="146"/>
      <c r="V420" s="146"/>
      <c r="W420" s="145">
        <f t="shared" si="54"/>
        <v>0</v>
      </c>
      <c r="X420" s="146"/>
      <c r="Y420" s="146"/>
      <c r="Z420" s="145">
        <f t="shared" si="55"/>
        <v>0</v>
      </c>
      <c r="AA420" s="126">
        <f t="shared" si="51"/>
        <v>0</v>
      </c>
      <c r="AB420" s="142"/>
    </row>
    <row r="421" spans="1:28" x14ac:dyDescent="0.55000000000000004">
      <c r="A421">
        <v>412</v>
      </c>
      <c r="B421" s="142"/>
      <c r="C421" s="142"/>
      <c r="D421" s="142"/>
      <c r="E421" s="142"/>
      <c r="F421" s="142"/>
      <c r="G421" t="str">
        <f t="shared" si="48"/>
        <v/>
      </c>
      <c r="H421" s="142"/>
      <c r="I421" t="str">
        <f t="shared" ca="1" si="49"/>
        <v/>
      </c>
      <c r="J421" s="142"/>
      <c r="K421" t="str">
        <f t="shared" ca="1" si="50"/>
        <v/>
      </c>
      <c r="L421" s="142"/>
      <c r="M421" s="142"/>
      <c r="N421" s="142"/>
      <c r="O421" s="146"/>
      <c r="P421" s="146"/>
      <c r="Q421" s="145">
        <f t="shared" si="52"/>
        <v>0</v>
      </c>
      <c r="R421" s="146"/>
      <c r="S421" s="146"/>
      <c r="T421" s="145">
        <f t="shared" si="53"/>
        <v>0</v>
      </c>
      <c r="U421" s="146"/>
      <c r="V421" s="146"/>
      <c r="W421" s="145">
        <f t="shared" si="54"/>
        <v>0</v>
      </c>
      <c r="X421" s="146"/>
      <c r="Y421" s="146"/>
      <c r="Z421" s="145">
        <f t="shared" si="55"/>
        <v>0</v>
      </c>
      <c r="AA421" s="126">
        <f t="shared" si="51"/>
        <v>0</v>
      </c>
      <c r="AB421" s="142"/>
    </row>
    <row r="422" spans="1:28" x14ac:dyDescent="0.55000000000000004">
      <c r="A422">
        <v>413</v>
      </c>
      <c r="B422" s="142"/>
      <c r="C422" s="142"/>
      <c r="D422" s="142"/>
      <c r="E422" s="142"/>
      <c r="F422" s="142"/>
      <c r="G422" t="str">
        <f t="shared" si="48"/>
        <v/>
      </c>
      <c r="H422" s="142"/>
      <c r="I422" t="str">
        <f t="shared" ca="1" si="49"/>
        <v/>
      </c>
      <c r="J422" s="142"/>
      <c r="K422" t="str">
        <f t="shared" ca="1" si="50"/>
        <v/>
      </c>
      <c r="L422" s="142"/>
      <c r="M422" s="142"/>
      <c r="N422" s="142"/>
      <c r="O422" s="146"/>
      <c r="P422" s="146"/>
      <c r="Q422" s="145">
        <f t="shared" si="52"/>
        <v>0</v>
      </c>
      <c r="R422" s="146"/>
      <c r="S422" s="146"/>
      <c r="T422" s="145">
        <f t="shared" si="53"/>
        <v>0</v>
      </c>
      <c r="U422" s="146"/>
      <c r="V422" s="146"/>
      <c r="W422" s="145">
        <f t="shared" si="54"/>
        <v>0</v>
      </c>
      <c r="X422" s="146"/>
      <c r="Y422" s="146"/>
      <c r="Z422" s="145">
        <f t="shared" si="55"/>
        <v>0</v>
      </c>
      <c r="AA422" s="126">
        <f t="shared" si="51"/>
        <v>0</v>
      </c>
      <c r="AB422" s="142"/>
    </row>
    <row r="423" spans="1:28" x14ac:dyDescent="0.55000000000000004">
      <c r="A423">
        <v>414</v>
      </c>
      <c r="B423" s="142"/>
      <c r="C423" s="142"/>
      <c r="D423" s="142"/>
      <c r="E423" s="142"/>
      <c r="F423" s="142"/>
      <c r="G423" t="str">
        <f t="shared" si="48"/>
        <v/>
      </c>
      <c r="H423" s="142"/>
      <c r="I423" t="str">
        <f t="shared" ca="1" si="49"/>
        <v/>
      </c>
      <c r="J423" s="142"/>
      <c r="K423" t="str">
        <f t="shared" ca="1" si="50"/>
        <v/>
      </c>
      <c r="L423" s="142"/>
      <c r="M423" s="142"/>
      <c r="N423" s="142"/>
      <c r="O423" s="146"/>
      <c r="P423" s="146"/>
      <c r="Q423" s="145">
        <f t="shared" si="52"/>
        <v>0</v>
      </c>
      <c r="R423" s="146"/>
      <c r="S423" s="146"/>
      <c r="T423" s="145">
        <f t="shared" si="53"/>
        <v>0</v>
      </c>
      <c r="U423" s="146"/>
      <c r="V423" s="146"/>
      <c r="W423" s="145">
        <f t="shared" si="54"/>
        <v>0</v>
      </c>
      <c r="X423" s="146"/>
      <c r="Y423" s="146"/>
      <c r="Z423" s="145">
        <f t="shared" si="55"/>
        <v>0</v>
      </c>
      <c r="AA423" s="126">
        <f t="shared" si="51"/>
        <v>0</v>
      </c>
      <c r="AB423" s="142"/>
    </row>
    <row r="424" spans="1:28" x14ac:dyDescent="0.55000000000000004">
      <c r="A424">
        <v>415</v>
      </c>
      <c r="B424" s="142"/>
      <c r="C424" s="142"/>
      <c r="D424" s="142"/>
      <c r="E424" s="142"/>
      <c r="F424" s="142"/>
      <c r="G424" t="str">
        <f t="shared" si="48"/>
        <v/>
      </c>
      <c r="H424" s="142"/>
      <c r="I424" t="str">
        <f t="shared" ca="1" si="49"/>
        <v/>
      </c>
      <c r="J424" s="142"/>
      <c r="K424" t="str">
        <f t="shared" ca="1" si="50"/>
        <v/>
      </c>
      <c r="L424" s="142"/>
      <c r="M424" s="142"/>
      <c r="N424" s="142"/>
      <c r="O424" s="146"/>
      <c r="P424" s="146"/>
      <c r="Q424" s="145">
        <f t="shared" si="52"/>
        <v>0</v>
      </c>
      <c r="R424" s="146"/>
      <c r="S424" s="146"/>
      <c r="T424" s="145">
        <f t="shared" si="53"/>
        <v>0</v>
      </c>
      <c r="U424" s="146"/>
      <c r="V424" s="146"/>
      <c r="W424" s="145">
        <f t="shared" si="54"/>
        <v>0</v>
      </c>
      <c r="X424" s="146"/>
      <c r="Y424" s="146"/>
      <c r="Z424" s="145">
        <f t="shared" si="55"/>
        <v>0</v>
      </c>
      <c r="AA424" s="126">
        <f t="shared" si="51"/>
        <v>0</v>
      </c>
      <c r="AB424" s="142"/>
    </row>
    <row r="425" spans="1:28" x14ac:dyDescent="0.55000000000000004">
      <c r="A425">
        <v>416</v>
      </c>
      <c r="B425" s="142"/>
      <c r="C425" s="142"/>
      <c r="D425" s="142"/>
      <c r="E425" s="142"/>
      <c r="F425" s="142"/>
      <c r="G425" t="str">
        <f t="shared" si="48"/>
        <v/>
      </c>
      <c r="H425" s="142"/>
      <c r="I425" t="str">
        <f t="shared" ca="1" si="49"/>
        <v/>
      </c>
      <c r="J425" s="142"/>
      <c r="K425" t="str">
        <f t="shared" ca="1" si="50"/>
        <v/>
      </c>
      <c r="L425" s="142"/>
      <c r="M425" s="142"/>
      <c r="N425" s="142"/>
      <c r="O425" s="146"/>
      <c r="P425" s="146"/>
      <c r="Q425" s="145">
        <f t="shared" si="52"/>
        <v>0</v>
      </c>
      <c r="R425" s="146"/>
      <c r="S425" s="146"/>
      <c r="T425" s="145">
        <f t="shared" si="53"/>
        <v>0</v>
      </c>
      <c r="U425" s="146"/>
      <c r="V425" s="146"/>
      <c r="W425" s="145">
        <f t="shared" si="54"/>
        <v>0</v>
      </c>
      <c r="X425" s="146"/>
      <c r="Y425" s="146"/>
      <c r="Z425" s="145">
        <f t="shared" si="55"/>
        <v>0</v>
      </c>
      <c r="AA425" s="126">
        <f t="shared" si="51"/>
        <v>0</v>
      </c>
      <c r="AB425" s="142"/>
    </row>
    <row r="426" spans="1:28" x14ac:dyDescent="0.55000000000000004">
      <c r="A426">
        <v>417</v>
      </c>
      <c r="B426" s="142"/>
      <c r="C426" s="142"/>
      <c r="D426" s="142"/>
      <c r="E426" s="142"/>
      <c r="F426" s="142"/>
      <c r="G426" t="str">
        <f t="shared" si="48"/>
        <v/>
      </c>
      <c r="H426" s="142"/>
      <c r="I426" t="str">
        <f t="shared" ca="1" si="49"/>
        <v/>
      </c>
      <c r="J426" s="142"/>
      <c r="K426" t="str">
        <f t="shared" ca="1" si="50"/>
        <v/>
      </c>
      <c r="L426" s="142"/>
      <c r="M426" s="142"/>
      <c r="N426" s="142"/>
      <c r="O426" s="146"/>
      <c r="P426" s="146"/>
      <c r="Q426" s="145">
        <f t="shared" si="52"/>
        <v>0</v>
      </c>
      <c r="R426" s="146"/>
      <c r="S426" s="146"/>
      <c r="T426" s="145">
        <f t="shared" si="53"/>
        <v>0</v>
      </c>
      <c r="U426" s="146"/>
      <c r="V426" s="146"/>
      <c r="W426" s="145">
        <f t="shared" si="54"/>
        <v>0</v>
      </c>
      <c r="X426" s="146"/>
      <c r="Y426" s="146"/>
      <c r="Z426" s="145">
        <f t="shared" si="55"/>
        <v>0</v>
      </c>
      <c r="AA426" s="126">
        <f t="shared" si="51"/>
        <v>0</v>
      </c>
      <c r="AB426" s="142"/>
    </row>
    <row r="427" spans="1:28" x14ac:dyDescent="0.55000000000000004">
      <c r="A427">
        <v>418</v>
      </c>
      <c r="B427" s="142"/>
      <c r="C427" s="142"/>
      <c r="D427" s="142"/>
      <c r="E427" s="142"/>
      <c r="F427" s="142"/>
      <c r="G427" t="str">
        <f t="shared" si="48"/>
        <v/>
      </c>
      <c r="H427" s="142"/>
      <c r="I427" t="str">
        <f t="shared" ca="1" si="49"/>
        <v/>
      </c>
      <c r="J427" s="142"/>
      <c r="K427" t="str">
        <f t="shared" ca="1" si="50"/>
        <v/>
      </c>
      <c r="L427" s="142"/>
      <c r="M427" s="142"/>
      <c r="N427" s="142"/>
      <c r="O427" s="146"/>
      <c r="P427" s="146"/>
      <c r="Q427" s="145">
        <f t="shared" si="52"/>
        <v>0</v>
      </c>
      <c r="R427" s="146"/>
      <c r="S427" s="146"/>
      <c r="T427" s="145">
        <f t="shared" si="53"/>
        <v>0</v>
      </c>
      <c r="U427" s="146"/>
      <c r="V427" s="146"/>
      <c r="W427" s="145">
        <f t="shared" si="54"/>
        <v>0</v>
      </c>
      <c r="X427" s="146"/>
      <c r="Y427" s="146"/>
      <c r="Z427" s="145">
        <f t="shared" si="55"/>
        <v>0</v>
      </c>
      <c r="AA427" s="126">
        <f t="shared" si="51"/>
        <v>0</v>
      </c>
      <c r="AB427" s="142"/>
    </row>
    <row r="428" spans="1:28" x14ac:dyDescent="0.55000000000000004">
      <c r="A428">
        <v>419</v>
      </c>
      <c r="B428" s="142"/>
      <c r="C428" s="142"/>
      <c r="D428" s="142"/>
      <c r="E428" s="142"/>
      <c r="F428" s="142"/>
      <c r="G428" t="str">
        <f t="shared" si="48"/>
        <v/>
      </c>
      <c r="H428" s="142"/>
      <c r="I428" t="str">
        <f t="shared" ca="1" si="49"/>
        <v/>
      </c>
      <c r="J428" s="142"/>
      <c r="K428" t="str">
        <f t="shared" ca="1" si="50"/>
        <v/>
      </c>
      <c r="L428" s="142"/>
      <c r="M428" s="142"/>
      <c r="N428" s="142"/>
      <c r="O428" s="146"/>
      <c r="P428" s="146"/>
      <c r="Q428" s="145">
        <f t="shared" si="52"/>
        <v>0</v>
      </c>
      <c r="R428" s="146"/>
      <c r="S428" s="146"/>
      <c r="T428" s="145">
        <f t="shared" si="53"/>
        <v>0</v>
      </c>
      <c r="U428" s="146"/>
      <c r="V428" s="146"/>
      <c r="W428" s="145">
        <f t="shared" si="54"/>
        <v>0</v>
      </c>
      <c r="X428" s="146"/>
      <c r="Y428" s="146"/>
      <c r="Z428" s="145">
        <f t="shared" si="55"/>
        <v>0</v>
      </c>
      <c r="AA428" s="126">
        <f t="shared" si="51"/>
        <v>0</v>
      </c>
      <c r="AB428" s="142"/>
    </row>
    <row r="429" spans="1:28" x14ac:dyDescent="0.55000000000000004">
      <c r="A429">
        <v>420</v>
      </c>
      <c r="B429" s="142"/>
      <c r="C429" s="142"/>
      <c r="D429" s="142"/>
      <c r="E429" s="142"/>
      <c r="F429" s="142"/>
      <c r="G429" t="str">
        <f t="shared" si="48"/>
        <v/>
      </c>
      <c r="H429" s="142"/>
      <c r="I429" t="str">
        <f t="shared" ca="1" si="49"/>
        <v/>
      </c>
      <c r="J429" s="142"/>
      <c r="K429" t="str">
        <f t="shared" ca="1" si="50"/>
        <v/>
      </c>
      <c r="L429" s="142"/>
      <c r="M429" s="142"/>
      <c r="N429" s="142"/>
      <c r="O429" s="146"/>
      <c r="P429" s="146"/>
      <c r="Q429" s="145">
        <f t="shared" si="52"/>
        <v>0</v>
      </c>
      <c r="R429" s="146"/>
      <c r="S429" s="146"/>
      <c r="T429" s="145">
        <f t="shared" si="53"/>
        <v>0</v>
      </c>
      <c r="U429" s="146"/>
      <c r="V429" s="146"/>
      <c r="W429" s="145">
        <f t="shared" si="54"/>
        <v>0</v>
      </c>
      <c r="X429" s="146"/>
      <c r="Y429" s="146"/>
      <c r="Z429" s="145">
        <f t="shared" si="55"/>
        <v>0</v>
      </c>
      <c r="AA429" s="126">
        <f t="shared" si="51"/>
        <v>0</v>
      </c>
      <c r="AB429" s="142"/>
    </row>
    <row r="430" spans="1:28" x14ac:dyDescent="0.55000000000000004">
      <c r="A430">
        <v>421</v>
      </c>
      <c r="B430" s="142"/>
      <c r="C430" s="142"/>
      <c r="D430" s="142"/>
      <c r="E430" s="142"/>
      <c r="F430" s="142"/>
      <c r="G430" t="str">
        <f t="shared" si="48"/>
        <v/>
      </c>
      <c r="H430" s="142"/>
      <c r="I430" t="str">
        <f t="shared" ca="1" si="49"/>
        <v/>
      </c>
      <c r="J430" s="142"/>
      <c r="K430" t="str">
        <f t="shared" ca="1" si="50"/>
        <v/>
      </c>
      <c r="L430" s="142"/>
      <c r="M430" s="142"/>
      <c r="N430" s="142"/>
      <c r="O430" s="146"/>
      <c r="P430" s="146"/>
      <c r="Q430" s="145">
        <f t="shared" si="52"/>
        <v>0</v>
      </c>
      <c r="R430" s="146"/>
      <c r="S430" s="146"/>
      <c r="T430" s="145">
        <f t="shared" si="53"/>
        <v>0</v>
      </c>
      <c r="U430" s="146"/>
      <c r="V430" s="146"/>
      <c r="W430" s="145">
        <f t="shared" si="54"/>
        <v>0</v>
      </c>
      <c r="X430" s="146"/>
      <c r="Y430" s="146"/>
      <c r="Z430" s="145">
        <f t="shared" si="55"/>
        <v>0</v>
      </c>
      <c r="AA430" s="126">
        <f t="shared" si="51"/>
        <v>0</v>
      </c>
      <c r="AB430" s="142"/>
    </row>
    <row r="431" spans="1:28" x14ac:dyDescent="0.55000000000000004">
      <c r="A431">
        <v>422</v>
      </c>
      <c r="B431" s="142"/>
      <c r="C431" s="142"/>
      <c r="D431" s="142"/>
      <c r="E431" s="142"/>
      <c r="F431" s="142"/>
      <c r="G431" t="str">
        <f t="shared" si="48"/>
        <v/>
      </c>
      <c r="H431" s="142"/>
      <c r="I431" t="str">
        <f t="shared" ca="1" si="49"/>
        <v/>
      </c>
      <c r="J431" s="142"/>
      <c r="K431" t="str">
        <f t="shared" ca="1" si="50"/>
        <v/>
      </c>
      <c r="L431" s="142"/>
      <c r="M431" s="142"/>
      <c r="N431" s="142"/>
      <c r="O431" s="146"/>
      <c r="P431" s="146"/>
      <c r="Q431" s="145">
        <f t="shared" si="52"/>
        <v>0</v>
      </c>
      <c r="R431" s="146"/>
      <c r="S431" s="146"/>
      <c r="T431" s="145">
        <f t="shared" si="53"/>
        <v>0</v>
      </c>
      <c r="U431" s="146"/>
      <c r="V431" s="146"/>
      <c r="W431" s="145">
        <f t="shared" si="54"/>
        <v>0</v>
      </c>
      <c r="X431" s="146"/>
      <c r="Y431" s="146"/>
      <c r="Z431" s="145">
        <f t="shared" si="55"/>
        <v>0</v>
      </c>
      <c r="AA431" s="126">
        <f t="shared" si="51"/>
        <v>0</v>
      </c>
      <c r="AB431" s="142"/>
    </row>
    <row r="432" spans="1:28" x14ac:dyDescent="0.55000000000000004">
      <c r="A432">
        <v>423</v>
      </c>
      <c r="B432" s="142"/>
      <c r="C432" s="142"/>
      <c r="D432" s="142"/>
      <c r="E432" s="142"/>
      <c r="F432" s="142"/>
      <c r="G432" t="str">
        <f t="shared" si="48"/>
        <v/>
      </c>
      <c r="H432" s="142"/>
      <c r="I432" t="str">
        <f t="shared" ca="1" si="49"/>
        <v/>
      </c>
      <c r="J432" s="142"/>
      <c r="K432" t="str">
        <f t="shared" ca="1" si="50"/>
        <v/>
      </c>
      <c r="L432" s="142"/>
      <c r="M432" s="142"/>
      <c r="N432" s="142"/>
      <c r="O432" s="146"/>
      <c r="P432" s="146"/>
      <c r="Q432" s="145">
        <f t="shared" si="52"/>
        <v>0</v>
      </c>
      <c r="R432" s="146"/>
      <c r="S432" s="146"/>
      <c r="T432" s="145">
        <f t="shared" si="53"/>
        <v>0</v>
      </c>
      <c r="U432" s="146"/>
      <c r="V432" s="146"/>
      <c r="W432" s="145">
        <f t="shared" si="54"/>
        <v>0</v>
      </c>
      <c r="X432" s="146"/>
      <c r="Y432" s="146"/>
      <c r="Z432" s="145">
        <f t="shared" si="55"/>
        <v>0</v>
      </c>
      <c r="AA432" s="126">
        <f t="shared" si="51"/>
        <v>0</v>
      </c>
      <c r="AB432" s="142"/>
    </row>
    <row r="433" spans="1:28" x14ac:dyDescent="0.55000000000000004">
      <c r="A433">
        <v>424</v>
      </c>
      <c r="B433" s="142"/>
      <c r="C433" s="142"/>
      <c r="D433" s="142"/>
      <c r="E433" s="142"/>
      <c r="F433" s="142"/>
      <c r="G433" t="str">
        <f t="shared" si="48"/>
        <v/>
      </c>
      <c r="H433" s="142"/>
      <c r="I433" t="str">
        <f t="shared" ca="1" si="49"/>
        <v/>
      </c>
      <c r="J433" s="142"/>
      <c r="K433" t="str">
        <f t="shared" ca="1" si="50"/>
        <v/>
      </c>
      <c r="L433" s="142"/>
      <c r="M433" s="142"/>
      <c r="N433" s="142"/>
      <c r="O433" s="146"/>
      <c r="P433" s="146"/>
      <c r="Q433" s="145">
        <f t="shared" si="52"/>
        <v>0</v>
      </c>
      <c r="R433" s="146"/>
      <c r="S433" s="146"/>
      <c r="T433" s="145">
        <f t="shared" si="53"/>
        <v>0</v>
      </c>
      <c r="U433" s="146"/>
      <c r="V433" s="146"/>
      <c r="W433" s="145">
        <f t="shared" si="54"/>
        <v>0</v>
      </c>
      <c r="X433" s="146"/>
      <c r="Y433" s="146"/>
      <c r="Z433" s="145">
        <f t="shared" si="55"/>
        <v>0</v>
      </c>
      <c r="AA433" s="126">
        <f t="shared" si="51"/>
        <v>0</v>
      </c>
      <c r="AB433" s="142"/>
    </row>
    <row r="434" spans="1:28" x14ac:dyDescent="0.55000000000000004">
      <c r="A434">
        <v>425</v>
      </c>
      <c r="B434" s="142"/>
      <c r="C434" s="142"/>
      <c r="D434" s="142"/>
      <c r="E434" s="142"/>
      <c r="F434" s="142"/>
      <c r="G434" t="str">
        <f t="shared" si="48"/>
        <v/>
      </c>
      <c r="H434" s="142"/>
      <c r="I434" t="str">
        <f t="shared" ca="1" si="49"/>
        <v/>
      </c>
      <c r="J434" s="142"/>
      <c r="K434" t="str">
        <f t="shared" ca="1" si="50"/>
        <v/>
      </c>
      <c r="L434" s="142"/>
      <c r="M434" s="142"/>
      <c r="N434" s="142"/>
      <c r="O434" s="146"/>
      <c r="P434" s="146"/>
      <c r="Q434" s="145">
        <f t="shared" si="52"/>
        <v>0</v>
      </c>
      <c r="R434" s="146"/>
      <c r="S434" s="146"/>
      <c r="T434" s="145">
        <f t="shared" si="53"/>
        <v>0</v>
      </c>
      <c r="U434" s="146"/>
      <c r="V434" s="146"/>
      <c r="W434" s="145">
        <f t="shared" si="54"/>
        <v>0</v>
      </c>
      <c r="X434" s="146"/>
      <c r="Y434" s="146"/>
      <c r="Z434" s="145">
        <f t="shared" si="55"/>
        <v>0</v>
      </c>
      <c r="AA434" s="126">
        <f t="shared" si="51"/>
        <v>0</v>
      </c>
      <c r="AB434" s="142"/>
    </row>
    <row r="435" spans="1:28" x14ac:dyDescent="0.55000000000000004">
      <c r="A435">
        <v>426</v>
      </c>
      <c r="B435" s="142"/>
      <c r="C435" s="142"/>
      <c r="D435" s="142"/>
      <c r="E435" s="142"/>
      <c r="F435" s="142"/>
      <c r="G435" t="str">
        <f t="shared" si="48"/>
        <v/>
      </c>
      <c r="H435" s="142"/>
      <c r="I435" t="str">
        <f t="shared" ca="1" si="49"/>
        <v/>
      </c>
      <c r="J435" s="142"/>
      <c r="K435" t="str">
        <f t="shared" ca="1" si="50"/>
        <v/>
      </c>
      <c r="L435" s="142"/>
      <c r="M435" s="142"/>
      <c r="N435" s="142"/>
      <c r="O435" s="146"/>
      <c r="P435" s="146"/>
      <c r="Q435" s="145">
        <f t="shared" si="52"/>
        <v>0</v>
      </c>
      <c r="R435" s="146"/>
      <c r="S435" s="146"/>
      <c r="T435" s="145">
        <f t="shared" si="53"/>
        <v>0</v>
      </c>
      <c r="U435" s="146"/>
      <c r="V435" s="146"/>
      <c r="W435" s="145">
        <f t="shared" si="54"/>
        <v>0</v>
      </c>
      <c r="X435" s="146"/>
      <c r="Y435" s="146"/>
      <c r="Z435" s="145">
        <f t="shared" si="55"/>
        <v>0</v>
      </c>
      <c r="AA435" s="126">
        <f t="shared" si="51"/>
        <v>0</v>
      </c>
      <c r="AB435" s="142"/>
    </row>
    <row r="436" spans="1:28" x14ac:dyDescent="0.55000000000000004">
      <c r="A436">
        <v>427</v>
      </c>
      <c r="B436" s="142"/>
      <c r="C436" s="142"/>
      <c r="D436" s="142"/>
      <c r="E436" s="142"/>
      <c r="F436" s="142"/>
      <c r="G436" t="str">
        <f t="shared" si="48"/>
        <v/>
      </c>
      <c r="H436" s="142"/>
      <c r="I436" t="str">
        <f t="shared" ca="1" si="49"/>
        <v/>
      </c>
      <c r="J436" s="142"/>
      <c r="K436" t="str">
        <f t="shared" ca="1" si="50"/>
        <v/>
      </c>
      <c r="L436" s="142"/>
      <c r="M436" s="142"/>
      <c r="N436" s="142"/>
      <c r="O436" s="146"/>
      <c r="P436" s="146"/>
      <c r="Q436" s="145">
        <f t="shared" si="52"/>
        <v>0</v>
      </c>
      <c r="R436" s="146"/>
      <c r="S436" s="146"/>
      <c r="T436" s="145">
        <f t="shared" si="53"/>
        <v>0</v>
      </c>
      <c r="U436" s="146"/>
      <c r="V436" s="146"/>
      <c r="W436" s="145">
        <f t="shared" si="54"/>
        <v>0</v>
      </c>
      <c r="X436" s="146"/>
      <c r="Y436" s="146"/>
      <c r="Z436" s="145">
        <f t="shared" si="55"/>
        <v>0</v>
      </c>
      <c r="AA436" s="126">
        <f t="shared" si="51"/>
        <v>0</v>
      </c>
      <c r="AB436" s="142"/>
    </row>
    <row r="437" spans="1:28" x14ac:dyDescent="0.55000000000000004">
      <c r="A437">
        <v>428</v>
      </c>
      <c r="B437" s="142"/>
      <c r="C437" s="142"/>
      <c r="D437" s="142"/>
      <c r="E437" s="142"/>
      <c r="F437" s="142"/>
      <c r="G437" t="str">
        <f t="shared" si="48"/>
        <v/>
      </c>
      <c r="H437" s="142"/>
      <c r="I437" t="str">
        <f t="shared" ca="1" si="49"/>
        <v/>
      </c>
      <c r="J437" s="142"/>
      <c r="K437" t="str">
        <f t="shared" ca="1" si="50"/>
        <v/>
      </c>
      <c r="L437" s="142"/>
      <c r="M437" s="142"/>
      <c r="N437" s="142"/>
      <c r="O437" s="146"/>
      <c r="P437" s="146"/>
      <c r="Q437" s="145">
        <f t="shared" si="52"/>
        <v>0</v>
      </c>
      <c r="R437" s="146"/>
      <c r="S437" s="146"/>
      <c r="T437" s="145">
        <f t="shared" si="53"/>
        <v>0</v>
      </c>
      <c r="U437" s="146"/>
      <c r="V437" s="146"/>
      <c r="W437" s="145">
        <f t="shared" si="54"/>
        <v>0</v>
      </c>
      <c r="X437" s="146"/>
      <c r="Y437" s="146"/>
      <c r="Z437" s="145">
        <f t="shared" si="55"/>
        <v>0</v>
      </c>
      <c r="AA437" s="126">
        <f t="shared" si="51"/>
        <v>0</v>
      </c>
      <c r="AB437" s="142"/>
    </row>
    <row r="438" spans="1:28" x14ac:dyDescent="0.55000000000000004">
      <c r="A438">
        <v>429</v>
      </c>
      <c r="B438" s="142"/>
      <c r="C438" s="142"/>
      <c r="D438" s="142"/>
      <c r="E438" s="142"/>
      <c r="F438" s="142"/>
      <c r="G438" t="str">
        <f t="shared" si="48"/>
        <v/>
      </c>
      <c r="H438" s="142"/>
      <c r="I438" t="str">
        <f t="shared" ca="1" si="49"/>
        <v/>
      </c>
      <c r="J438" s="142"/>
      <c r="K438" t="str">
        <f t="shared" ca="1" si="50"/>
        <v/>
      </c>
      <c r="L438" s="142"/>
      <c r="M438" s="142"/>
      <c r="N438" s="142"/>
      <c r="O438" s="146"/>
      <c r="P438" s="146"/>
      <c r="Q438" s="145">
        <f t="shared" si="52"/>
        <v>0</v>
      </c>
      <c r="R438" s="146"/>
      <c r="S438" s="146"/>
      <c r="T438" s="145">
        <f t="shared" si="53"/>
        <v>0</v>
      </c>
      <c r="U438" s="146"/>
      <c r="V438" s="146"/>
      <c r="W438" s="145">
        <f t="shared" si="54"/>
        <v>0</v>
      </c>
      <c r="X438" s="146"/>
      <c r="Y438" s="146"/>
      <c r="Z438" s="145">
        <f t="shared" si="55"/>
        <v>0</v>
      </c>
      <c r="AA438" s="126">
        <f t="shared" si="51"/>
        <v>0</v>
      </c>
      <c r="AB438" s="142"/>
    </row>
    <row r="439" spans="1:28" x14ac:dyDescent="0.55000000000000004">
      <c r="A439">
        <v>430</v>
      </c>
      <c r="B439" s="142"/>
      <c r="C439" s="142"/>
      <c r="D439" s="142"/>
      <c r="E439" s="142"/>
      <c r="F439" s="142"/>
      <c r="G439" t="str">
        <f t="shared" si="48"/>
        <v/>
      </c>
      <c r="H439" s="142"/>
      <c r="I439" t="str">
        <f t="shared" ca="1" si="49"/>
        <v/>
      </c>
      <c r="J439" s="142"/>
      <c r="K439" t="str">
        <f t="shared" ca="1" si="50"/>
        <v/>
      </c>
      <c r="L439" s="142"/>
      <c r="M439" s="142"/>
      <c r="N439" s="142"/>
      <c r="O439" s="146"/>
      <c r="P439" s="146"/>
      <c r="Q439" s="145">
        <f t="shared" si="52"/>
        <v>0</v>
      </c>
      <c r="R439" s="146"/>
      <c r="S439" s="146"/>
      <c r="T439" s="145">
        <f t="shared" si="53"/>
        <v>0</v>
      </c>
      <c r="U439" s="146"/>
      <c r="V439" s="146"/>
      <c r="W439" s="145">
        <f t="shared" si="54"/>
        <v>0</v>
      </c>
      <c r="X439" s="146"/>
      <c r="Y439" s="146"/>
      <c r="Z439" s="145">
        <f t="shared" si="55"/>
        <v>0</v>
      </c>
      <c r="AA439" s="126">
        <f t="shared" si="51"/>
        <v>0</v>
      </c>
      <c r="AB439" s="142"/>
    </row>
    <row r="440" spans="1:28" x14ac:dyDescent="0.55000000000000004">
      <c r="A440">
        <v>431</v>
      </c>
      <c r="B440" s="142"/>
      <c r="C440" s="142"/>
      <c r="D440" s="142"/>
      <c r="E440" s="142"/>
      <c r="F440" s="142"/>
      <c r="G440" t="str">
        <f t="shared" si="48"/>
        <v/>
      </c>
      <c r="H440" s="142"/>
      <c r="I440" t="str">
        <f t="shared" ca="1" si="49"/>
        <v/>
      </c>
      <c r="J440" s="142"/>
      <c r="K440" t="str">
        <f t="shared" ca="1" si="50"/>
        <v/>
      </c>
      <c r="L440" s="142"/>
      <c r="M440" s="142"/>
      <c r="N440" s="142"/>
      <c r="O440" s="146"/>
      <c r="P440" s="146"/>
      <c r="Q440" s="145">
        <f t="shared" si="52"/>
        <v>0</v>
      </c>
      <c r="R440" s="146"/>
      <c r="S440" s="146"/>
      <c r="T440" s="145">
        <f t="shared" si="53"/>
        <v>0</v>
      </c>
      <c r="U440" s="146"/>
      <c r="V440" s="146"/>
      <c r="W440" s="145">
        <f t="shared" si="54"/>
        <v>0</v>
      </c>
      <c r="X440" s="146"/>
      <c r="Y440" s="146"/>
      <c r="Z440" s="145">
        <f t="shared" si="55"/>
        <v>0</v>
      </c>
      <c r="AA440" s="126">
        <f t="shared" si="51"/>
        <v>0</v>
      </c>
      <c r="AB440" s="142"/>
    </row>
    <row r="441" spans="1:28" x14ac:dyDescent="0.55000000000000004">
      <c r="A441">
        <v>432</v>
      </c>
      <c r="B441" s="142"/>
      <c r="C441" s="142"/>
      <c r="D441" s="142"/>
      <c r="E441" s="142"/>
      <c r="F441" s="142"/>
      <c r="G441" t="str">
        <f t="shared" si="48"/>
        <v/>
      </c>
      <c r="H441" s="142"/>
      <c r="I441" t="str">
        <f t="shared" ca="1" si="49"/>
        <v/>
      </c>
      <c r="J441" s="142"/>
      <c r="K441" t="str">
        <f t="shared" ca="1" si="50"/>
        <v/>
      </c>
      <c r="L441" s="142"/>
      <c r="M441" s="142"/>
      <c r="N441" s="142"/>
      <c r="O441" s="146"/>
      <c r="P441" s="146"/>
      <c r="Q441" s="145">
        <f t="shared" si="52"/>
        <v>0</v>
      </c>
      <c r="R441" s="146"/>
      <c r="S441" s="146"/>
      <c r="T441" s="145">
        <f t="shared" si="53"/>
        <v>0</v>
      </c>
      <c r="U441" s="146"/>
      <c r="V441" s="146"/>
      <c r="W441" s="145">
        <f t="shared" si="54"/>
        <v>0</v>
      </c>
      <c r="X441" s="146"/>
      <c r="Y441" s="146"/>
      <c r="Z441" s="145">
        <f t="shared" si="55"/>
        <v>0</v>
      </c>
      <c r="AA441" s="126">
        <f t="shared" si="51"/>
        <v>0</v>
      </c>
      <c r="AB441" s="142"/>
    </row>
    <row r="442" spans="1:28" x14ac:dyDescent="0.55000000000000004">
      <c r="A442">
        <v>433</v>
      </c>
      <c r="B442" s="142"/>
      <c r="C442" s="142"/>
      <c r="D442" s="142"/>
      <c r="E442" s="142"/>
      <c r="F442" s="142"/>
      <c r="G442" t="str">
        <f t="shared" si="48"/>
        <v/>
      </c>
      <c r="H442" s="142"/>
      <c r="I442" t="str">
        <f t="shared" ca="1" si="49"/>
        <v/>
      </c>
      <c r="J442" s="142"/>
      <c r="K442" t="str">
        <f t="shared" ca="1" si="50"/>
        <v/>
      </c>
      <c r="L442" s="142"/>
      <c r="M442" s="142"/>
      <c r="N442" s="142"/>
      <c r="O442" s="146"/>
      <c r="P442" s="146"/>
      <c r="Q442" s="145">
        <f t="shared" si="52"/>
        <v>0</v>
      </c>
      <c r="R442" s="146"/>
      <c r="S442" s="146"/>
      <c r="T442" s="145">
        <f t="shared" si="53"/>
        <v>0</v>
      </c>
      <c r="U442" s="146"/>
      <c r="V442" s="146"/>
      <c r="W442" s="145">
        <f t="shared" si="54"/>
        <v>0</v>
      </c>
      <c r="X442" s="146"/>
      <c r="Y442" s="146"/>
      <c r="Z442" s="145">
        <f t="shared" si="55"/>
        <v>0</v>
      </c>
      <c r="AA442" s="126">
        <f t="shared" si="51"/>
        <v>0</v>
      </c>
      <c r="AB442" s="142"/>
    </row>
    <row r="443" spans="1:28" x14ac:dyDescent="0.55000000000000004">
      <c r="A443">
        <v>434</v>
      </c>
      <c r="B443" s="142"/>
      <c r="C443" s="142"/>
      <c r="D443" s="142"/>
      <c r="E443" s="142"/>
      <c r="F443" s="142"/>
      <c r="G443" t="str">
        <f t="shared" si="48"/>
        <v/>
      </c>
      <c r="H443" s="142"/>
      <c r="I443" t="str">
        <f t="shared" ca="1" si="49"/>
        <v/>
      </c>
      <c r="J443" s="142"/>
      <c r="K443" t="str">
        <f t="shared" ca="1" si="50"/>
        <v/>
      </c>
      <c r="L443" s="142"/>
      <c r="M443" s="142"/>
      <c r="N443" s="142"/>
      <c r="O443" s="146"/>
      <c r="P443" s="146"/>
      <c r="Q443" s="145">
        <f t="shared" si="52"/>
        <v>0</v>
      </c>
      <c r="R443" s="146"/>
      <c r="S443" s="146"/>
      <c r="T443" s="145">
        <f t="shared" si="53"/>
        <v>0</v>
      </c>
      <c r="U443" s="146"/>
      <c r="V443" s="146"/>
      <c r="W443" s="145">
        <f t="shared" si="54"/>
        <v>0</v>
      </c>
      <c r="X443" s="146"/>
      <c r="Y443" s="146"/>
      <c r="Z443" s="145">
        <f t="shared" si="55"/>
        <v>0</v>
      </c>
      <c r="AA443" s="126">
        <f t="shared" si="51"/>
        <v>0</v>
      </c>
      <c r="AB443" s="142"/>
    </row>
    <row r="444" spans="1:28" x14ac:dyDescent="0.55000000000000004">
      <c r="A444">
        <v>435</v>
      </c>
      <c r="B444" s="142"/>
      <c r="C444" s="142"/>
      <c r="D444" s="142"/>
      <c r="E444" s="142"/>
      <c r="F444" s="142"/>
      <c r="G444" t="str">
        <f t="shared" si="48"/>
        <v/>
      </c>
      <c r="H444" s="142"/>
      <c r="I444" t="str">
        <f t="shared" ca="1" si="49"/>
        <v/>
      </c>
      <c r="J444" s="142"/>
      <c r="K444" t="str">
        <f t="shared" ca="1" si="50"/>
        <v/>
      </c>
      <c r="L444" s="142"/>
      <c r="M444" s="142"/>
      <c r="N444" s="142"/>
      <c r="O444" s="146"/>
      <c r="P444" s="146"/>
      <c r="Q444" s="145">
        <f t="shared" si="52"/>
        <v>0</v>
      </c>
      <c r="R444" s="146"/>
      <c r="S444" s="146"/>
      <c r="T444" s="145">
        <f t="shared" si="53"/>
        <v>0</v>
      </c>
      <c r="U444" s="146"/>
      <c r="V444" s="146"/>
      <c r="W444" s="145">
        <f t="shared" si="54"/>
        <v>0</v>
      </c>
      <c r="X444" s="146"/>
      <c r="Y444" s="146"/>
      <c r="Z444" s="145">
        <f t="shared" si="55"/>
        <v>0</v>
      </c>
      <c r="AA444" s="126">
        <f t="shared" si="51"/>
        <v>0</v>
      </c>
      <c r="AB444" s="142"/>
    </row>
    <row r="445" spans="1:28" x14ac:dyDescent="0.55000000000000004">
      <c r="A445">
        <v>436</v>
      </c>
      <c r="B445" s="142"/>
      <c r="C445" s="142"/>
      <c r="D445" s="142"/>
      <c r="E445" s="142"/>
      <c r="F445" s="142"/>
      <c r="G445" t="str">
        <f t="shared" si="48"/>
        <v/>
      </c>
      <c r="H445" s="142"/>
      <c r="I445" t="str">
        <f t="shared" ca="1" si="49"/>
        <v/>
      </c>
      <c r="J445" s="142"/>
      <c r="K445" t="str">
        <f t="shared" ca="1" si="50"/>
        <v/>
      </c>
      <c r="L445" s="142"/>
      <c r="M445" s="142"/>
      <c r="N445" s="142"/>
      <c r="O445" s="146"/>
      <c r="P445" s="146"/>
      <c r="Q445" s="145">
        <f t="shared" si="52"/>
        <v>0</v>
      </c>
      <c r="R445" s="146"/>
      <c r="S445" s="146"/>
      <c r="T445" s="145">
        <f t="shared" si="53"/>
        <v>0</v>
      </c>
      <c r="U445" s="146"/>
      <c r="V445" s="146"/>
      <c r="W445" s="145">
        <f t="shared" si="54"/>
        <v>0</v>
      </c>
      <c r="X445" s="146"/>
      <c r="Y445" s="146"/>
      <c r="Z445" s="145">
        <f t="shared" si="55"/>
        <v>0</v>
      </c>
      <c r="AA445" s="126">
        <f t="shared" si="51"/>
        <v>0</v>
      </c>
      <c r="AB445" s="142"/>
    </row>
    <row r="446" spans="1:28" x14ac:dyDescent="0.55000000000000004">
      <c r="A446">
        <v>437</v>
      </c>
      <c r="B446" s="142"/>
      <c r="C446" s="142"/>
      <c r="D446" s="142"/>
      <c r="E446" s="142"/>
      <c r="F446" s="142"/>
      <c r="G446" t="str">
        <f t="shared" si="48"/>
        <v/>
      </c>
      <c r="H446" s="142"/>
      <c r="I446" t="str">
        <f t="shared" ca="1" si="49"/>
        <v/>
      </c>
      <c r="J446" s="142"/>
      <c r="K446" t="str">
        <f t="shared" ca="1" si="50"/>
        <v/>
      </c>
      <c r="L446" s="142"/>
      <c r="M446" s="142"/>
      <c r="N446" s="142"/>
      <c r="O446" s="146"/>
      <c r="P446" s="146"/>
      <c r="Q446" s="145">
        <f t="shared" si="52"/>
        <v>0</v>
      </c>
      <c r="R446" s="146"/>
      <c r="S446" s="146"/>
      <c r="T446" s="145">
        <f t="shared" si="53"/>
        <v>0</v>
      </c>
      <c r="U446" s="146"/>
      <c r="V446" s="146"/>
      <c r="W446" s="145">
        <f t="shared" si="54"/>
        <v>0</v>
      </c>
      <c r="X446" s="146"/>
      <c r="Y446" s="146"/>
      <c r="Z446" s="145">
        <f t="shared" si="55"/>
        <v>0</v>
      </c>
      <c r="AA446" s="126">
        <f t="shared" si="51"/>
        <v>0</v>
      </c>
      <c r="AB446" s="142"/>
    </row>
    <row r="447" spans="1:28" x14ac:dyDescent="0.55000000000000004">
      <c r="A447">
        <v>438</v>
      </c>
      <c r="B447" s="142"/>
      <c r="C447" s="142"/>
      <c r="D447" s="142"/>
      <c r="E447" s="142"/>
      <c r="F447" s="142"/>
      <c r="G447" t="str">
        <f t="shared" si="48"/>
        <v/>
      </c>
      <c r="H447" s="142"/>
      <c r="I447" t="str">
        <f t="shared" ca="1" si="49"/>
        <v/>
      </c>
      <c r="J447" s="142"/>
      <c r="K447" t="str">
        <f t="shared" ca="1" si="50"/>
        <v/>
      </c>
      <c r="L447" s="142"/>
      <c r="M447" s="142"/>
      <c r="N447" s="142"/>
      <c r="O447" s="146"/>
      <c r="P447" s="146"/>
      <c r="Q447" s="145">
        <f t="shared" si="52"/>
        <v>0</v>
      </c>
      <c r="R447" s="146"/>
      <c r="S447" s="146"/>
      <c r="T447" s="145">
        <f t="shared" si="53"/>
        <v>0</v>
      </c>
      <c r="U447" s="146"/>
      <c r="V447" s="146"/>
      <c r="W447" s="145">
        <f t="shared" si="54"/>
        <v>0</v>
      </c>
      <c r="X447" s="146"/>
      <c r="Y447" s="146"/>
      <c r="Z447" s="145">
        <f t="shared" si="55"/>
        <v>0</v>
      </c>
      <c r="AA447" s="126">
        <f t="shared" si="51"/>
        <v>0</v>
      </c>
      <c r="AB447" s="142"/>
    </row>
    <row r="448" spans="1:28" x14ac:dyDescent="0.55000000000000004">
      <c r="A448">
        <v>439</v>
      </c>
      <c r="B448" s="142"/>
      <c r="C448" s="142"/>
      <c r="D448" s="142"/>
      <c r="E448" s="142"/>
      <c r="F448" s="142"/>
      <c r="G448" t="str">
        <f t="shared" si="48"/>
        <v/>
      </c>
      <c r="H448" s="142"/>
      <c r="I448" t="str">
        <f t="shared" ca="1" si="49"/>
        <v/>
      </c>
      <c r="J448" s="142"/>
      <c r="K448" t="str">
        <f t="shared" ca="1" si="50"/>
        <v/>
      </c>
      <c r="L448" s="142"/>
      <c r="M448" s="142"/>
      <c r="N448" s="142"/>
      <c r="O448" s="146"/>
      <c r="P448" s="146"/>
      <c r="Q448" s="145">
        <f t="shared" si="52"/>
        <v>0</v>
      </c>
      <c r="R448" s="146"/>
      <c r="S448" s="146"/>
      <c r="T448" s="145">
        <f t="shared" si="53"/>
        <v>0</v>
      </c>
      <c r="U448" s="146"/>
      <c r="V448" s="146"/>
      <c r="W448" s="145">
        <f t="shared" si="54"/>
        <v>0</v>
      </c>
      <c r="X448" s="146"/>
      <c r="Y448" s="146"/>
      <c r="Z448" s="145">
        <f t="shared" si="55"/>
        <v>0</v>
      </c>
      <c r="AA448" s="126">
        <f t="shared" si="51"/>
        <v>0</v>
      </c>
      <c r="AB448" s="142"/>
    </row>
    <row r="449" spans="1:28" x14ac:dyDescent="0.55000000000000004">
      <c r="A449">
        <v>440</v>
      </c>
      <c r="B449" s="142"/>
      <c r="C449" s="142"/>
      <c r="D449" s="142"/>
      <c r="E449" s="142"/>
      <c r="F449" s="142"/>
      <c r="G449" t="str">
        <f t="shared" si="48"/>
        <v/>
      </c>
      <c r="H449" s="142"/>
      <c r="I449" t="str">
        <f t="shared" ca="1" si="49"/>
        <v/>
      </c>
      <c r="J449" s="142"/>
      <c r="K449" t="str">
        <f t="shared" ca="1" si="50"/>
        <v/>
      </c>
      <c r="L449" s="142"/>
      <c r="M449" s="142"/>
      <c r="N449" s="142"/>
      <c r="O449" s="146"/>
      <c r="P449" s="146"/>
      <c r="Q449" s="145">
        <f t="shared" si="52"/>
        <v>0</v>
      </c>
      <c r="R449" s="146"/>
      <c r="S449" s="146"/>
      <c r="T449" s="145">
        <f t="shared" si="53"/>
        <v>0</v>
      </c>
      <c r="U449" s="146"/>
      <c r="V449" s="146"/>
      <c r="W449" s="145">
        <f t="shared" si="54"/>
        <v>0</v>
      </c>
      <c r="X449" s="146"/>
      <c r="Y449" s="146"/>
      <c r="Z449" s="145">
        <f t="shared" si="55"/>
        <v>0</v>
      </c>
      <c r="AA449" s="126">
        <f t="shared" si="51"/>
        <v>0</v>
      </c>
      <c r="AB449" s="142"/>
    </row>
    <row r="450" spans="1:28" x14ac:dyDescent="0.55000000000000004">
      <c r="A450">
        <v>441</v>
      </c>
      <c r="B450" s="142"/>
      <c r="C450" s="142"/>
      <c r="D450" s="142"/>
      <c r="E450" s="142"/>
      <c r="F450" s="142"/>
      <c r="G450" t="str">
        <f t="shared" si="48"/>
        <v/>
      </c>
      <c r="H450" s="142"/>
      <c r="I450" t="str">
        <f t="shared" ca="1" si="49"/>
        <v/>
      </c>
      <c r="J450" s="142"/>
      <c r="K450" t="str">
        <f t="shared" ca="1" si="50"/>
        <v/>
      </c>
      <c r="L450" s="142"/>
      <c r="M450" s="142"/>
      <c r="N450" s="142"/>
      <c r="O450" s="146"/>
      <c r="P450" s="146"/>
      <c r="Q450" s="145">
        <f t="shared" si="52"/>
        <v>0</v>
      </c>
      <c r="R450" s="146"/>
      <c r="S450" s="146"/>
      <c r="T450" s="145">
        <f t="shared" si="53"/>
        <v>0</v>
      </c>
      <c r="U450" s="146"/>
      <c r="V450" s="146"/>
      <c r="W450" s="145">
        <f t="shared" si="54"/>
        <v>0</v>
      </c>
      <c r="X450" s="146"/>
      <c r="Y450" s="146"/>
      <c r="Z450" s="145">
        <f t="shared" si="55"/>
        <v>0</v>
      </c>
      <c r="AA450" s="126">
        <f t="shared" si="51"/>
        <v>0</v>
      </c>
      <c r="AB450" s="142"/>
    </row>
    <row r="451" spans="1:28" x14ac:dyDescent="0.55000000000000004">
      <c r="A451">
        <v>442</v>
      </c>
      <c r="B451" s="142"/>
      <c r="C451" s="142"/>
      <c r="D451" s="142"/>
      <c r="E451" s="142"/>
      <c r="F451" s="142"/>
      <c r="G451" t="str">
        <f t="shared" si="48"/>
        <v/>
      </c>
      <c r="H451" s="142"/>
      <c r="I451" t="str">
        <f t="shared" ca="1" si="49"/>
        <v/>
      </c>
      <c r="J451" s="142"/>
      <c r="K451" t="str">
        <f t="shared" ca="1" si="50"/>
        <v/>
      </c>
      <c r="L451" s="142"/>
      <c r="M451" s="142"/>
      <c r="N451" s="142"/>
      <c r="O451" s="146"/>
      <c r="P451" s="146"/>
      <c r="Q451" s="145">
        <f t="shared" si="52"/>
        <v>0</v>
      </c>
      <c r="R451" s="146"/>
      <c r="S451" s="146"/>
      <c r="T451" s="145">
        <f t="shared" si="53"/>
        <v>0</v>
      </c>
      <c r="U451" s="146"/>
      <c r="V451" s="146"/>
      <c r="W451" s="145">
        <f t="shared" si="54"/>
        <v>0</v>
      </c>
      <c r="X451" s="146"/>
      <c r="Y451" s="146"/>
      <c r="Z451" s="145">
        <f t="shared" si="55"/>
        <v>0</v>
      </c>
      <c r="AA451" s="126">
        <f t="shared" si="51"/>
        <v>0</v>
      </c>
      <c r="AB451" s="142"/>
    </row>
    <row r="452" spans="1:28" x14ac:dyDescent="0.55000000000000004">
      <c r="A452">
        <v>443</v>
      </c>
      <c r="B452" s="142"/>
      <c r="C452" s="142"/>
      <c r="D452" s="142"/>
      <c r="E452" s="142"/>
      <c r="F452" s="142"/>
      <c r="G452" t="str">
        <f t="shared" si="48"/>
        <v/>
      </c>
      <c r="H452" s="142"/>
      <c r="I452" t="str">
        <f t="shared" ca="1" si="49"/>
        <v/>
      </c>
      <c r="J452" s="142"/>
      <c r="K452" t="str">
        <f t="shared" ca="1" si="50"/>
        <v/>
      </c>
      <c r="L452" s="142"/>
      <c r="M452" s="142"/>
      <c r="N452" s="142"/>
      <c r="O452" s="146"/>
      <c r="P452" s="146"/>
      <c r="Q452" s="145">
        <f t="shared" si="52"/>
        <v>0</v>
      </c>
      <c r="R452" s="146"/>
      <c r="S452" s="146"/>
      <c r="T452" s="145">
        <f t="shared" si="53"/>
        <v>0</v>
      </c>
      <c r="U452" s="146"/>
      <c r="V452" s="146"/>
      <c r="W452" s="145">
        <f t="shared" si="54"/>
        <v>0</v>
      </c>
      <c r="X452" s="146"/>
      <c r="Y452" s="146"/>
      <c r="Z452" s="145">
        <f t="shared" si="55"/>
        <v>0</v>
      </c>
      <c r="AA452" s="126">
        <f t="shared" si="51"/>
        <v>0</v>
      </c>
      <c r="AB452" s="142"/>
    </row>
    <row r="453" spans="1:28" x14ac:dyDescent="0.55000000000000004">
      <c r="A453">
        <v>444</v>
      </c>
      <c r="B453" s="142"/>
      <c r="C453" s="142"/>
      <c r="D453" s="142"/>
      <c r="E453" s="142"/>
      <c r="F453" s="142"/>
      <c r="G453" t="str">
        <f t="shared" si="48"/>
        <v/>
      </c>
      <c r="H453" s="142"/>
      <c r="I453" t="str">
        <f t="shared" ca="1" si="49"/>
        <v/>
      </c>
      <c r="J453" s="142"/>
      <c r="K453" t="str">
        <f t="shared" ca="1" si="50"/>
        <v/>
      </c>
      <c r="L453" s="142"/>
      <c r="M453" s="142"/>
      <c r="N453" s="142"/>
      <c r="O453" s="146"/>
      <c r="P453" s="146"/>
      <c r="Q453" s="145">
        <f t="shared" si="52"/>
        <v>0</v>
      </c>
      <c r="R453" s="146"/>
      <c r="S453" s="146"/>
      <c r="T453" s="145">
        <f t="shared" si="53"/>
        <v>0</v>
      </c>
      <c r="U453" s="146"/>
      <c r="V453" s="146"/>
      <c r="W453" s="145">
        <f t="shared" si="54"/>
        <v>0</v>
      </c>
      <c r="X453" s="146"/>
      <c r="Y453" s="146"/>
      <c r="Z453" s="145">
        <f t="shared" si="55"/>
        <v>0</v>
      </c>
      <c r="AA453" s="126">
        <f t="shared" si="51"/>
        <v>0</v>
      </c>
      <c r="AB453" s="142"/>
    </row>
    <row r="454" spans="1:28" x14ac:dyDescent="0.55000000000000004">
      <c r="A454">
        <v>445</v>
      </c>
      <c r="B454" s="142"/>
      <c r="C454" s="142"/>
      <c r="D454" s="142"/>
      <c r="E454" s="142"/>
      <c r="F454" s="142"/>
      <c r="G454" t="str">
        <f t="shared" si="48"/>
        <v/>
      </c>
      <c r="H454" s="142"/>
      <c r="I454" t="str">
        <f t="shared" ca="1" si="49"/>
        <v/>
      </c>
      <c r="J454" s="142"/>
      <c r="K454" t="str">
        <f t="shared" ca="1" si="50"/>
        <v/>
      </c>
      <c r="L454" s="142"/>
      <c r="M454" s="142"/>
      <c r="N454" s="142"/>
      <c r="O454" s="146"/>
      <c r="P454" s="146"/>
      <c r="Q454" s="145">
        <f t="shared" si="52"/>
        <v>0</v>
      </c>
      <c r="R454" s="146"/>
      <c r="S454" s="146"/>
      <c r="T454" s="145">
        <f t="shared" si="53"/>
        <v>0</v>
      </c>
      <c r="U454" s="146"/>
      <c r="V454" s="146"/>
      <c r="W454" s="145">
        <f t="shared" si="54"/>
        <v>0</v>
      </c>
      <c r="X454" s="146"/>
      <c r="Y454" s="146"/>
      <c r="Z454" s="145">
        <f t="shared" si="55"/>
        <v>0</v>
      </c>
      <c r="AA454" s="126">
        <f t="shared" si="51"/>
        <v>0</v>
      </c>
      <c r="AB454" s="142"/>
    </row>
    <row r="455" spans="1:28" x14ac:dyDescent="0.55000000000000004">
      <c r="A455">
        <v>446</v>
      </c>
      <c r="B455" s="142"/>
      <c r="C455" s="142"/>
      <c r="D455" s="142"/>
      <c r="E455" s="142"/>
      <c r="F455" s="142"/>
      <c r="G455" t="str">
        <f t="shared" si="48"/>
        <v/>
      </c>
      <c r="H455" s="142"/>
      <c r="I455" t="str">
        <f t="shared" ca="1" si="49"/>
        <v/>
      </c>
      <c r="J455" s="142"/>
      <c r="K455" t="str">
        <f t="shared" ca="1" si="50"/>
        <v/>
      </c>
      <c r="L455" s="142"/>
      <c r="M455" s="142"/>
      <c r="N455" s="142"/>
      <c r="O455" s="146"/>
      <c r="P455" s="146"/>
      <c r="Q455" s="145">
        <f t="shared" si="52"/>
        <v>0</v>
      </c>
      <c r="R455" s="146"/>
      <c r="S455" s="146"/>
      <c r="T455" s="145">
        <f t="shared" si="53"/>
        <v>0</v>
      </c>
      <c r="U455" s="146"/>
      <c r="V455" s="146"/>
      <c r="W455" s="145">
        <f t="shared" si="54"/>
        <v>0</v>
      </c>
      <c r="X455" s="146"/>
      <c r="Y455" s="146"/>
      <c r="Z455" s="145">
        <f t="shared" si="55"/>
        <v>0</v>
      </c>
      <c r="AA455" s="126">
        <f t="shared" si="51"/>
        <v>0</v>
      </c>
      <c r="AB455" s="142"/>
    </row>
    <row r="456" spans="1:28" x14ac:dyDescent="0.55000000000000004">
      <c r="A456">
        <v>447</v>
      </c>
      <c r="B456" s="142"/>
      <c r="C456" s="142"/>
      <c r="D456" s="142"/>
      <c r="E456" s="142"/>
      <c r="F456" s="142"/>
      <c r="G456" t="str">
        <f t="shared" si="48"/>
        <v/>
      </c>
      <c r="H456" s="142"/>
      <c r="I456" t="str">
        <f t="shared" ca="1" si="49"/>
        <v/>
      </c>
      <c r="J456" s="142"/>
      <c r="K456" t="str">
        <f t="shared" ca="1" si="50"/>
        <v/>
      </c>
      <c r="L456" s="142"/>
      <c r="M456" s="142"/>
      <c r="N456" s="142"/>
      <c r="O456" s="146"/>
      <c r="P456" s="146"/>
      <c r="Q456" s="145">
        <f t="shared" si="52"/>
        <v>0</v>
      </c>
      <c r="R456" s="146"/>
      <c r="S456" s="146"/>
      <c r="T456" s="145">
        <f t="shared" si="53"/>
        <v>0</v>
      </c>
      <c r="U456" s="146"/>
      <c r="V456" s="146"/>
      <c r="W456" s="145">
        <f t="shared" si="54"/>
        <v>0</v>
      </c>
      <c r="X456" s="146"/>
      <c r="Y456" s="146"/>
      <c r="Z456" s="145">
        <f t="shared" si="55"/>
        <v>0</v>
      </c>
      <c r="AA456" s="126">
        <f t="shared" si="51"/>
        <v>0</v>
      </c>
      <c r="AB456" s="142"/>
    </row>
    <row r="457" spans="1:28" x14ac:dyDescent="0.55000000000000004">
      <c r="A457">
        <v>448</v>
      </c>
      <c r="B457" s="142"/>
      <c r="C457" s="142"/>
      <c r="D457" s="142"/>
      <c r="E457" s="142"/>
      <c r="F457" s="142"/>
      <c r="G457" t="str">
        <f t="shared" si="48"/>
        <v/>
      </c>
      <c r="H457" s="142"/>
      <c r="I457" t="str">
        <f t="shared" ca="1" si="49"/>
        <v/>
      </c>
      <c r="J457" s="142"/>
      <c r="K457" t="str">
        <f t="shared" ca="1" si="50"/>
        <v/>
      </c>
      <c r="L457" s="142"/>
      <c r="M457" s="142"/>
      <c r="N457" s="142"/>
      <c r="O457" s="146"/>
      <c r="P457" s="146"/>
      <c r="Q457" s="145">
        <f t="shared" si="52"/>
        <v>0</v>
      </c>
      <c r="R457" s="146"/>
      <c r="S457" s="146"/>
      <c r="T457" s="145">
        <f t="shared" si="53"/>
        <v>0</v>
      </c>
      <c r="U457" s="146"/>
      <c r="V457" s="146"/>
      <c r="W457" s="145">
        <f t="shared" si="54"/>
        <v>0</v>
      </c>
      <c r="X457" s="146"/>
      <c r="Y457" s="146"/>
      <c r="Z457" s="145">
        <f t="shared" si="55"/>
        <v>0</v>
      </c>
      <c r="AA457" s="126">
        <f t="shared" si="51"/>
        <v>0</v>
      </c>
      <c r="AB457" s="142"/>
    </row>
    <row r="458" spans="1:28" x14ac:dyDescent="0.55000000000000004">
      <c r="A458">
        <v>449</v>
      </c>
      <c r="B458" s="142"/>
      <c r="C458" s="142"/>
      <c r="D458" s="142"/>
      <c r="E458" s="142"/>
      <c r="F458" s="142"/>
      <c r="G458" t="str">
        <f t="shared" si="48"/>
        <v/>
      </c>
      <c r="H458" s="142"/>
      <c r="I458" t="str">
        <f t="shared" ca="1" si="49"/>
        <v/>
      </c>
      <c r="J458" s="142"/>
      <c r="K458" t="str">
        <f t="shared" ca="1" si="50"/>
        <v/>
      </c>
      <c r="L458" s="142"/>
      <c r="M458" s="142"/>
      <c r="N458" s="142"/>
      <c r="O458" s="146"/>
      <c r="P458" s="146"/>
      <c r="Q458" s="145">
        <f t="shared" si="52"/>
        <v>0</v>
      </c>
      <c r="R458" s="146"/>
      <c r="S458" s="146"/>
      <c r="T458" s="145">
        <f t="shared" si="53"/>
        <v>0</v>
      </c>
      <c r="U458" s="146"/>
      <c r="V458" s="146"/>
      <c r="W458" s="145">
        <f t="shared" si="54"/>
        <v>0</v>
      </c>
      <c r="X458" s="146"/>
      <c r="Y458" s="146"/>
      <c r="Z458" s="145">
        <f t="shared" si="55"/>
        <v>0</v>
      </c>
      <c r="AA458" s="126">
        <f t="shared" si="51"/>
        <v>0</v>
      </c>
      <c r="AB458" s="142"/>
    </row>
    <row r="459" spans="1:28" x14ac:dyDescent="0.55000000000000004">
      <c r="A459">
        <v>450</v>
      </c>
      <c r="B459" s="142"/>
      <c r="C459" s="142"/>
      <c r="D459" s="142"/>
      <c r="E459" s="142"/>
      <c r="F459" s="142"/>
      <c r="G459" t="str">
        <f t="shared" ref="G459:G522" si="56">LEFT(F459,1)</f>
        <v/>
      </c>
      <c r="H459" s="142"/>
      <c r="I459" t="str">
        <f t="shared" ref="I459:I522" ca="1" si="57">IFERROR(VLOOKUP(H459,INDIRECT(G459&amp;"CATL"),2,FALSE),"")</f>
        <v/>
      </c>
      <c r="J459" s="142"/>
      <c r="K459" t="str">
        <f t="shared" ref="K459:K522" ca="1" si="58">IFERROR(VLOOKUP(J459,INDIRECT("SUB"&amp;I459&amp;"L"),2,FALSE),"")</f>
        <v/>
      </c>
      <c r="L459" s="142"/>
      <c r="M459" s="142"/>
      <c r="N459" s="142"/>
      <c r="O459" s="146"/>
      <c r="P459" s="146"/>
      <c r="Q459" s="145">
        <f t="shared" si="52"/>
        <v>0</v>
      </c>
      <c r="R459" s="146"/>
      <c r="S459" s="146"/>
      <c r="T459" s="145">
        <f t="shared" si="53"/>
        <v>0</v>
      </c>
      <c r="U459" s="146"/>
      <c r="V459" s="146"/>
      <c r="W459" s="145">
        <f t="shared" si="54"/>
        <v>0</v>
      </c>
      <c r="X459" s="146"/>
      <c r="Y459" s="146"/>
      <c r="Z459" s="145">
        <f t="shared" si="55"/>
        <v>0</v>
      </c>
      <c r="AA459" s="126">
        <f t="shared" ref="AA459:AA522" si="59">O459-P459+R459-S459+U459-V459+X459-Y459</f>
        <v>0</v>
      </c>
      <c r="AB459" s="142"/>
    </row>
    <row r="460" spans="1:28" x14ac:dyDescent="0.55000000000000004">
      <c r="A460">
        <v>451</v>
      </c>
      <c r="B460" s="142"/>
      <c r="C460" s="142"/>
      <c r="D460" s="142"/>
      <c r="E460" s="142"/>
      <c r="F460" s="142"/>
      <c r="G460" t="str">
        <f t="shared" si="56"/>
        <v/>
      </c>
      <c r="H460" s="142"/>
      <c r="I460" t="str">
        <f t="shared" ca="1" si="57"/>
        <v/>
      </c>
      <c r="J460" s="142"/>
      <c r="K460" t="str">
        <f t="shared" ca="1" si="58"/>
        <v/>
      </c>
      <c r="L460" s="142"/>
      <c r="M460" s="142"/>
      <c r="N460" s="142"/>
      <c r="O460" s="146"/>
      <c r="P460" s="146"/>
      <c r="Q460" s="145">
        <f t="shared" ref="Q460:Q523" si="60">Q459+O460-P460</f>
        <v>0</v>
      </c>
      <c r="R460" s="146"/>
      <c r="S460" s="146"/>
      <c r="T460" s="145">
        <f t="shared" ref="T460:T523" si="61">T459+R460-S460</f>
        <v>0</v>
      </c>
      <c r="U460" s="146"/>
      <c r="V460" s="146"/>
      <c r="W460" s="145">
        <f t="shared" ref="W460:W523" si="62">W459+U460-V460</f>
        <v>0</v>
      </c>
      <c r="X460" s="146"/>
      <c r="Y460" s="146"/>
      <c r="Z460" s="145">
        <f t="shared" ref="Z460:Z523" si="63">Z459+X460-Y460</f>
        <v>0</v>
      </c>
      <c r="AA460" s="126">
        <f t="shared" si="59"/>
        <v>0</v>
      </c>
      <c r="AB460" s="142"/>
    </row>
    <row r="461" spans="1:28" x14ac:dyDescent="0.55000000000000004">
      <c r="A461">
        <v>452</v>
      </c>
      <c r="B461" s="142"/>
      <c r="C461" s="142"/>
      <c r="D461" s="142"/>
      <c r="E461" s="142"/>
      <c r="F461" s="142"/>
      <c r="G461" t="str">
        <f t="shared" si="56"/>
        <v/>
      </c>
      <c r="H461" s="142"/>
      <c r="I461" t="str">
        <f t="shared" ca="1" si="57"/>
        <v/>
      </c>
      <c r="J461" s="142"/>
      <c r="K461" t="str">
        <f t="shared" ca="1" si="58"/>
        <v/>
      </c>
      <c r="L461" s="142"/>
      <c r="M461" s="142"/>
      <c r="N461" s="142"/>
      <c r="O461" s="146"/>
      <c r="P461" s="146"/>
      <c r="Q461" s="145">
        <f t="shared" si="60"/>
        <v>0</v>
      </c>
      <c r="R461" s="146"/>
      <c r="S461" s="146"/>
      <c r="T461" s="145">
        <f t="shared" si="61"/>
        <v>0</v>
      </c>
      <c r="U461" s="146"/>
      <c r="V461" s="146"/>
      <c r="W461" s="145">
        <f t="shared" si="62"/>
        <v>0</v>
      </c>
      <c r="X461" s="146"/>
      <c r="Y461" s="146"/>
      <c r="Z461" s="145">
        <f t="shared" si="63"/>
        <v>0</v>
      </c>
      <c r="AA461" s="126">
        <f t="shared" si="59"/>
        <v>0</v>
      </c>
      <c r="AB461" s="142"/>
    </row>
    <row r="462" spans="1:28" x14ac:dyDescent="0.55000000000000004">
      <c r="A462">
        <v>453</v>
      </c>
      <c r="B462" s="142"/>
      <c r="C462" s="142"/>
      <c r="D462" s="142"/>
      <c r="E462" s="142"/>
      <c r="F462" s="142"/>
      <c r="G462" t="str">
        <f t="shared" si="56"/>
        <v/>
      </c>
      <c r="H462" s="142"/>
      <c r="I462" t="str">
        <f t="shared" ca="1" si="57"/>
        <v/>
      </c>
      <c r="J462" s="142"/>
      <c r="K462" t="str">
        <f t="shared" ca="1" si="58"/>
        <v/>
      </c>
      <c r="L462" s="142"/>
      <c r="M462" s="142"/>
      <c r="N462" s="142"/>
      <c r="O462" s="146"/>
      <c r="P462" s="146"/>
      <c r="Q462" s="145">
        <f t="shared" si="60"/>
        <v>0</v>
      </c>
      <c r="R462" s="146"/>
      <c r="S462" s="146"/>
      <c r="T462" s="145">
        <f t="shared" si="61"/>
        <v>0</v>
      </c>
      <c r="U462" s="146"/>
      <c r="V462" s="146"/>
      <c r="W462" s="145">
        <f t="shared" si="62"/>
        <v>0</v>
      </c>
      <c r="X462" s="146"/>
      <c r="Y462" s="146"/>
      <c r="Z462" s="145">
        <f t="shared" si="63"/>
        <v>0</v>
      </c>
      <c r="AA462" s="126">
        <f t="shared" si="59"/>
        <v>0</v>
      </c>
      <c r="AB462" s="142"/>
    </row>
    <row r="463" spans="1:28" x14ac:dyDescent="0.55000000000000004">
      <c r="A463">
        <v>454</v>
      </c>
      <c r="B463" s="142"/>
      <c r="C463" s="142"/>
      <c r="D463" s="142"/>
      <c r="E463" s="142"/>
      <c r="F463" s="142"/>
      <c r="G463" t="str">
        <f t="shared" si="56"/>
        <v/>
      </c>
      <c r="H463" s="142"/>
      <c r="I463" t="str">
        <f t="shared" ca="1" si="57"/>
        <v/>
      </c>
      <c r="J463" s="142"/>
      <c r="K463" t="str">
        <f t="shared" ca="1" si="58"/>
        <v/>
      </c>
      <c r="L463" s="142"/>
      <c r="M463" s="142"/>
      <c r="N463" s="142"/>
      <c r="O463" s="146"/>
      <c r="P463" s="146"/>
      <c r="Q463" s="145">
        <f t="shared" si="60"/>
        <v>0</v>
      </c>
      <c r="R463" s="146"/>
      <c r="S463" s="146"/>
      <c r="T463" s="145">
        <f t="shared" si="61"/>
        <v>0</v>
      </c>
      <c r="U463" s="146"/>
      <c r="V463" s="146"/>
      <c r="W463" s="145">
        <f t="shared" si="62"/>
        <v>0</v>
      </c>
      <c r="X463" s="146"/>
      <c r="Y463" s="146"/>
      <c r="Z463" s="145">
        <f t="shared" si="63"/>
        <v>0</v>
      </c>
      <c r="AA463" s="126">
        <f t="shared" si="59"/>
        <v>0</v>
      </c>
      <c r="AB463" s="142"/>
    </row>
    <row r="464" spans="1:28" x14ac:dyDescent="0.55000000000000004">
      <c r="A464">
        <v>455</v>
      </c>
      <c r="B464" s="142"/>
      <c r="C464" s="142"/>
      <c r="D464" s="142"/>
      <c r="E464" s="142"/>
      <c r="F464" s="142"/>
      <c r="G464" t="str">
        <f t="shared" si="56"/>
        <v/>
      </c>
      <c r="H464" s="142"/>
      <c r="I464" t="str">
        <f t="shared" ca="1" si="57"/>
        <v/>
      </c>
      <c r="J464" s="142"/>
      <c r="K464" t="str">
        <f t="shared" ca="1" si="58"/>
        <v/>
      </c>
      <c r="L464" s="142"/>
      <c r="M464" s="142"/>
      <c r="N464" s="142"/>
      <c r="O464" s="146"/>
      <c r="P464" s="146"/>
      <c r="Q464" s="145">
        <f t="shared" si="60"/>
        <v>0</v>
      </c>
      <c r="R464" s="146"/>
      <c r="S464" s="146"/>
      <c r="T464" s="145">
        <f t="shared" si="61"/>
        <v>0</v>
      </c>
      <c r="U464" s="146"/>
      <c r="V464" s="146"/>
      <c r="W464" s="145">
        <f t="shared" si="62"/>
        <v>0</v>
      </c>
      <c r="X464" s="146"/>
      <c r="Y464" s="146"/>
      <c r="Z464" s="145">
        <f t="shared" si="63"/>
        <v>0</v>
      </c>
      <c r="AA464" s="126">
        <f t="shared" si="59"/>
        <v>0</v>
      </c>
      <c r="AB464" s="142"/>
    </row>
    <row r="465" spans="1:28" x14ac:dyDescent="0.55000000000000004">
      <c r="A465">
        <v>456</v>
      </c>
      <c r="B465" s="142"/>
      <c r="C465" s="142"/>
      <c r="D465" s="142"/>
      <c r="E465" s="142"/>
      <c r="F465" s="142"/>
      <c r="G465" t="str">
        <f t="shared" si="56"/>
        <v/>
      </c>
      <c r="H465" s="142"/>
      <c r="I465" t="str">
        <f t="shared" ca="1" si="57"/>
        <v/>
      </c>
      <c r="J465" s="142"/>
      <c r="K465" t="str">
        <f t="shared" ca="1" si="58"/>
        <v/>
      </c>
      <c r="L465" s="142"/>
      <c r="M465" s="142"/>
      <c r="N465" s="142"/>
      <c r="O465" s="146"/>
      <c r="P465" s="146"/>
      <c r="Q465" s="145">
        <f t="shared" si="60"/>
        <v>0</v>
      </c>
      <c r="R465" s="146"/>
      <c r="S465" s="146"/>
      <c r="T465" s="145">
        <f t="shared" si="61"/>
        <v>0</v>
      </c>
      <c r="U465" s="146"/>
      <c r="V465" s="146"/>
      <c r="W465" s="145">
        <f t="shared" si="62"/>
        <v>0</v>
      </c>
      <c r="X465" s="146"/>
      <c r="Y465" s="146"/>
      <c r="Z465" s="145">
        <f t="shared" si="63"/>
        <v>0</v>
      </c>
      <c r="AA465" s="126">
        <f t="shared" si="59"/>
        <v>0</v>
      </c>
      <c r="AB465" s="142"/>
    </row>
    <row r="466" spans="1:28" x14ac:dyDescent="0.55000000000000004">
      <c r="A466">
        <v>457</v>
      </c>
      <c r="B466" s="142"/>
      <c r="C466" s="142"/>
      <c r="D466" s="142"/>
      <c r="E466" s="142"/>
      <c r="F466" s="142"/>
      <c r="G466" t="str">
        <f t="shared" si="56"/>
        <v/>
      </c>
      <c r="H466" s="142"/>
      <c r="I466" t="str">
        <f t="shared" ca="1" si="57"/>
        <v/>
      </c>
      <c r="J466" s="142"/>
      <c r="K466" t="str">
        <f t="shared" ca="1" si="58"/>
        <v/>
      </c>
      <c r="L466" s="142"/>
      <c r="M466" s="142"/>
      <c r="N466" s="142"/>
      <c r="O466" s="146"/>
      <c r="P466" s="146"/>
      <c r="Q466" s="145">
        <f t="shared" si="60"/>
        <v>0</v>
      </c>
      <c r="R466" s="146"/>
      <c r="S466" s="146"/>
      <c r="T466" s="145">
        <f t="shared" si="61"/>
        <v>0</v>
      </c>
      <c r="U466" s="146"/>
      <c r="V466" s="146"/>
      <c r="W466" s="145">
        <f t="shared" si="62"/>
        <v>0</v>
      </c>
      <c r="X466" s="146"/>
      <c r="Y466" s="146"/>
      <c r="Z466" s="145">
        <f t="shared" si="63"/>
        <v>0</v>
      </c>
      <c r="AA466" s="126">
        <f t="shared" si="59"/>
        <v>0</v>
      </c>
      <c r="AB466" s="142"/>
    </row>
    <row r="467" spans="1:28" x14ac:dyDescent="0.55000000000000004">
      <c r="A467">
        <v>458</v>
      </c>
      <c r="B467" s="142"/>
      <c r="C467" s="142"/>
      <c r="D467" s="142"/>
      <c r="E467" s="142"/>
      <c r="F467" s="142"/>
      <c r="G467" t="str">
        <f t="shared" si="56"/>
        <v/>
      </c>
      <c r="H467" s="142"/>
      <c r="I467" t="str">
        <f t="shared" ca="1" si="57"/>
        <v/>
      </c>
      <c r="J467" s="142"/>
      <c r="K467" t="str">
        <f t="shared" ca="1" si="58"/>
        <v/>
      </c>
      <c r="L467" s="142"/>
      <c r="M467" s="142"/>
      <c r="N467" s="142"/>
      <c r="O467" s="146"/>
      <c r="P467" s="146"/>
      <c r="Q467" s="145">
        <f t="shared" si="60"/>
        <v>0</v>
      </c>
      <c r="R467" s="146"/>
      <c r="S467" s="146"/>
      <c r="T467" s="145">
        <f t="shared" si="61"/>
        <v>0</v>
      </c>
      <c r="U467" s="146"/>
      <c r="V467" s="146"/>
      <c r="W467" s="145">
        <f t="shared" si="62"/>
        <v>0</v>
      </c>
      <c r="X467" s="146"/>
      <c r="Y467" s="146"/>
      <c r="Z467" s="145">
        <f t="shared" si="63"/>
        <v>0</v>
      </c>
      <c r="AA467" s="126">
        <f t="shared" si="59"/>
        <v>0</v>
      </c>
      <c r="AB467" s="142"/>
    </row>
    <row r="468" spans="1:28" x14ac:dyDescent="0.55000000000000004">
      <c r="A468">
        <v>459</v>
      </c>
      <c r="B468" s="142"/>
      <c r="C468" s="142"/>
      <c r="D468" s="142"/>
      <c r="E468" s="142"/>
      <c r="F468" s="142"/>
      <c r="G468" t="str">
        <f t="shared" si="56"/>
        <v/>
      </c>
      <c r="H468" s="142"/>
      <c r="I468" t="str">
        <f t="shared" ca="1" si="57"/>
        <v/>
      </c>
      <c r="J468" s="142"/>
      <c r="K468" t="str">
        <f t="shared" ca="1" si="58"/>
        <v/>
      </c>
      <c r="L468" s="142"/>
      <c r="M468" s="142"/>
      <c r="N468" s="142"/>
      <c r="O468" s="146"/>
      <c r="P468" s="146"/>
      <c r="Q468" s="145">
        <f t="shared" si="60"/>
        <v>0</v>
      </c>
      <c r="R468" s="146"/>
      <c r="S468" s="146"/>
      <c r="T468" s="145">
        <f t="shared" si="61"/>
        <v>0</v>
      </c>
      <c r="U468" s="146"/>
      <c r="V468" s="146"/>
      <c r="W468" s="145">
        <f t="shared" si="62"/>
        <v>0</v>
      </c>
      <c r="X468" s="146"/>
      <c r="Y468" s="146"/>
      <c r="Z468" s="145">
        <f t="shared" si="63"/>
        <v>0</v>
      </c>
      <c r="AA468" s="126">
        <f t="shared" si="59"/>
        <v>0</v>
      </c>
      <c r="AB468" s="142"/>
    </row>
    <row r="469" spans="1:28" x14ac:dyDescent="0.55000000000000004">
      <c r="A469">
        <v>460</v>
      </c>
      <c r="B469" s="142"/>
      <c r="C469" s="142"/>
      <c r="D469" s="142"/>
      <c r="E469" s="142"/>
      <c r="F469" s="142"/>
      <c r="G469" t="str">
        <f t="shared" si="56"/>
        <v/>
      </c>
      <c r="H469" s="142"/>
      <c r="I469" t="str">
        <f t="shared" ca="1" si="57"/>
        <v/>
      </c>
      <c r="J469" s="142"/>
      <c r="K469" t="str">
        <f t="shared" ca="1" si="58"/>
        <v/>
      </c>
      <c r="L469" s="142"/>
      <c r="M469" s="142"/>
      <c r="N469" s="142"/>
      <c r="O469" s="146"/>
      <c r="P469" s="146"/>
      <c r="Q469" s="145">
        <f t="shared" si="60"/>
        <v>0</v>
      </c>
      <c r="R469" s="146"/>
      <c r="S469" s="146"/>
      <c r="T469" s="145">
        <f t="shared" si="61"/>
        <v>0</v>
      </c>
      <c r="U469" s="146"/>
      <c r="V469" s="146"/>
      <c r="W469" s="145">
        <f t="shared" si="62"/>
        <v>0</v>
      </c>
      <c r="X469" s="146"/>
      <c r="Y469" s="146"/>
      <c r="Z469" s="145">
        <f t="shared" si="63"/>
        <v>0</v>
      </c>
      <c r="AA469" s="126">
        <f t="shared" si="59"/>
        <v>0</v>
      </c>
      <c r="AB469" s="142"/>
    </row>
    <row r="470" spans="1:28" x14ac:dyDescent="0.55000000000000004">
      <c r="A470">
        <v>461</v>
      </c>
      <c r="B470" s="142"/>
      <c r="C470" s="142"/>
      <c r="D470" s="142"/>
      <c r="E470" s="142"/>
      <c r="F470" s="142"/>
      <c r="G470" t="str">
        <f t="shared" si="56"/>
        <v/>
      </c>
      <c r="H470" s="142"/>
      <c r="I470" t="str">
        <f t="shared" ca="1" si="57"/>
        <v/>
      </c>
      <c r="J470" s="142"/>
      <c r="K470" t="str">
        <f t="shared" ca="1" si="58"/>
        <v/>
      </c>
      <c r="L470" s="142"/>
      <c r="M470" s="142"/>
      <c r="N470" s="142"/>
      <c r="O470" s="146"/>
      <c r="P470" s="146"/>
      <c r="Q470" s="145">
        <f t="shared" si="60"/>
        <v>0</v>
      </c>
      <c r="R470" s="146"/>
      <c r="S470" s="146"/>
      <c r="T470" s="145">
        <f t="shared" si="61"/>
        <v>0</v>
      </c>
      <c r="U470" s="146"/>
      <c r="V470" s="146"/>
      <c r="W470" s="145">
        <f t="shared" si="62"/>
        <v>0</v>
      </c>
      <c r="X470" s="146"/>
      <c r="Y470" s="146"/>
      <c r="Z470" s="145">
        <f t="shared" si="63"/>
        <v>0</v>
      </c>
      <c r="AA470" s="126">
        <f t="shared" si="59"/>
        <v>0</v>
      </c>
      <c r="AB470" s="142"/>
    </row>
    <row r="471" spans="1:28" x14ac:dyDescent="0.55000000000000004">
      <c r="A471">
        <v>462</v>
      </c>
      <c r="B471" s="142"/>
      <c r="C471" s="142"/>
      <c r="D471" s="142"/>
      <c r="E471" s="142"/>
      <c r="F471" s="142"/>
      <c r="G471" t="str">
        <f t="shared" si="56"/>
        <v/>
      </c>
      <c r="H471" s="142"/>
      <c r="I471" t="str">
        <f t="shared" ca="1" si="57"/>
        <v/>
      </c>
      <c r="J471" s="142"/>
      <c r="K471" t="str">
        <f t="shared" ca="1" si="58"/>
        <v/>
      </c>
      <c r="L471" s="142"/>
      <c r="M471" s="142"/>
      <c r="N471" s="142"/>
      <c r="O471" s="146"/>
      <c r="P471" s="146"/>
      <c r="Q471" s="145">
        <f t="shared" si="60"/>
        <v>0</v>
      </c>
      <c r="R471" s="146"/>
      <c r="S471" s="146"/>
      <c r="T471" s="145">
        <f t="shared" si="61"/>
        <v>0</v>
      </c>
      <c r="U471" s="146"/>
      <c r="V471" s="146"/>
      <c r="W471" s="145">
        <f t="shared" si="62"/>
        <v>0</v>
      </c>
      <c r="X471" s="146"/>
      <c r="Y471" s="146"/>
      <c r="Z471" s="145">
        <f t="shared" si="63"/>
        <v>0</v>
      </c>
      <c r="AA471" s="126">
        <f t="shared" si="59"/>
        <v>0</v>
      </c>
      <c r="AB471" s="142"/>
    </row>
    <row r="472" spans="1:28" x14ac:dyDescent="0.55000000000000004">
      <c r="A472">
        <v>463</v>
      </c>
      <c r="B472" s="142"/>
      <c r="C472" s="142"/>
      <c r="D472" s="142"/>
      <c r="E472" s="142"/>
      <c r="F472" s="142"/>
      <c r="G472" t="str">
        <f t="shared" si="56"/>
        <v/>
      </c>
      <c r="H472" s="142"/>
      <c r="I472" t="str">
        <f t="shared" ca="1" si="57"/>
        <v/>
      </c>
      <c r="J472" s="142"/>
      <c r="K472" t="str">
        <f t="shared" ca="1" si="58"/>
        <v/>
      </c>
      <c r="L472" s="142"/>
      <c r="M472" s="142"/>
      <c r="N472" s="142"/>
      <c r="O472" s="146"/>
      <c r="P472" s="146"/>
      <c r="Q472" s="145">
        <f t="shared" si="60"/>
        <v>0</v>
      </c>
      <c r="R472" s="146"/>
      <c r="S472" s="146"/>
      <c r="T472" s="145">
        <f t="shared" si="61"/>
        <v>0</v>
      </c>
      <c r="U472" s="146"/>
      <c r="V472" s="146"/>
      <c r="W472" s="145">
        <f t="shared" si="62"/>
        <v>0</v>
      </c>
      <c r="X472" s="146"/>
      <c r="Y472" s="146"/>
      <c r="Z472" s="145">
        <f t="shared" si="63"/>
        <v>0</v>
      </c>
      <c r="AA472" s="126">
        <f t="shared" si="59"/>
        <v>0</v>
      </c>
      <c r="AB472" s="142"/>
    </row>
    <row r="473" spans="1:28" x14ac:dyDescent="0.55000000000000004">
      <c r="A473">
        <v>464</v>
      </c>
      <c r="B473" s="142"/>
      <c r="C473" s="142"/>
      <c r="D473" s="142"/>
      <c r="E473" s="142"/>
      <c r="F473" s="142"/>
      <c r="G473" t="str">
        <f t="shared" si="56"/>
        <v/>
      </c>
      <c r="H473" s="142"/>
      <c r="I473" t="str">
        <f t="shared" ca="1" si="57"/>
        <v/>
      </c>
      <c r="J473" s="142"/>
      <c r="K473" t="str">
        <f t="shared" ca="1" si="58"/>
        <v/>
      </c>
      <c r="L473" s="142"/>
      <c r="M473" s="142"/>
      <c r="N473" s="142"/>
      <c r="O473" s="146"/>
      <c r="P473" s="146"/>
      <c r="Q473" s="145">
        <f t="shared" si="60"/>
        <v>0</v>
      </c>
      <c r="R473" s="146"/>
      <c r="S473" s="146"/>
      <c r="T473" s="145">
        <f t="shared" si="61"/>
        <v>0</v>
      </c>
      <c r="U473" s="146"/>
      <c r="V473" s="146"/>
      <c r="W473" s="145">
        <f t="shared" si="62"/>
        <v>0</v>
      </c>
      <c r="X473" s="146"/>
      <c r="Y473" s="146"/>
      <c r="Z473" s="145">
        <f t="shared" si="63"/>
        <v>0</v>
      </c>
      <c r="AA473" s="126">
        <f t="shared" si="59"/>
        <v>0</v>
      </c>
      <c r="AB473" s="142"/>
    </row>
    <row r="474" spans="1:28" x14ac:dyDescent="0.55000000000000004">
      <c r="A474">
        <v>465</v>
      </c>
      <c r="B474" s="142"/>
      <c r="C474" s="142"/>
      <c r="D474" s="142"/>
      <c r="E474" s="142"/>
      <c r="F474" s="142"/>
      <c r="G474" t="str">
        <f t="shared" si="56"/>
        <v/>
      </c>
      <c r="H474" s="142"/>
      <c r="I474" t="str">
        <f t="shared" ca="1" si="57"/>
        <v/>
      </c>
      <c r="J474" s="142"/>
      <c r="K474" t="str">
        <f t="shared" ca="1" si="58"/>
        <v/>
      </c>
      <c r="L474" s="142"/>
      <c r="M474" s="142"/>
      <c r="N474" s="142"/>
      <c r="O474" s="146"/>
      <c r="P474" s="146"/>
      <c r="Q474" s="145">
        <f t="shared" si="60"/>
        <v>0</v>
      </c>
      <c r="R474" s="146"/>
      <c r="S474" s="146"/>
      <c r="T474" s="145">
        <f t="shared" si="61"/>
        <v>0</v>
      </c>
      <c r="U474" s="146"/>
      <c r="V474" s="146"/>
      <c r="W474" s="145">
        <f t="shared" si="62"/>
        <v>0</v>
      </c>
      <c r="X474" s="146"/>
      <c r="Y474" s="146"/>
      <c r="Z474" s="145">
        <f t="shared" si="63"/>
        <v>0</v>
      </c>
      <c r="AA474" s="126">
        <f t="shared" si="59"/>
        <v>0</v>
      </c>
      <c r="AB474" s="142"/>
    </row>
    <row r="475" spans="1:28" x14ac:dyDescent="0.55000000000000004">
      <c r="A475">
        <v>466</v>
      </c>
      <c r="B475" s="142"/>
      <c r="C475" s="142"/>
      <c r="D475" s="142"/>
      <c r="E475" s="142"/>
      <c r="F475" s="142"/>
      <c r="G475" t="str">
        <f t="shared" si="56"/>
        <v/>
      </c>
      <c r="H475" s="142"/>
      <c r="I475" t="str">
        <f t="shared" ca="1" si="57"/>
        <v/>
      </c>
      <c r="J475" s="142"/>
      <c r="K475" t="str">
        <f t="shared" ca="1" si="58"/>
        <v/>
      </c>
      <c r="L475" s="142"/>
      <c r="M475" s="142"/>
      <c r="N475" s="142"/>
      <c r="O475" s="146"/>
      <c r="P475" s="146"/>
      <c r="Q475" s="145">
        <f t="shared" si="60"/>
        <v>0</v>
      </c>
      <c r="R475" s="146"/>
      <c r="S475" s="146"/>
      <c r="T475" s="145">
        <f t="shared" si="61"/>
        <v>0</v>
      </c>
      <c r="U475" s="146"/>
      <c r="V475" s="146"/>
      <c r="W475" s="145">
        <f t="shared" si="62"/>
        <v>0</v>
      </c>
      <c r="X475" s="146"/>
      <c r="Y475" s="146"/>
      <c r="Z475" s="145">
        <f t="shared" si="63"/>
        <v>0</v>
      </c>
      <c r="AA475" s="126">
        <f t="shared" si="59"/>
        <v>0</v>
      </c>
      <c r="AB475" s="142"/>
    </row>
    <row r="476" spans="1:28" x14ac:dyDescent="0.55000000000000004">
      <c r="A476">
        <v>467</v>
      </c>
      <c r="B476" s="142"/>
      <c r="C476" s="142"/>
      <c r="D476" s="142"/>
      <c r="E476" s="142"/>
      <c r="F476" s="142"/>
      <c r="G476" t="str">
        <f t="shared" si="56"/>
        <v/>
      </c>
      <c r="H476" s="142"/>
      <c r="I476" t="str">
        <f t="shared" ca="1" si="57"/>
        <v/>
      </c>
      <c r="J476" s="142"/>
      <c r="K476" t="str">
        <f t="shared" ca="1" si="58"/>
        <v/>
      </c>
      <c r="L476" s="142"/>
      <c r="M476" s="142"/>
      <c r="N476" s="142"/>
      <c r="O476" s="146"/>
      <c r="P476" s="146"/>
      <c r="Q476" s="145">
        <f t="shared" si="60"/>
        <v>0</v>
      </c>
      <c r="R476" s="146"/>
      <c r="S476" s="146"/>
      <c r="T476" s="145">
        <f t="shared" si="61"/>
        <v>0</v>
      </c>
      <c r="U476" s="146"/>
      <c r="V476" s="146"/>
      <c r="W476" s="145">
        <f t="shared" si="62"/>
        <v>0</v>
      </c>
      <c r="X476" s="146"/>
      <c r="Y476" s="146"/>
      <c r="Z476" s="145">
        <f t="shared" si="63"/>
        <v>0</v>
      </c>
      <c r="AA476" s="126">
        <f t="shared" si="59"/>
        <v>0</v>
      </c>
      <c r="AB476" s="142"/>
    </row>
    <row r="477" spans="1:28" x14ac:dyDescent="0.55000000000000004">
      <c r="A477">
        <v>468</v>
      </c>
      <c r="B477" s="142"/>
      <c r="C477" s="142"/>
      <c r="D477" s="142"/>
      <c r="E477" s="142"/>
      <c r="F477" s="142"/>
      <c r="G477" t="str">
        <f t="shared" si="56"/>
        <v/>
      </c>
      <c r="H477" s="142"/>
      <c r="I477" t="str">
        <f t="shared" ca="1" si="57"/>
        <v/>
      </c>
      <c r="J477" s="142"/>
      <c r="K477" t="str">
        <f t="shared" ca="1" si="58"/>
        <v/>
      </c>
      <c r="L477" s="142"/>
      <c r="M477" s="142"/>
      <c r="N477" s="142"/>
      <c r="O477" s="146"/>
      <c r="P477" s="146"/>
      <c r="Q477" s="145">
        <f t="shared" si="60"/>
        <v>0</v>
      </c>
      <c r="R477" s="146"/>
      <c r="S477" s="146"/>
      <c r="T477" s="145">
        <f t="shared" si="61"/>
        <v>0</v>
      </c>
      <c r="U477" s="146"/>
      <c r="V477" s="146"/>
      <c r="W477" s="145">
        <f t="shared" si="62"/>
        <v>0</v>
      </c>
      <c r="X477" s="146"/>
      <c r="Y477" s="146"/>
      <c r="Z477" s="145">
        <f t="shared" si="63"/>
        <v>0</v>
      </c>
      <c r="AA477" s="126">
        <f t="shared" si="59"/>
        <v>0</v>
      </c>
      <c r="AB477" s="142"/>
    </row>
    <row r="478" spans="1:28" x14ac:dyDescent="0.55000000000000004">
      <c r="A478">
        <v>469</v>
      </c>
      <c r="B478" s="142"/>
      <c r="C478" s="142"/>
      <c r="D478" s="142"/>
      <c r="E478" s="142"/>
      <c r="F478" s="142"/>
      <c r="G478" t="str">
        <f t="shared" si="56"/>
        <v/>
      </c>
      <c r="H478" s="142"/>
      <c r="I478" t="str">
        <f t="shared" ca="1" si="57"/>
        <v/>
      </c>
      <c r="J478" s="142"/>
      <c r="K478" t="str">
        <f t="shared" ca="1" si="58"/>
        <v/>
      </c>
      <c r="L478" s="142"/>
      <c r="M478" s="142"/>
      <c r="N478" s="142"/>
      <c r="O478" s="146"/>
      <c r="P478" s="146"/>
      <c r="Q478" s="145">
        <f t="shared" si="60"/>
        <v>0</v>
      </c>
      <c r="R478" s="146"/>
      <c r="S478" s="146"/>
      <c r="T478" s="145">
        <f t="shared" si="61"/>
        <v>0</v>
      </c>
      <c r="U478" s="146"/>
      <c r="V478" s="146"/>
      <c r="W478" s="145">
        <f t="shared" si="62"/>
        <v>0</v>
      </c>
      <c r="X478" s="146"/>
      <c r="Y478" s="146"/>
      <c r="Z478" s="145">
        <f t="shared" si="63"/>
        <v>0</v>
      </c>
      <c r="AA478" s="126">
        <f t="shared" si="59"/>
        <v>0</v>
      </c>
      <c r="AB478" s="142"/>
    </row>
    <row r="479" spans="1:28" x14ac:dyDescent="0.55000000000000004">
      <c r="A479">
        <v>470</v>
      </c>
      <c r="B479" s="142"/>
      <c r="C479" s="142"/>
      <c r="D479" s="142"/>
      <c r="E479" s="142"/>
      <c r="F479" s="142"/>
      <c r="G479" t="str">
        <f t="shared" si="56"/>
        <v/>
      </c>
      <c r="H479" s="142"/>
      <c r="I479" t="str">
        <f t="shared" ca="1" si="57"/>
        <v/>
      </c>
      <c r="J479" s="142"/>
      <c r="K479" t="str">
        <f t="shared" ca="1" si="58"/>
        <v/>
      </c>
      <c r="L479" s="142"/>
      <c r="M479" s="142"/>
      <c r="N479" s="142"/>
      <c r="O479" s="146"/>
      <c r="P479" s="146"/>
      <c r="Q479" s="145">
        <f t="shared" si="60"/>
        <v>0</v>
      </c>
      <c r="R479" s="146"/>
      <c r="S479" s="146"/>
      <c r="T479" s="145">
        <f t="shared" si="61"/>
        <v>0</v>
      </c>
      <c r="U479" s="146"/>
      <c r="V479" s="146"/>
      <c r="W479" s="145">
        <f t="shared" si="62"/>
        <v>0</v>
      </c>
      <c r="X479" s="146"/>
      <c r="Y479" s="146"/>
      <c r="Z479" s="145">
        <f t="shared" si="63"/>
        <v>0</v>
      </c>
      <c r="AA479" s="126">
        <f t="shared" si="59"/>
        <v>0</v>
      </c>
      <c r="AB479" s="142"/>
    </row>
    <row r="480" spans="1:28" x14ac:dyDescent="0.55000000000000004">
      <c r="A480">
        <v>471</v>
      </c>
      <c r="B480" s="142"/>
      <c r="C480" s="142"/>
      <c r="D480" s="142"/>
      <c r="E480" s="142"/>
      <c r="F480" s="142"/>
      <c r="G480" t="str">
        <f t="shared" si="56"/>
        <v/>
      </c>
      <c r="H480" s="142"/>
      <c r="I480" t="str">
        <f t="shared" ca="1" si="57"/>
        <v/>
      </c>
      <c r="J480" s="142"/>
      <c r="K480" t="str">
        <f t="shared" ca="1" si="58"/>
        <v/>
      </c>
      <c r="L480" s="142"/>
      <c r="M480" s="142"/>
      <c r="N480" s="142"/>
      <c r="O480" s="146"/>
      <c r="P480" s="146"/>
      <c r="Q480" s="145">
        <f t="shared" si="60"/>
        <v>0</v>
      </c>
      <c r="R480" s="146"/>
      <c r="S480" s="146"/>
      <c r="T480" s="145">
        <f t="shared" si="61"/>
        <v>0</v>
      </c>
      <c r="U480" s="146"/>
      <c r="V480" s="146"/>
      <c r="W480" s="145">
        <f t="shared" si="62"/>
        <v>0</v>
      </c>
      <c r="X480" s="146"/>
      <c r="Y480" s="146"/>
      <c r="Z480" s="145">
        <f t="shared" si="63"/>
        <v>0</v>
      </c>
      <c r="AA480" s="126">
        <f t="shared" si="59"/>
        <v>0</v>
      </c>
      <c r="AB480" s="142"/>
    </row>
    <row r="481" spans="1:28" x14ac:dyDescent="0.55000000000000004">
      <c r="A481">
        <v>472</v>
      </c>
      <c r="B481" s="142"/>
      <c r="C481" s="142"/>
      <c r="D481" s="142"/>
      <c r="E481" s="142"/>
      <c r="F481" s="142"/>
      <c r="G481" t="str">
        <f t="shared" si="56"/>
        <v/>
      </c>
      <c r="H481" s="142"/>
      <c r="I481" t="str">
        <f t="shared" ca="1" si="57"/>
        <v/>
      </c>
      <c r="J481" s="142"/>
      <c r="K481" t="str">
        <f t="shared" ca="1" si="58"/>
        <v/>
      </c>
      <c r="L481" s="142"/>
      <c r="M481" s="142"/>
      <c r="N481" s="142"/>
      <c r="O481" s="146"/>
      <c r="P481" s="146"/>
      <c r="Q481" s="145">
        <f t="shared" si="60"/>
        <v>0</v>
      </c>
      <c r="R481" s="146"/>
      <c r="S481" s="146"/>
      <c r="T481" s="145">
        <f t="shared" si="61"/>
        <v>0</v>
      </c>
      <c r="U481" s="146"/>
      <c r="V481" s="146"/>
      <c r="W481" s="145">
        <f t="shared" si="62"/>
        <v>0</v>
      </c>
      <c r="X481" s="146"/>
      <c r="Y481" s="146"/>
      <c r="Z481" s="145">
        <f t="shared" si="63"/>
        <v>0</v>
      </c>
      <c r="AA481" s="126">
        <f t="shared" si="59"/>
        <v>0</v>
      </c>
      <c r="AB481" s="142"/>
    </row>
    <row r="482" spans="1:28" x14ac:dyDescent="0.55000000000000004">
      <c r="A482">
        <v>473</v>
      </c>
      <c r="B482" s="142"/>
      <c r="C482" s="142"/>
      <c r="D482" s="142"/>
      <c r="E482" s="142"/>
      <c r="F482" s="142"/>
      <c r="G482" t="str">
        <f t="shared" si="56"/>
        <v/>
      </c>
      <c r="H482" s="142"/>
      <c r="I482" t="str">
        <f t="shared" ca="1" si="57"/>
        <v/>
      </c>
      <c r="J482" s="142"/>
      <c r="K482" t="str">
        <f t="shared" ca="1" si="58"/>
        <v/>
      </c>
      <c r="L482" s="142"/>
      <c r="M482" s="142"/>
      <c r="N482" s="142"/>
      <c r="O482" s="146"/>
      <c r="P482" s="146"/>
      <c r="Q482" s="145">
        <f t="shared" si="60"/>
        <v>0</v>
      </c>
      <c r="R482" s="146"/>
      <c r="S482" s="146"/>
      <c r="T482" s="145">
        <f t="shared" si="61"/>
        <v>0</v>
      </c>
      <c r="U482" s="146"/>
      <c r="V482" s="146"/>
      <c r="W482" s="145">
        <f t="shared" si="62"/>
        <v>0</v>
      </c>
      <c r="X482" s="146"/>
      <c r="Y482" s="146"/>
      <c r="Z482" s="145">
        <f t="shared" si="63"/>
        <v>0</v>
      </c>
      <c r="AA482" s="126">
        <f t="shared" si="59"/>
        <v>0</v>
      </c>
      <c r="AB482" s="142"/>
    </row>
    <row r="483" spans="1:28" x14ac:dyDescent="0.55000000000000004">
      <c r="A483">
        <v>474</v>
      </c>
      <c r="B483" s="142"/>
      <c r="C483" s="142"/>
      <c r="D483" s="142"/>
      <c r="E483" s="142"/>
      <c r="F483" s="142"/>
      <c r="G483" t="str">
        <f t="shared" si="56"/>
        <v/>
      </c>
      <c r="H483" s="142"/>
      <c r="I483" t="str">
        <f t="shared" ca="1" si="57"/>
        <v/>
      </c>
      <c r="J483" s="142"/>
      <c r="K483" t="str">
        <f t="shared" ca="1" si="58"/>
        <v/>
      </c>
      <c r="L483" s="142"/>
      <c r="M483" s="142"/>
      <c r="N483" s="142"/>
      <c r="O483" s="146"/>
      <c r="P483" s="146"/>
      <c r="Q483" s="145">
        <f t="shared" si="60"/>
        <v>0</v>
      </c>
      <c r="R483" s="146"/>
      <c r="S483" s="146"/>
      <c r="T483" s="145">
        <f t="shared" si="61"/>
        <v>0</v>
      </c>
      <c r="U483" s="146"/>
      <c r="V483" s="146"/>
      <c r="W483" s="145">
        <f t="shared" si="62"/>
        <v>0</v>
      </c>
      <c r="X483" s="146"/>
      <c r="Y483" s="146"/>
      <c r="Z483" s="145">
        <f t="shared" si="63"/>
        <v>0</v>
      </c>
      <c r="AA483" s="126">
        <f t="shared" si="59"/>
        <v>0</v>
      </c>
      <c r="AB483" s="142"/>
    </row>
    <row r="484" spans="1:28" x14ac:dyDescent="0.55000000000000004">
      <c r="A484">
        <v>475</v>
      </c>
      <c r="B484" s="142"/>
      <c r="C484" s="142"/>
      <c r="D484" s="142"/>
      <c r="E484" s="142"/>
      <c r="F484" s="142"/>
      <c r="G484" t="str">
        <f t="shared" si="56"/>
        <v/>
      </c>
      <c r="H484" s="142"/>
      <c r="I484" t="str">
        <f t="shared" ca="1" si="57"/>
        <v/>
      </c>
      <c r="J484" s="142"/>
      <c r="K484" t="str">
        <f t="shared" ca="1" si="58"/>
        <v/>
      </c>
      <c r="L484" s="142"/>
      <c r="M484" s="142"/>
      <c r="N484" s="142"/>
      <c r="O484" s="146"/>
      <c r="P484" s="146"/>
      <c r="Q484" s="145">
        <f t="shared" si="60"/>
        <v>0</v>
      </c>
      <c r="R484" s="146"/>
      <c r="S484" s="146"/>
      <c r="T484" s="145">
        <f t="shared" si="61"/>
        <v>0</v>
      </c>
      <c r="U484" s="146"/>
      <c r="V484" s="146"/>
      <c r="W484" s="145">
        <f t="shared" si="62"/>
        <v>0</v>
      </c>
      <c r="X484" s="146"/>
      <c r="Y484" s="146"/>
      <c r="Z484" s="145">
        <f t="shared" si="63"/>
        <v>0</v>
      </c>
      <c r="AA484" s="126">
        <f t="shared" si="59"/>
        <v>0</v>
      </c>
      <c r="AB484" s="142"/>
    </row>
    <row r="485" spans="1:28" x14ac:dyDescent="0.55000000000000004">
      <c r="A485">
        <v>476</v>
      </c>
      <c r="B485" s="142"/>
      <c r="C485" s="142"/>
      <c r="D485" s="142"/>
      <c r="E485" s="142"/>
      <c r="F485" s="142"/>
      <c r="G485" t="str">
        <f t="shared" si="56"/>
        <v/>
      </c>
      <c r="H485" s="142"/>
      <c r="I485" t="str">
        <f t="shared" ca="1" si="57"/>
        <v/>
      </c>
      <c r="J485" s="142"/>
      <c r="K485" t="str">
        <f t="shared" ca="1" si="58"/>
        <v/>
      </c>
      <c r="L485" s="142"/>
      <c r="M485" s="142"/>
      <c r="N485" s="142"/>
      <c r="O485" s="146"/>
      <c r="P485" s="146"/>
      <c r="Q485" s="145">
        <f t="shared" si="60"/>
        <v>0</v>
      </c>
      <c r="R485" s="146"/>
      <c r="S485" s="146"/>
      <c r="T485" s="145">
        <f t="shared" si="61"/>
        <v>0</v>
      </c>
      <c r="U485" s="146"/>
      <c r="V485" s="146"/>
      <c r="W485" s="145">
        <f t="shared" si="62"/>
        <v>0</v>
      </c>
      <c r="X485" s="146"/>
      <c r="Y485" s="146"/>
      <c r="Z485" s="145">
        <f t="shared" si="63"/>
        <v>0</v>
      </c>
      <c r="AA485" s="126">
        <f t="shared" si="59"/>
        <v>0</v>
      </c>
      <c r="AB485" s="142"/>
    </row>
    <row r="486" spans="1:28" x14ac:dyDescent="0.55000000000000004">
      <c r="A486">
        <v>477</v>
      </c>
      <c r="B486" s="142"/>
      <c r="C486" s="142"/>
      <c r="D486" s="142"/>
      <c r="E486" s="142"/>
      <c r="F486" s="142"/>
      <c r="G486" t="str">
        <f t="shared" si="56"/>
        <v/>
      </c>
      <c r="H486" s="142"/>
      <c r="I486" t="str">
        <f t="shared" ca="1" si="57"/>
        <v/>
      </c>
      <c r="J486" s="142"/>
      <c r="K486" t="str">
        <f t="shared" ca="1" si="58"/>
        <v/>
      </c>
      <c r="L486" s="142"/>
      <c r="M486" s="142"/>
      <c r="N486" s="142"/>
      <c r="O486" s="146"/>
      <c r="P486" s="146"/>
      <c r="Q486" s="145">
        <f t="shared" si="60"/>
        <v>0</v>
      </c>
      <c r="R486" s="146"/>
      <c r="S486" s="146"/>
      <c r="T486" s="145">
        <f t="shared" si="61"/>
        <v>0</v>
      </c>
      <c r="U486" s="146"/>
      <c r="V486" s="146"/>
      <c r="W486" s="145">
        <f t="shared" si="62"/>
        <v>0</v>
      </c>
      <c r="X486" s="146"/>
      <c r="Y486" s="146"/>
      <c r="Z486" s="145">
        <f t="shared" si="63"/>
        <v>0</v>
      </c>
      <c r="AA486" s="126">
        <f t="shared" si="59"/>
        <v>0</v>
      </c>
      <c r="AB486" s="142"/>
    </row>
    <row r="487" spans="1:28" x14ac:dyDescent="0.55000000000000004">
      <c r="A487">
        <v>478</v>
      </c>
      <c r="B487" s="142"/>
      <c r="C487" s="142"/>
      <c r="D487" s="142"/>
      <c r="E487" s="142"/>
      <c r="F487" s="142"/>
      <c r="G487" t="str">
        <f t="shared" si="56"/>
        <v/>
      </c>
      <c r="H487" s="142"/>
      <c r="I487" t="str">
        <f t="shared" ca="1" si="57"/>
        <v/>
      </c>
      <c r="J487" s="142"/>
      <c r="K487" t="str">
        <f t="shared" ca="1" si="58"/>
        <v/>
      </c>
      <c r="L487" s="142"/>
      <c r="M487" s="142"/>
      <c r="N487" s="142"/>
      <c r="O487" s="146"/>
      <c r="P487" s="146"/>
      <c r="Q487" s="145">
        <f t="shared" si="60"/>
        <v>0</v>
      </c>
      <c r="R487" s="146"/>
      <c r="S487" s="146"/>
      <c r="T487" s="145">
        <f t="shared" si="61"/>
        <v>0</v>
      </c>
      <c r="U487" s="146"/>
      <c r="V487" s="146"/>
      <c r="W487" s="145">
        <f t="shared" si="62"/>
        <v>0</v>
      </c>
      <c r="X487" s="146"/>
      <c r="Y487" s="146"/>
      <c r="Z487" s="145">
        <f t="shared" si="63"/>
        <v>0</v>
      </c>
      <c r="AA487" s="126">
        <f t="shared" si="59"/>
        <v>0</v>
      </c>
      <c r="AB487" s="142"/>
    </row>
    <row r="488" spans="1:28" x14ac:dyDescent="0.55000000000000004">
      <c r="A488">
        <v>479</v>
      </c>
      <c r="B488" s="142"/>
      <c r="C488" s="142"/>
      <c r="D488" s="142"/>
      <c r="E488" s="142"/>
      <c r="F488" s="142"/>
      <c r="G488" t="str">
        <f t="shared" si="56"/>
        <v/>
      </c>
      <c r="H488" s="142"/>
      <c r="I488" t="str">
        <f t="shared" ca="1" si="57"/>
        <v/>
      </c>
      <c r="J488" s="142"/>
      <c r="K488" t="str">
        <f t="shared" ca="1" si="58"/>
        <v/>
      </c>
      <c r="L488" s="142"/>
      <c r="M488" s="142"/>
      <c r="N488" s="142"/>
      <c r="O488" s="146"/>
      <c r="P488" s="146"/>
      <c r="Q488" s="145">
        <f t="shared" si="60"/>
        <v>0</v>
      </c>
      <c r="R488" s="146"/>
      <c r="S488" s="146"/>
      <c r="T488" s="145">
        <f t="shared" si="61"/>
        <v>0</v>
      </c>
      <c r="U488" s="146"/>
      <c r="V488" s="146"/>
      <c r="W488" s="145">
        <f t="shared" si="62"/>
        <v>0</v>
      </c>
      <c r="X488" s="146"/>
      <c r="Y488" s="146"/>
      <c r="Z488" s="145">
        <f t="shared" si="63"/>
        <v>0</v>
      </c>
      <c r="AA488" s="126">
        <f t="shared" si="59"/>
        <v>0</v>
      </c>
      <c r="AB488" s="142"/>
    </row>
    <row r="489" spans="1:28" x14ac:dyDescent="0.55000000000000004">
      <c r="A489">
        <v>480</v>
      </c>
      <c r="B489" s="142"/>
      <c r="C489" s="142"/>
      <c r="D489" s="142"/>
      <c r="E489" s="142"/>
      <c r="F489" s="142"/>
      <c r="G489" t="str">
        <f t="shared" si="56"/>
        <v/>
      </c>
      <c r="H489" s="142"/>
      <c r="I489" t="str">
        <f t="shared" ca="1" si="57"/>
        <v/>
      </c>
      <c r="J489" s="142"/>
      <c r="K489" t="str">
        <f t="shared" ca="1" si="58"/>
        <v/>
      </c>
      <c r="L489" s="142"/>
      <c r="M489" s="142"/>
      <c r="N489" s="142"/>
      <c r="O489" s="146"/>
      <c r="P489" s="146"/>
      <c r="Q489" s="145">
        <f t="shared" si="60"/>
        <v>0</v>
      </c>
      <c r="R489" s="146"/>
      <c r="S489" s="146"/>
      <c r="T489" s="145">
        <f t="shared" si="61"/>
        <v>0</v>
      </c>
      <c r="U489" s="146"/>
      <c r="V489" s="146"/>
      <c r="W489" s="145">
        <f t="shared" si="62"/>
        <v>0</v>
      </c>
      <c r="X489" s="146"/>
      <c r="Y489" s="146"/>
      <c r="Z489" s="145">
        <f t="shared" si="63"/>
        <v>0</v>
      </c>
      <c r="AA489" s="126">
        <f t="shared" si="59"/>
        <v>0</v>
      </c>
      <c r="AB489" s="142"/>
    </row>
    <row r="490" spans="1:28" x14ac:dyDescent="0.55000000000000004">
      <c r="A490">
        <v>481</v>
      </c>
      <c r="B490" s="142"/>
      <c r="C490" s="142"/>
      <c r="D490" s="142"/>
      <c r="E490" s="142"/>
      <c r="F490" s="142"/>
      <c r="G490" t="str">
        <f t="shared" si="56"/>
        <v/>
      </c>
      <c r="H490" s="142"/>
      <c r="I490" t="str">
        <f t="shared" ca="1" si="57"/>
        <v/>
      </c>
      <c r="J490" s="142"/>
      <c r="K490" t="str">
        <f t="shared" ca="1" si="58"/>
        <v/>
      </c>
      <c r="L490" s="142"/>
      <c r="M490" s="142"/>
      <c r="N490" s="142"/>
      <c r="O490" s="146"/>
      <c r="P490" s="146"/>
      <c r="Q490" s="145">
        <f t="shared" si="60"/>
        <v>0</v>
      </c>
      <c r="R490" s="146"/>
      <c r="S490" s="146"/>
      <c r="T490" s="145">
        <f t="shared" si="61"/>
        <v>0</v>
      </c>
      <c r="U490" s="146"/>
      <c r="V490" s="146"/>
      <c r="W490" s="145">
        <f t="shared" si="62"/>
        <v>0</v>
      </c>
      <c r="X490" s="146"/>
      <c r="Y490" s="146"/>
      <c r="Z490" s="145">
        <f t="shared" si="63"/>
        <v>0</v>
      </c>
      <c r="AA490" s="126">
        <f t="shared" si="59"/>
        <v>0</v>
      </c>
      <c r="AB490" s="142"/>
    </row>
    <row r="491" spans="1:28" x14ac:dyDescent="0.55000000000000004">
      <c r="A491">
        <v>482</v>
      </c>
      <c r="B491" s="142"/>
      <c r="C491" s="142"/>
      <c r="D491" s="142"/>
      <c r="E491" s="142"/>
      <c r="F491" s="142"/>
      <c r="G491" t="str">
        <f t="shared" si="56"/>
        <v/>
      </c>
      <c r="H491" s="142"/>
      <c r="I491" t="str">
        <f t="shared" ca="1" si="57"/>
        <v/>
      </c>
      <c r="J491" s="142"/>
      <c r="K491" t="str">
        <f t="shared" ca="1" si="58"/>
        <v/>
      </c>
      <c r="L491" s="142"/>
      <c r="M491" s="142"/>
      <c r="N491" s="142"/>
      <c r="O491" s="146"/>
      <c r="P491" s="146"/>
      <c r="Q491" s="145">
        <f t="shared" si="60"/>
        <v>0</v>
      </c>
      <c r="R491" s="146"/>
      <c r="S491" s="146"/>
      <c r="T491" s="145">
        <f t="shared" si="61"/>
        <v>0</v>
      </c>
      <c r="U491" s="146"/>
      <c r="V491" s="146"/>
      <c r="W491" s="145">
        <f t="shared" si="62"/>
        <v>0</v>
      </c>
      <c r="X491" s="146"/>
      <c r="Y491" s="146"/>
      <c r="Z491" s="145">
        <f t="shared" si="63"/>
        <v>0</v>
      </c>
      <c r="AA491" s="126">
        <f t="shared" si="59"/>
        <v>0</v>
      </c>
      <c r="AB491" s="142"/>
    </row>
    <row r="492" spans="1:28" x14ac:dyDescent="0.55000000000000004">
      <c r="A492">
        <v>483</v>
      </c>
      <c r="B492" s="142"/>
      <c r="C492" s="142"/>
      <c r="D492" s="142"/>
      <c r="E492" s="142"/>
      <c r="F492" s="142"/>
      <c r="G492" t="str">
        <f t="shared" si="56"/>
        <v/>
      </c>
      <c r="H492" s="142"/>
      <c r="I492" t="str">
        <f t="shared" ca="1" si="57"/>
        <v/>
      </c>
      <c r="J492" s="142"/>
      <c r="K492" t="str">
        <f t="shared" ca="1" si="58"/>
        <v/>
      </c>
      <c r="L492" s="142"/>
      <c r="M492" s="142"/>
      <c r="N492" s="142"/>
      <c r="O492" s="146"/>
      <c r="P492" s="146"/>
      <c r="Q492" s="145">
        <f t="shared" si="60"/>
        <v>0</v>
      </c>
      <c r="R492" s="146"/>
      <c r="S492" s="146"/>
      <c r="T492" s="145">
        <f t="shared" si="61"/>
        <v>0</v>
      </c>
      <c r="U492" s="146"/>
      <c r="V492" s="146"/>
      <c r="W492" s="145">
        <f t="shared" si="62"/>
        <v>0</v>
      </c>
      <c r="X492" s="146"/>
      <c r="Y492" s="146"/>
      <c r="Z492" s="145">
        <f t="shared" si="63"/>
        <v>0</v>
      </c>
      <c r="AA492" s="126">
        <f t="shared" si="59"/>
        <v>0</v>
      </c>
      <c r="AB492" s="142"/>
    </row>
    <row r="493" spans="1:28" x14ac:dyDescent="0.55000000000000004">
      <c r="A493">
        <v>484</v>
      </c>
      <c r="B493" s="142"/>
      <c r="C493" s="142"/>
      <c r="D493" s="142"/>
      <c r="E493" s="142"/>
      <c r="F493" s="142"/>
      <c r="G493" t="str">
        <f t="shared" si="56"/>
        <v/>
      </c>
      <c r="H493" s="142"/>
      <c r="I493" t="str">
        <f t="shared" ca="1" si="57"/>
        <v/>
      </c>
      <c r="J493" s="142"/>
      <c r="K493" t="str">
        <f t="shared" ca="1" si="58"/>
        <v/>
      </c>
      <c r="L493" s="142"/>
      <c r="M493" s="142"/>
      <c r="N493" s="142"/>
      <c r="O493" s="146"/>
      <c r="P493" s="146"/>
      <c r="Q493" s="145">
        <f t="shared" si="60"/>
        <v>0</v>
      </c>
      <c r="R493" s="146"/>
      <c r="S493" s="146"/>
      <c r="T493" s="145">
        <f t="shared" si="61"/>
        <v>0</v>
      </c>
      <c r="U493" s="146"/>
      <c r="V493" s="146"/>
      <c r="W493" s="145">
        <f t="shared" si="62"/>
        <v>0</v>
      </c>
      <c r="X493" s="146"/>
      <c r="Y493" s="146"/>
      <c r="Z493" s="145">
        <f t="shared" si="63"/>
        <v>0</v>
      </c>
      <c r="AA493" s="126">
        <f t="shared" si="59"/>
        <v>0</v>
      </c>
      <c r="AB493" s="142"/>
    </row>
    <row r="494" spans="1:28" x14ac:dyDescent="0.55000000000000004">
      <c r="A494">
        <v>485</v>
      </c>
      <c r="B494" s="142"/>
      <c r="C494" s="142"/>
      <c r="D494" s="142"/>
      <c r="E494" s="142"/>
      <c r="F494" s="142"/>
      <c r="G494" t="str">
        <f t="shared" si="56"/>
        <v/>
      </c>
      <c r="H494" s="142"/>
      <c r="I494" t="str">
        <f t="shared" ca="1" si="57"/>
        <v/>
      </c>
      <c r="J494" s="142"/>
      <c r="K494" t="str">
        <f t="shared" ca="1" si="58"/>
        <v/>
      </c>
      <c r="L494" s="142"/>
      <c r="M494" s="142"/>
      <c r="N494" s="142"/>
      <c r="O494" s="146"/>
      <c r="P494" s="146"/>
      <c r="Q494" s="145">
        <f t="shared" si="60"/>
        <v>0</v>
      </c>
      <c r="R494" s="146"/>
      <c r="S494" s="146"/>
      <c r="T494" s="145">
        <f t="shared" si="61"/>
        <v>0</v>
      </c>
      <c r="U494" s="146"/>
      <c r="V494" s="146"/>
      <c r="W494" s="145">
        <f t="shared" si="62"/>
        <v>0</v>
      </c>
      <c r="X494" s="146"/>
      <c r="Y494" s="146"/>
      <c r="Z494" s="145">
        <f t="shared" si="63"/>
        <v>0</v>
      </c>
      <c r="AA494" s="126">
        <f t="shared" si="59"/>
        <v>0</v>
      </c>
      <c r="AB494" s="142"/>
    </row>
    <row r="495" spans="1:28" x14ac:dyDescent="0.55000000000000004">
      <c r="A495">
        <v>486</v>
      </c>
      <c r="B495" s="142"/>
      <c r="C495" s="142"/>
      <c r="D495" s="142"/>
      <c r="E495" s="142"/>
      <c r="F495" s="142"/>
      <c r="G495" t="str">
        <f t="shared" si="56"/>
        <v/>
      </c>
      <c r="H495" s="142"/>
      <c r="I495" t="str">
        <f t="shared" ca="1" si="57"/>
        <v/>
      </c>
      <c r="J495" s="142"/>
      <c r="K495" t="str">
        <f t="shared" ca="1" si="58"/>
        <v/>
      </c>
      <c r="L495" s="142"/>
      <c r="M495" s="142"/>
      <c r="N495" s="142"/>
      <c r="O495" s="146"/>
      <c r="P495" s="146"/>
      <c r="Q495" s="145">
        <f t="shared" si="60"/>
        <v>0</v>
      </c>
      <c r="R495" s="146"/>
      <c r="S495" s="146"/>
      <c r="T495" s="145">
        <f t="shared" si="61"/>
        <v>0</v>
      </c>
      <c r="U495" s="146"/>
      <c r="V495" s="146"/>
      <c r="W495" s="145">
        <f t="shared" si="62"/>
        <v>0</v>
      </c>
      <c r="X495" s="146"/>
      <c r="Y495" s="146"/>
      <c r="Z495" s="145">
        <f t="shared" si="63"/>
        <v>0</v>
      </c>
      <c r="AA495" s="126">
        <f t="shared" si="59"/>
        <v>0</v>
      </c>
      <c r="AB495" s="142"/>
    </row>
    <row r="496" spans="1:28" x14ac:dyDescent="0.55000000000000004">
      <c r="A496">
        <v>487</v>
      </c>
      <c r="B496" s="142"/>
      <c r="C496" s="142"/>
      <c r="D496" s="142"/>
      <c r="E496" s="142"/>
      <c r="F496" s="142"/>
      <c r="G496" t="str">
        <f t="shared" si="56"/>
        <v/>
      </c>
      <c r="H496" s="142"/>
      <c r="I496" t="str">
        <f t="shared" ca="1" si="57"/>
        <v/>
      </c>
      <c r="J496" s="142"/>
      <c r="K496" t="str">
        <f t="shared" ca="1" si="58"/>
        <v/>
      </c>
      <c r="L496" s="142"/>
      <c r="M496" s="142"/>
      <c r="N496" s="142"/>
      <c r="O496" s="146"/>
      <c r="P496" s="146"/>
      <c r="Q496" s="145">
        <f t="shared" si="60"/>
        <v>0</v>
      </c>
      <c r="R496" s="146"/>
      <c r="S496" s="146"/>
      <c r="T496" s="145">
        <f t="shared" si="61"/>
        <v>0</v>
      </c>
      <c r="U496" s="146"/>
      <c r="V496" s="146"/>
      <c r="W496" s="145">
        <f t="shared" si="62"/>
        <v>0</v>
      </c>
      <c r="X496" s="146"/>
      <c r="Y496" s="146"/>
      <c r="Z496" s="145">
        <f t="shared" si="63"/>
        <v>0</v>
      </c>
      <c r="AA496" s="126">
        <f t="shared" si="59"/>
        <v>0</v>
      </c>
      <c r="AB496" s="142"/>
    </row>
    <row r="497" spans="1:28" x14ac:dyDescent="0.55000000000000004">
      <c r="A497">
        <v>488</v>
      </c>
      <c r="B497" s="142"/>
      <c r="C497" s="142"/>
      <c r="D497" s="142"/>
      <c r="E497" s="142"/>
      <c r="F497" s="142"/>
      <c r="G497" t="str">
        <f t="shared" si="56"/>
        <v/>
      </c>
      <c r="H497" s="142"/>
      <c r="I497" t="str">
        <f t="shared" ca="1" si="57"/>
        <v/>
      </c>
      <c r="J497" s="142"/>
      <c r="K497" t="str">
        <f t="shared" ca="1" si="58"/>
        <v/>
      </c>
      <c r="L497" s="142"/>
      <c r="M497" s="142"/>
      <c r="N497" s="142"/>
      <c r="O497" s="146"/>
      <c r="P497" s="146"/>
      <c r="Q497" s="145">
        <f t="shared" si="60"/>
        <v>0</v>
      </c>
      <c r="R497" s="146"/>
      <c r="S497" s="146"/>
      <c r="T497" s="145">
        <f t="shared" si="61"/>
        <v>0</v>
      </c>
      <c r="U497" s="146"/>
      <c r="V497" s="146"/>
      <c r="W497" s="145">
        <f t="shared" si="62"/>
        <v>0</v>
      </c>
      <c r="X497" s="146"/>
      <c r="Y497" s="146"/>
      <c r="Z497" s="145">
        <f t="shared" si="63"/>
        <v>0</v>
      </c>
      <c r="AA497" s="126">
        <f t="shared" si="59"/>
        <v>0</v>
      </c>
      <c r="AB497" s="142"/>
    </row>
    <row r="498" spans="1:28" x14ac:dyDescent="0.55000000000000004">
      <c r="A498">
        <v>489</v>
      </c>
      <c r="B498" s="142"/>
      <c r="C498" s="142"/>
      <c r="D498" s="142"/>
      <c r="E498" s="142"/>
      <c r="F498" s="142"/>
      <c r="G498" t="str">
        <f t="shared" si="56"/>
        <v/>
      </c>
      <c r="H498" s="142"/>
      <c r="I498" t="str">
        <f t="shared" ca="1" si="57"/>
        <v/>
      </c>
      <c r="J498" s="142"/>
      <c r="K498" t="str">
        <f t="shared" ca="1" si="58"/>
        <v/>
      </c>
      <c r="L498" s="142"/>
      <c r="M498" s="142"/>
      <c r="N498" s="142"/>
      <c r="O498" s="146"/>
      <c r="P498" s="146"/>
      <c r="Q498" s="145">
        <f t="shared" si="60"/>
        <v>0</v>
      </c>
      <c r="R498" s="146"/>
      <c r="S498" s="146"/>
      <c r="T498" s="145">
        <f t="shared" si="61"/>
        <v>0</v>
      </c>
      <c r="U498" s="146"/>
      <c r="V498" s="146"/>
      <c r="W498" s="145">
        <f t="shared" si="62"/>
        <v>0</v>
      </c>
      <c r="X498" s="146"/>
      <c r="Y498" s="146"/>
      <c r="Z498" s="145">
        <f t="shared" si="63"/>
        <v>0</v>
      </c>
      <c r="AA498" s="126">
        <f t="shared" si="59"/>
        <v>0</v>
      </c>
      <c r="AB498" s="142"/>
    </row>
    <row r="499" spans="1:28" x14ac:dyDescent="0.55000000000000004">
      <c r="A499">
        <v>490</v>
      </c>
      <c r="B499" s="142"/>
      <c r="C499" s="142"/>
      <c r="D499" s="142"/>
      <c r="E499" s="142"/>
      <c r="F499" s="142"/>
      <c r="G499" t="str">
        <f t="shared" si="56"/>
        <v/>
      </c>
      <c r="H499" s="142"/>
      <c r="I499" t="str">
        <f t="shared" ca="1" si="57"/>
        <v/>
      </c>
      <c r="J499" s="142"/>
      <c r="K499" t="str">
        <f t="shared" ca="1" si="58"/>
        <v/>
      </c>
      <c r="L499" s="142"/>
      <c r="M499" s="142"/>
      <c r="N499" s="142"/>
      <c r="O499" s="146"/>
      <c r="P499" s="146"/>
      <c r="Q499" s="145">
        <f t="shared" si="60"/>
        <v>0</v>
      </c>
      <c r="R499" s="146"/>
      <c r="S499" s="146"/>
      <c r="T499" s="145">
        <f t="shared" si="61"/>
        <v>0</v>
      </c>
      <c r="U499" s="146"/>
      <c r="V499" s="146"/>
      <c r="W499" s="145">
        <f t="shared" si="62"/>
        <v>0</v>
      </c>
      <c r="X499" s="146"/>
      <c r="Y499" s="146"/>
      <c r="Z499" s="145">
        <f t="shared" si="63"/>
        <v>0</v>
      </c>
      <c r="AA499" s="126">
        <f t="shared" si="59"/>
        <v>0</v>
      </c>
      <c r="AB499" s="142"/>
    </row>
    <row r="500" spans="1:28" x14ac:dyDescent="0.55000000000000004">
      <c r="A500">
        <v>491</v>
      </c>
      <c r="B500" s="142"/>
      <c r="C500" s="142"/>
      <c r="D500" s="142"/>
      <c r="E500" s="142"/>
      <c r="F500" s="142"/>
      <c r="G500" t="str">
        <f t="shared" si="56"/>
        <v/>
      </c>
      <c r="H500" s="142"/>
      <c r="I500" t="str">
        <f t="shared" ca="1" si="57"/>
        <v/>
      </c>
      <c r="J500" s="142"/>
      <c r="K500" t="str">
        <f t="shared" ca="1" si="58"/>
        <v/>
      </c>
      <c r="L500" s="142"/>
      <c r="M500" s="142"/>
      <c r="N500" s="142"/>
      <c r="O500" s="146"/>
      <c r="P500" s="146"/>
      <c r="Q500" s="145">
        <f t="shared" si="60"/>
        <v>0</v>
      </c>
      <c r="R500" s="146"/>
      <c r="S500" s="146"/>
      <c r="T500" s="145">
        <f t="shared" si="61"/>
        <v>0</v>
      </c>
      <c r="U500" s="146"/>
      <c r="V500" s="146"/>
      <c r="W500" s="145">
        <f t="shared" si="62"/>
        <v>0</v>
      </c>
      <c r="X500" s="146"/>
      <c r="Y500" s="146"/>
      <c r="Z500" s="145">
        <f t="shared" si="63"/>
        <v>0</v>
      </c>
      <c r="AA500" s="126">
        <f t="shared" si="59"/>
        <v>0</v>
      </c>
      <c r="AB500" s="142"/>
    </row>
    <row r="501" spans="1:28" x14ac:dyDescent="0.55000000000000004">
      <c r="A501">
        <v>492</v>
      </c>
      <c r="B501" s="142"/>
      <c r="C501" s="142"/>
      <c r="D501" s="142"/>
      <c r="E501" s="142"/>
      <c r="F501" s="142"/>
      <c r="G501" t="str">
        <f t="shared" si="56"/>
        <v/>
      </c>
      <c r="H501" s="142"/>
      <c r="I501" t="str">
        <f t="shared" ca="1" si="57"/>
        <v/>
      </c>
      <c r="J501" s="142"/>
      <c r="K501" t="str">
        <f t="shared" ca="1" si="58"/>
        <v/>
      </c>
      <c r="L501" s="142"/>
      <c r="M501" s="142"/>
      <c r="N501" s="142"/>
      <c r="O501" s="146"/>
      <c r="P501" s="146"/>
      <c r="Q501" s="145">
        <f t="shared" si="60"/>
        <v>0</v>
      </c>
      <c r="R501" s="146"/>
      <c r="S501" s="146"/>
      <c r="T501" s="145">
        <f t="shared" si="61"/>
        <v>0</v>
      </c>
      <c r="U501" s="146"/>
      <c r="V501" s="146"/>
      <c r="W501" s="145">
        <f t="shared" si="62"/>
        <v>0</v>
      </c>
      <c r="X501" s="146"/>
      <c r="Y501" s="146"/>
      <c r="Z501" s="145">
        <f t="shared" si="63"/>
        <v>0</v>
      </c>
      <c r="AA501" s="126">
        <f t="shared" si="59"/>
        <v>0</v>
      </c>
      <c r="AB501" s="142"/>
    </row>
    <row r="502" spans="1:28" x14ac:dyDescent="0.55000000000000004">
      <c r="A502">
        <v>493</v>
      </c>
      <c r="B502" s="142"/>
      <c r="C502" s="142"/>
      <c r="D502" s="142"/>
      <c r="E502" s="142"/>
      <c r="F502" s="142"/>
      <c r="G502" t="str">
        <f t="shared" si="56"/>
        <v/>
      </c>
      <c r="H502" s="142"/>
      <c r="I502" t="str">
        <f t="shared" ca="1" si="57"/>
        <v/>
      </c>
      <c r="J502" s="142"/>
      <c r="K502" t="str">
        <f t="shared" ca="1" si="58"/>
        <v/>
      </c>
      <c r="L502" s="142"/>
      <c r="M502" s="142"/>
      <c r="N502" s="142"/>
      <c r="O502" s="146"/>
      <c r="P502" s="146"/>
      <c r="Q502" s="145">
        <f t="shared" si="60"/>
        <v>0</v>
      </c>
      <c r="R502" s="146"/>
      <c r="S502" s="146"/>
      <c r="T502" s="145">
        <f t="shared" si="61"/>
        <v>0</v>
      </c>
      <c r="U502" s="146"/>
      <c r="V502" s="146"/>
      <c r="W502" s="145">
        <f t="shared" si="62"/>
        <v>0</v>
      </c>
      <c r="X502" s="146"/>
      <c r="Y502" s="146"/>
      <c r="Z502" s="145">
        <f t="shared" si="63"/>
        <v>0</v>
      </c>
      <c r="AA502" s="126">
        <f t="shared" si="59"/>
        <v>0</v>
      </c>
      <c r="AB502" s="142"/>
    </row>
    <row r="503" spans="1:28" x14ac:dyDescent="0.55000000000000004">
      <c r="A503">
        <v>494</v>
      </c>
      <c r="B503" s="142"/>
      <c r="C503" s="142"/>
      <c r="D503" s="142"/>
      <c r="E503" s="142"/>
      <c r="F503" s="142"/>
      <c r="G503" t="str">
        <f t="shared" si="56"/>
        <v/>
      </c>
      <c r="H503" s="142"/>
      <c r="I503" t="str">
        <f t="shared" ca="1" si="57"/>
        <v/>
      </c>
      <c r="J503" s="142"/>
      <c r="K503" t="str">
        <f t="shared" ca="1" si="58"/>
        <v/>
      </c>
      <c r="L503" s="142"/>
      <c r="M503" s="142"/>
      <c r="N503" s="142"/>
      <c r="O503" s="146"/>
      <c r="P503" s="146"/>
      <c r="Q503" s="145">
        <f t="shared" si="60"/>
        <v>0</v>
      </c>
      <c r="R503" s="146"/>
      <c r="S503" s="146"/>
      <c r="T503" s="145">
        <f t="shared" si="61"/>
        <v>0</v>
      </c>
      <c r="U503" s="146"/>
      <c r="V503" s="146"/>
      <c r="W503" s="145">
        <f t="shared" si="62"/>
        <v>0</v>
      </c>
      <c r="X503" s="146"/>
      <c r="Y503" s="146"/>
      <c r="Z503" s="145">
        <f t="shared" si="63"/>
        <v>0</v>
      </c>
      <c r="AA503" s="126">
        <f t="shared" si="59"/>
        <v>0</v>
      </c>
      <c r="AB503" s="142"/>
    </row>
    <row r="504" spans="1:28" x14ac:dyDescent="0.55000000000000004">
      <c r="A504">
        <v>495</v>
      </c>
      <c r="B504" s="142"/>
      <c r="C504" s="142"/>
      <c r="D504" s="142"/>
      <c r="E504" s="142"/>
      <c r="F504" s="142"/>
      <c r="G504" t="str">
        <f t="shared" si="56"/>
        <v/>
      </c>
      <c r="H504" s="142"/>
      <c r="I504" t="str">
        <f t="shared" ca="1" si="57"/>
        <v/>
      </c>
      <c r="J504" s="142"/>
      <c r="K504" t="str">
        <f t="shared" ca="1" si="58"/>
        <v/>
      </c>
      <c r="L504" s="142"/>
      <c r="M504" s="142"/>
      <c r="N504" s="142"/>
      <c r="O504" s="146"/>
      <c r="P504" s="146"/>
      <c r="Q504" s="145">
        <f t="shared" si="60"/>
        <v>0</v>
      </c>
      <c r="R504" s="146"/>
      <c r="S504" s="146"/>
      <c r="T504" s="145">
        <f t="shared" si="61"/>
        <v>0</v>
      </c>
      <c r="U504" s="146"/>
      <c r="V504" s="146"/>
      <c r="W504" s="145">
        <f t="shared" si="62"/>
        <v>0</v>
      </c>
      <c r="X504" s="146"/>
      <c r="Y504" s="146"/>
      <c r="Z504" s="145">
        <f t="shared" si="63"/>
        <v>0</v>
      </c>
      <c r="AA504" s="126">
        <f t="shared" si="59"/>
        <v>0</v>
      </c>
      <c r="AB504" s="142"/>
    </row>
    <row r="505" spans="1:28" x14ac:dyDescent="0.55000000000000004">
      <c r="A505">
        <v>496</v>
      </c>
      <c r="B505" s="142"/>
      <c r="C505" s="142"/>
      <c r="D505" s="142"/>
      <c r="E505" s="142"/>
      <c r="F505" s="142"/>
      <c r="G505" t="str">
        <f t="shared" si="56"/>
        <v/>
      </c>
      <c r="H505" s="142"/>
      <c r="I505" t="str">
        <f t="shared" ca="1" si="57"/>
        <v/>
      </c>
      <c r="J505" s="142"/>
      <c r="K505" t="str">
        <f t="shared" ca="1" si="58"/>
        <v/>
      </c>
      <c r="L505" s="142"/>
      <c r="M505" s="142"/>
      <c r="N505" s="142"/>
      <c r="O505" s="146"/>
      <c r="P505" s="146"/>
      <c r="Q505" s="145">
        <f t="shared" si="60"/>
        <v>0</v>
      </c>
      <c r="R505" s="146"/>
      <c r="S505" s="146"/>
      <c r="T505" s="145">
        <f t="shared" si="61"/>
        <v>0</v>
      </c>
      <c r="U505" s="146"/>
      <c r="V505" s="146"/>
      <c r="W505" s="145">
        <f t="shared" si="62"/>
        <v>0</v>
      </c>
      <c r="X505" s="146"/>
      <c r="Y505" s="146"/>
      <c r="Z505" s="145">
        <f t="shared" si="63"/>
        <v>0</v>
      </c>
      <c r="AA505" s="126">
        <f t="shared" si="59"/>
        <v>0</v>
      </c>
      <c r="AB505" s="142"/>
    </row>
    <row r="506" spans="1:28" x14ac:dyDescent="0.55000000000000004">
      <c r="A506">
        <v>497</v>
      </c>
      <c r="B506" s="142"/>
      <c r="C506" s="142"/>
      <c r="D506" s="142"/>
      <c r="E506" s="142"/>
      <c r="F506" s="142"/>
      <c r="G506" t="str">
        <f t="shared" si="56"/>
        <v/>
      </c>
      <c r="H506" s="142"/>
      <c r="I506" t="str">
        <f t="shared" ca="1" si="57"/>
        <v/>
      </c>
      <c r="J506" s="142"/>
      <c r="K506" t="str">
        <f t="shared" ca="1" si="58"/>
        <v/>
      </c>
      <c r="L506" s="142"/>
      <c r="M506" s="142"/>
      <c r="N506" s="142"/>
      <c r="O506" s="146"/>
      <c r="P506" s="146"/>
      <c r="Q506" s="145">
        <f t="shared" si="60"/>
        <v>0</v>
      </c>
      <c r="R506" s="146"/>
      <c r="S506" s="146"/>
      <c r="T506" s="145">
        <f t="shared" si="61"/>
        <v>0</v>
      </c>
      <c r="U506" s="146"/>
      <c r="V506" s="146"/>
      <c r="W506" s="145">
        <f t="shared" si="62"/>
        <v>0</v>
      </c>
      <c r="X506" s="146"/>
      <c r="Y506" s="146"/>
      <c r="Z506" s="145">
        <f t="shared" si="63"/>
        <v>0</v>
      </c>
      <c r="AA506" s="126">
        <f t="shared" si="59"/>
        <v>0</v>
      </c>
      <c r="AB506" s="142"/>
    </row>
    <row r="507" spans="1:28" x14ac:dyDescent="0.55000000000000004">
      <c r="A507">
        <v>498</v>
      </c>
      <c r="B507" s="142"/>
      <c r="C507" s="142"/>
      <c r="D507" s="142"/>
      <c r="E507" s="142"/>
      <c r="F507" s="142"/>
      <c r="G507" t="str">
        <f t="shared" si="56"/>
        <v/>
      </c>
      <c r="H507" s="142"/>
      <c r="I507" t="str">
        <f t="shared" ca="1" si="57"/>
        <v/>
      </c>
      <c r="J507" s="142"/>
      <c r="K507" t="str">
        <f t="shared" ca="1" si="58"/>
        <v/>
      </c>
      <c r="L507" s="142"/>
      <c r="M507" s="142"/>
      <c r="N507" s="142"/>
      <c r="O507" s="146"/>
      <c r="P507" s="146"/>
      <c r="Q507" s="145">
        <f t="shared" si="60"/>
        <v>0</v>
      </c>
      <c r="R507" s="146"/>
      <c r="S507" s="146"/>
      <c r="T507" s="145">
        <f t="shared" si="61"/>
        <v>0</v>
      </c>
      <c r="U507" s="146"/>
      <c r="V507" s="146"/>
      <c r="W507" s="145">
        <f t="shared" si="62"/>
        <v>0</v>
      </c>
      <c r="X507" s="146"/>
      <c r="Y507" s="146"/>
      <c r="Z507" s="145">
        <f t="shared" si="63"/>
        <v>0</v>
      </c>
      <c r="AA507" s="126">
        <f t="shared" si="59"/>
        <v>0</v>
      </c>
      <c r="AB507" s="142"/>
    </row>
    <row r="508" spans="1:28" x14ac:dyDescent="0.55000000000000004">
      <c r="A508">
        <v>499</v>
      </c>
      <c r="B508" s="142"/>
      <c r="C508" s="142"/>
      <c r="D508" s="142"/>
      <c r="E508" s="142"/>
      <c r="F508" s="142"/>
      <c r="G508" t="str">
        <f t="shared" si="56"/>
        <v/>
      </c>
      <c r="H508" s="142"/>
      <c r="I508" t="str">
        <f t="shared" ca="1" si="57"/>
        <v/>
      </c>
      <c r="J508" s="142"/>
      <c r="K508" t="str">
        <f t="shared" ca="1" si="58"/>
        <v/>
      </c>
      <c r="L508" s="142"/>
      <c r="M508" s="142"/>
      <c r="N508" s="142"/>
      <c r="O508" s="146"/>
      <c r="P508" s="146"/>
      <c r="Q508" s="145">
        <f t="shared" si="60"/>
        <v>0</v>
      </c>
      <c r="R508" s="146"/>
      <c r="S508" s="146"/>
      <c r="T508" s="145">
        <f t="shared" si="61"/>
        <v>0</v>
      </c>
      <c r="U508" s="146"/>
      <c r="V508" s="146"/>
      <c r="W508" s="145">
        <f t="shared" si="62"/>
        <v>0</v>
      </c>
      <c r="X508" s="146"/>
      <c r="Y508" s="146"/>
      <c r="Z508" s="145">
        <f t="shared" si="63"/>
        <v>0</v>
      </c>
      <c r="AA508" s="126">
        <f t="shared" si="59"/>
        <v>0</v>
      </c>
      <c r="AB508" s="142"/>
    </row>
    <row r="509" spans="1:28" x14ac:dyDescent="0.55000000000000004">
      <c r="A509">
        <v>500</v>
      </c>
      <c r="B509" s="142"/>
      <c r="C509" s="142"/>
      <c r="D509" s="142"/>
      <c r="E509" s="142"/>
      <c r="F509" s="142"/>
      <c r="G509" t="str">
        <f t="shared" si="56"/>
        <v/>
      </c>
      <c r="H509" s="142"/>
      <c r="I509" t="str">
        <f t="shared" ca="1" si="57"/>
        <v/>
      </c>
      <c r="J509" s="142"/>
      <c r="K509" t="str">
        <f t="shared" ca="1" si="58"/>
        <v/>
      </c>
      <c r="L509" s="142"/>
      <c r="M509" s="142"/>
      <c r="N509" s="142"/>
      <c r="O509" s="146"/>
      <c r="P509" s="146"/>
      <c r="Q509" s="145">
        <f t="shared" si="60"/>
        <v>0</v>
      </c>
      <c r="R509" s="146"/>
      <c r="S509" s="146"/>
      <c r="T509" s="145">
        <f t="shared" si="61"/>
        <v>0</v>
      </c>
      <c r="U509" s="146"/>
      <c r="V509" s="146"/>
      <c r="W509" s="145">
        <f t="shared" si="62"/>
        <v>0</v>
      </c>
      <c r="X509" s="146"/>
      <c r="Y509" s="146"/>
      <c r="Z509" s="145">
        <f t="shared" si="63"/>
        <v>0</v>
      </c>
      <c r="AA509" s="126">
        <f t="shared" si="59"/>
        <v>0</v>
      </c>
      <c r="AB509" s="142"/>
    </row>
    <row r="510" spans="1:28" x14ac:dyDescent="0.55000000000000004">
      <c r="A510">
        <v>501</v>
      </c>
      <c r="B510" s="142"/>
      <c r="C510" s="142"/>
      <c r="D510" s="142"/>
      <c r="E510" s="142"/>
      <c r="F510" s="142"/>
      <c r="G510" t="str">
        <f t="shared" si="56"/>
        <v/>
      </c>
      <c r="H510" s="142"/>
      <c r="I510" t="str">
        <f t="shared" ca="1" si="57"/>
        <v/>
      </c>
      <c r="J510" s="142"/>
      <c r="K510" t="str">
        <f t="shared" ca="1" si="58"/>
        <v/>
      </c>
      <c r="L510" s="142"/>
      <c r="M510" s="142"/>
      <c r="N510" s="142"/>
      <c r="O510" s="146"/>
      <c r="P510" s="146"/>
      <c r="Q510" s="145">
        <f t="shared" si="60"/>
        <v>0</v>
      </c>
      <c r="R510" s="146"/>
      <c r="S510" s="146"/>
      <c r="T510" s="145">
        <f t="shared" si="61"/>
        <v>0</v>
      </c>
      <c r="U510" s="146"/>
      <c r="V510" s="146"/>
      <c r="W510" s="145">
        <f t="shared" si="62"/>
        <v>0</v>
      </c>
      <c r="X510" s="146"/>
      <c r="Y510" s="146"/>
      <c r="Z510" s="145">
        <f t="shared" si="63"/>
        <v>0</v>
      </c>
      <c r="AA510" s="126">
        <f t="shared" si="59"/>
        <v>0</v>
      </c>
      <c r="AB510" s="142"/>
    </row>
    <row r="511" spans="1:28" x14ac:dyDescent="0.55000000000000004">
      <c r="A511">
        <v>502</v>
      </c>
      <c r="B511" s="142"/>
      <c r="C511" s="142"/>
      <c r="D511" s="142"/>
      <c r="E511" s="142"/>
      <c r="F511" s="142"/>
      <c r="G511" t="str">
        <f t="shared" si="56"/>
        <v/>
      </c>
      <c r="H511" s="142"/>
      <c r="I511" t="str">
        <f t="shared" ca="1" si="57"/>
        <v/>
      </c>
      <c r="J511" s="142"/>
      <c r="K511" t="str">
        <f t="shared" ca="1" si="58"/>
        <v/>
      </c>
      <c r="L511" s="142"/>
      <c r="M511" s="142"/>
      <c r="N511" s="142"/>
      <c r="O511" s="146"/>
      <c r="P511" s="146"/>
      <c r="Q511" s="145">
        <f t="shared" si="60"/>
        <v>0</v>
      </c>
      <c r="R511" s="146"/>
      <c r="S511" s="146"/>
      <c r="T511" s="145">
        <f t="shared" si="61"/>
        <v>0</v>
      </c>
      <c r="U511" s="146"/>
      <c r="V511" s="146"/>
      <c r="W511" s="145">
        <f t="shared" si="62"/>
        <v>0</v>
      </c>
      <c r="X511" s="146"/>
      <c r="Y511" s="146"/>
      <c r="Z511" s="145">
        <f t="shared" si="63"/>
        <v>0</v>
      </c>
      <c r="AA511" s="126">
        <f t="shared" si="59"/>
        <v>0</v>
      </c>
      <c r="AB511" s="142"/>
    </row>
    <row r="512" spans="1:28" x14ac:dyDescent="0.55000000000000004">
      <c r="A512">
        <v>503</v>
      </c>
      <c r="B512" s="142"/>
      <c r="C512" s="142"/>
      <c r="D512" s="142"/>
      <c r="E512" s="142"/>
      <c r="F512" s="142"/>
      <c r="G512" t="str">
        <f t="shared" si="56"/>
        <v/>
      </c>
      <c r="H512" s="142"/>
      <c r="I512" t="str">
        <f t="shared" ca="1" si="57"/>
        <v/>
      </c>
      <c r="J512" s="142"/>
      <c r="K512" t="str">
        <f t="shared" ca="1" si="58"/>
        <v/>
      </c>
      <c r="L512" s="142"/>
      <c r="M512" s="142"/>
      <c r="N512" s="142"/>
      <c r="O512" s="146"/>
      <c r="P512" s="146"/>
      <c r="Q512" s="145">
        <f t="shared" si="60"/>
        <v>0</v>
      </c>
      <c r="R512" s="146"/>
      <c r="S512" s="146"/>
      <c r="T512" s="145">
        <f t="shared" si="61"/>
        <v>0</v>
      </c>
      <c r="U512" s="146"/>
      <c r="V512" s="146"/>
      <c r="W512" s="145">
        <f t="shared" si="62"/>
        <v>0</v>
      </c>
      <c r="X512" s="146"/>
      <c r="Y512" s="146"/>
      <c r="Z512" s="145">
        <f t="shared" si="63"/>
        <v>0</v>
      </c>
      <c r="AA512" s="126">
        <f t="shared" si="59"/>
        <v>0</v>
      </c>
      <c r="AB512" s="142"/>
    </row>
    <row r="513" spans="1:28" x14ac:dyDescent="0.55000000000000004">
      <c r="A513">
        <v>504</v>
      </c>
      <c r="B513" s="142"/>
      <c r="C513" s="142"/>
      <c r="D513" s="142"/>
      <c r="E513" s="142"/>
      <c r="F513" s="142"/>
      <c r="G513" t="str">
        <f t="shared" si="56"/>
        <v/>
      </c>
      <c r="H513" s="142"/>
      <c r="I513" t="str">
        <f t="shared" ca="1" si="57"/>
        <v/>
      </c>
      <c r="J513" s="142"/>
      <c r="K513" t="str">
        <f t="shared" ca="1" si="58"/>
        <v/>
      </c>
      <c r="L513" s="142"/>
      <c r="M513" s="142"/>
      <c r="N513" s="142"/>
      <c r="O513" s="146"/>
      <c r="P513" s="146"/>
      <c r="Q513" s="145">
        <f t="shared" si="60"/>
        <v>0</v>
      </c>
      <c r="R513" s="146"/>
      <c r="S513" s="146"/>
      <c r="T513" s="145">
        <f t="shared" si="61"/>
        <v>0</v>
      </c>
      <c r="U513" s="146"/>
      <c r="V513" s="146"/>
      <c r="W513" s="145">
        <f t="shared" si="62"/>
        <v>0</v>
      </c>
      <c r="X513" s="146"/>
      <c r="Y513" s="146"/>
      <c r="Z513" s="145">
        <f t="shared" si="63"/>
        <v>0</v>
      </c>
      <c r="AA513" s="126">
        <f t="shared" si="59"/>
        <v>0</v>
      </c>
      <c r="AB513" s="142"/>
    </row>
    <row r="514" spans="1:28" x14ac:dyDescent="0.55000000000000004">
      <c r="A514">
        <v>505</v>
      </c>
      <c r="B514" s="142"/>
      <c r="C514" s="142"/>
      <c r="D514" s="142"/>
      <c r="E514" s="142"/>
      <c r="F514" s="142"/>
      <c r="G514" t="str">
        <f t="shared" si="56"/>
        <v/>
      </c>
      <c r="H514" s="142"/>
      <c r="I514" t="str">
        <f t="shared" ca="1" si="57"/>
        <v/>
      </c>
      <c r="J514" s="142"/>
      <c r="K514" t="str">
        <f t="shared" ca="1" si="58"/>
        <v/>
      </c>
      <c r="L514" s="142"/>
      <c r="M514" s="142"/>
      <c r="N514" s="142"/>
      <c r="O514" s="146"/>
      <c r="P514" s="146"/>
      <c r="Q514" s="145">
        <f t="shared" si="60"/>
        <v>0</v>
      </c>
      <c r="R514" s="146"/>
      <c r="S514" s="146"/>
      <c r="T514" s="145">
        <f t="shared" si="61"/>
        <v>0</v>
      </c>
      <c r="U514" s="146"/>
      <c r="V514" s="146"/>
      <c r="W514" s="145">
        <f t="shared" si="62"/>
        <v>0</v>
      </c>
      <c r="X514" s="146"/>
      <c r="Y514" s="146"/>
      <c r="Z514" s="145">
        <f t="shared" si="63"/>
        <v>0</v>
      </c>
      <c r="AA514" s="126">
        <f t="shared" si="59"/>
        <v>0</v>
      </c>
      <c r="AB514" s="142"/>
    </row>
    <row r="515" spans="1:28" x14ac:dyDescent="0.55000000000000004">
      <c r="A515">
        <v>506</v>
      </c>
      <c r="B515" s="142"/>
      <c r="C515" s="142"/>
      <c r="D515" s="142"/>
      <c r="E515" s="142"/>
      <c r="F515" s="142"/>
      <c r="G515" t="str">
        <f t="shared" si="56"/>
        <v/>
      </c>
      <c r="H515" s="142"/>
      <c r="I515" t="str">
        <f t="shared" ca="1" si="57"/>
        <v/>
      </c>
      <c r="J515" s="142"/>
      <c r="K515" t="str">
        <f t="shared" ca="1" si="58"/>
        <v/>
      </c>
      <c r="L515" s="142"/>
      <c r="M515" s="142"/>
      <c r="N515" s="142"/>
      <c r="O515" s="146"/>
      <c r="P515" s="146"/>
      <c r="Q515" s="145">
        <f t="shared" si="60"/>
        <v>0</v>
      </c>
      <c r="R515" s="146"/>
      <c r="S515" s="146"/>
      <c r="T515" s="145">
        <f t="shared" si="61"/>
        <v>0</v>
      </c>
      <c r="U515" s="146"/>
      <c r="V515" s="146"/>
      <c r="W515" s="145">
        <f t="shared" si="62"/>
        <v>0</v>
      </c>
      <c r="X515" s="146"/>
      <c r="Y515" s="146"/>
      <c r="Z515" s="145">
        <f t="shared" si="63"/>
        <v>0</v>
      </c>
      <c r="AA515" s="126">
        <f t="shared" si="59"/>
        <v>0</v>
      </c>
      <c r="AB515" s="142"/>
    </row>
    <row r="516" spans="1:28" x14ac:dyDescent="0.55000000000000004">
      <c r="A516">
        <v>507</v>
      </c>
      <c r="B516" s="142"/>
      <c r="C516" s="142"/>
      <c r="D516" s="142"/>
      <c r="E516" s="142"/>
      <c r="F516" s="142"/>
      <c r="G516" t="str">
        <f t="shared" si="56"/>
        <v/>
      </c>
      <c r="H516" s="142"/>
      <c r="I516" t="str">
        <f t="shared" ca="1" si="57"/>
        <v/>
      </c>
      <c r="J516" s="142"/>
      <c r="K516" t="str">
        <f t="shared" ca="1" si="58"/>
        <v/>
      </c>
      <c r="L516" s="142"/>
      <c r="M516" s="142"/>
      <c r="N516" s="142"/>
      <c r="O516" s="146"/>
      <c r="P516" s="146"/>
      <c r="Q516" s="145">
        <f t="shared" si="60"/>
        <v>0</v>
      </c>
      <c r="R516" s="146"/>
      <c r="S516" s="146"/>
      <c r="T516" s="145">
        <f t="shared" si="61"/>
        <v>0</v>
      </c>
      <c r="U516" s="146"/>
      <c r="V516" s="146"/>
      <c r="W516" s="145">
        <f t="shared" si="62"/>
        <v>0</v>
      </c>
      <c r="X516" s="146"/>
      <c r="Y516" s="146"/>
      <c r="Z516" s="145">
        <f t="shared" si="63"/>
        <v>0</v>
      </c>
      <c r="AA516" s="126">
        <f t="shared" si="59"/>
        <v>0</v>
      </c>
      <c r="AB516" s="142"/>
    </row>
    <row r="517" spans="1:28" x14ac:dyDescent="0.55000000000000004">
      <c r="A517">
        <v>508</v>
      </c>
      <c r="B517" s="142"/>
      <c r="C517" s="142"/>
      <c r="D517" s="142"/>
      <c r="E517" s="142"/>
      <c r="F517" s="142"/>
      <c r="G517" t="str">
        <f t="shared" si="56"/>
        <v/>
      </c>
      <c r="H517" s="142"/>
      <c r="I517" t="str">
        <f t="shared" ca="1" si="57"/>
        <v/>
      </c>
      <c r="J517" s="142"/>
      <c r="K517" t="str">
        <f t="shared" ca="1" si="58"/>
        <v/>
      </c>
      <c r="L517" s="142"/>
      <c r="M517" s="142"/>
      <c r="N517" s="142"/>
      <c r="O517" s="146"/>
      <c r="P517" s="146"/>
      <c r="Q517" s="145">
        <f t="shared" si="60"/>
        <v>0</v>
      </c>
      <c r="R517" s="146"/>
      <c r="S517" s="146"/>
      <c r="T517" s="145">
        <f t="shared" si="61"/>
        <v>0</v>
      </c>
      <c r="U517" s="146"/>
      <c r="V517" s="146"/>
      <c r="W517" s="145">
        <f t="shared" si="62"/>
        <v>0</v>
      </c>
      <c r="X517" s="146"/>
      <c r="Y517" s="146"/>
      <c r="Z517" s="145">
        <f t="shared" si="63"/>
        <v>0</v>
      </c>
      <c r="AA517" s="126">
        <f t="shared" si="59"/>
        <v>0</v>
      </c>
      <c r="AB517" s="142"/>
    </row>
    <row r="518" spans="1:28" x14ac:dyDescent="0.55000000000000004">
      <c r="A518">
        <v>509</v>
      </c>
      <c r="B518" s="142"/>
      <c r="C518" s="142"/>
      <c r="D518" s="142"/>
      <c r="E518" s="142"/>
      <c r="F518" s="142"/>
      <c r="G518" t="str">
        <f t="shared" si="56"/>
        <v/>
      </c>
      <c r="H518" s="142"/>
      <c r="I518" t="str">
        <f t="shared" ca="1" si="57"/>
        <v/>
      </c>
      <c r="J518" s="142"/>
      <c r="K518" t="str">
        <f t="shared" ca="1" si="58"/>
        <v/>
      </c>
      <c r="L518" s="142"/>
      <c r="M518" s="142"/>
      <c r="N518" s="142"/>
      <c r="O518" s="146"/>
      <c r="P518" s="146"/>
      <c r="Q518" s="145">
        <f t="shared" si="60"/>
        <v>0</v>
      </c>
      <c r="R518" s="146"/>
      <c r="S518" s="146"/>
      <c r="T518" s="145">
        <f t="shared" si="61"/>
        <v>0</v>
      </c>
      <c r="U518" s="146"/>
      <c r="V518" s="146"/>
      <c r="W518" s="145">
        <f t="shared" si="62"/>
        <v>0</v>
      </c>
      <c r="X518" s="146"/>
      <c r="Y518" s="146"/>
      <c r="Z518" s="145">
        <f t="shared" si="63"/>
        <v>0</v>
      </c>
      <c r="AA518" s="126">
        <f t="shared" si="59"/>
        <v>0</v>
      </c>
      <c r="AB518" s="142"/>
    </row>
    <row r="519" spans="1:28" x14ac:dyDescent="0.55000000000000004">
      <c r="A519">
        <v>510</v>
      </c>
      <c r="B519" s="142"/>
      <c r="C519" s="142"/>
      <c r="D519" s="142"/>
      <c r="E519" s="142"/>
      <c r="F519" s="142"/>
      <c r="G519" t="str">
        <f t="shared" si="56"/>
        <v/>
      </c>
      <c r="H519" s="142"/>
      <c r="I519" t="str">
        <f t="shared" ca="1" si="57"/>
        <v/>
      </c>
      <c r="J519" s="142"/>
      <c r="K519" t="str">
        <f t="shared" ca="1" si="58"/>
        <v/>
      </c>
      <c r="L519" s="142"/>
      <c r="M519" s="142"/>
      <c r="N519" s="142"/>
      <c r="O519" s="146"/>
      <c r="P519" s="146"/>
      <c r="Q519" s="145">
        <f t="shared" si="60"/>
        <v>0</v>
      </c>
      <c r="R519" s="146"/>
      <c r="S519" s="146"/>
      <c r="T519" s="145">
        <f t="shared" si="61"/>
        <v>0</v>
      </c>
      <c r="U519" s="146"/>
      <c r="V519" s="146"/>
      <c r="W519" s="145">
        <f t="shared" si="62"/>
        <v>0</v>
      </c>
      <c r="X519" s="146"/>
      <c r="Y519" s="146"/>
      <c r="Z519" s="145">
        <f t="shared" si="63"/>
        <v>0</v>
      </c>
      <c r="AA519" s="126">
        <f t="shared" si="59"/>
        <v>0</v>
      </c>
      <c r="AB519" s="142"/>
    </row>
    <row r="520" spans="1:28" x14ac:dyDescent="0.55000000000000004">
      <c r="A520">
        <v>511</v>
      </c>
      <c r="B520" s="142"/>
      <c r="C520" s="142"/>
      <c r="D520" s="142"/>
      <c r="E520" s="142"/>
      <c r="F520" s="142"/>
      <c r="G520" t="str">
        <f t="shared" si="56"/>
        <v/>
      </c>
      <c r="H520" s="142"/>
      <c r="I520" t="str">
        <f t="shared" ca="1" si="57"/>
        <v/>
      </c>
      <c r="J520" s="142"/>
      <c r="K520" t="str">
        <f t="shared" ca="1" si="58"/>
        <v/>
      </c>
      <c r="L520" s="142"/>
      <c r="M520" s="142"/>
      <c r="N520" s="142"/>
      <c r="O520" s="146"/>
      <c r="P520" s="146"/>
      <c r="Q520" s="145">
        <f t="shared" si="60"/>
        <v>0</v>
      </c>
      <c r="R520" s="146"/>
      <c r="S520" s="146"/>
      <c r="T520" s="145">
        <f t="shared" si="61"/>
        <v>0</v>
      </c>
      <c r="U520" s="146"/>
      <c r="V520" s="146"/>
      <c r="W520" s="145">
        <f t="shared" si="62"/>
        <v>0</v>
      </c>
      <c r="X520" s="146"/>
      <c r="Y520" s="146"/>
      <c r="Z520" s="145">
        <f t="shared" si="63"/>
        <v>0</v>
      </c>
      <c r="AA520" s="126">
        <f t="shared" si="59"/>
        <v>0</v>
      </c>
      <c r="AB520" s="142"/>
    </row>
    <row r="521" spans="1:28" x14ac:dyDescent="0.55000000000000004">
      <c r="A521">
        <v>512</v>
      </c>
      <c r="B521" s="142"/>
      <c r="C521" s="142"/>
      <c r="D521" s="142"/>
      <c r="E521" s="142"/>
      <c r="F521" s="142"/>
      <c r="G521" t="str">
        <f t="shared" si="56"/>
        <v/>
      </c>
      <c r="H521" s="142"/>
      <c r="I521" t="str">
        <f t="shared" ca="1" si="57"/>
        <v/>
      </c>
      <c r="J521" s="142"/>
      <c r="K521" t="str">
        <f t="shared" ca="1" si="58"/>
        <v/>
      </c>
      <c r="L521" s="142"/>
      <c r="M521" s="142"/>
      <c r="N521" s="142"/>
      <c r="O521" s="146"/>
      <c r="P521" s="146"/>
      <c r="Q521" s="145">
        <f t="shared" si="60"/>
        <v>0</v>
      </c>
      <c r="R521" s="146"/>
      <c r="S521" s="146"/>
      <c r="T521" s="145">
        <f t="shared" si="61"/>
        <v>0</v>
      </c>
      <c r="U521" s="146"/>
      <c r="V521" s="146"/>
      <c r="W521" s="145">
        <f t="shared" si="62"/>
        <v>0</v>
      </c>
      <c r="X521" s="146"/>
      <c r="Y521" s="146"/>
      <c r="Z521" s="145">
        <f t="shared" si="63"/>
        <v>0</v>
      </c>
      <c r="AA521" s="126">
        <f t="shared" si="59"/>
        <v>0</v>
      </c>
      <c r="AB521" s="142"/>
    </row>
    <row r="522" spans="1:28" x14ac:dyDescent="0.55000000000000004">
      <c r="A522">
        <v>513</v>
      </c>
      <c r="B522" s="142"/>
      <c r="C522" s="142"/>
      <c r="D522" s="142"/>
      <c r="E522" s="142"/>
      <c r="F522" s="142"/>
      <c r="G522" t="str">
        <f t="shared" si="56"/>
        <v/>
      </c>
      <c r="H522" s="142"/>
      <c r="I522" t="str">
        <f t="shared" ca="1" si="57"/>
        <v/>
      </c>
      <c r="J522" s="142"/>
      <c r="K522" t="str">
        <f t="shared" ca="1" si="58"/>
        <v/>
      </c>
      <c r="L522" s="142"/>
      <c r="M522" s="142"/>
      <c r="N522" s="142"/>
      <c r="O522" s="146"/>
      <c r="P522" s="146"/>
      <c r="Q522" s="145">
        <f t="shared" si="60"/>
        <v>0</v>
      </c>
      <c r="R522" s="146"/>
      <c r="S522" s="146"/>
      <c r="T522" s="145">
        <f t="shared" si="61"/>
        <v>0</v>
      </c>
      <c r="U522" s="146"/>
      <c r="V522" s="146"/>
      <c r="W522" s="145">
        <f t="shared" si="62"/>
        <v>0</v>
      </c>
      <c r="X522" s="146"/>
      <c r="Y522" s="146"/>
      <c r="Z522" s="145">
        <f t="shared" si="63"/>
        <v>0</v>
      </c>
      <c r="AA522" s="126">
        <f t="shared" si="59"/>
        <v>0</v>
      </c>
      <c r="AB522" s="142"/>
    </row>
    <row r="523" spans="1:28" x14ac:dyDescent="0.55000000000000004">
      <c r="A523">
        <v>514</v>
      </c>
      <c r="B523" s="142"/>
      <c r="C523" s="142"/>
      <c r="D523" s="142"/>
      <c r="E523" s="142"/>
      <c r="F523" s="142"/>
      <c r="G523" t="str">
        <f t="shared" ref="G523:G586" si="64">LEFT(F523,1)</f>
        <v/>
      </c>
      <c r="H523" s="142"/>
      <c r="I523" t="str">
        <f t="shared" ref="I523:I586" ca="1" si="65">IFERROR(VLOOKUP(H523,INDIRECT(G523&amp;"CATL"),2,FALSE),"")</f>
        <v/>
      </c>
      <c r="J523" s="142"/>
      <c r="K523" t="str">
        <f t="shared" ref="K523:K586" ca="1" si="66">IFERROR(VLOOKUP(J523,INDIRECT("SUB"&amp;I523&amp;"L"),2,FALSE),"")</f>
        <v/>
      </c>
      <c r="L523" s="142"/>
      <c r="M523" s="142"/>
      <c r="N523" s="142"/>
      <c r="O523" s="146"/>
      <c r="P523" s="146"/>
      <c r="Q523" s="145">
        <f t="shared" si="60"/>
        <v>0</v>
      </c>
      <c r="R523" s="146"/>
      <c r="S523" s="146"/>
      <c r="T523" s="145">
        <f t="shared" si="61"/>
        <v>0</v>
      </c>
      <c r="U523" s="146"/>
      <c r="V523" s="146"/>
      <c r="W523" s="145">
        <f t="shared" si="62"/>
        <v>0</v>
      </c>
      <c r="X523" s="146"/>
      <c r="Y523" s="146"/>
      <c r="Z523" s="145">
        <f t="shared" si="63"/>
        <v>0</v>
      </c>
      <c r="AA523" s="126">
        <f t="shared" ref="AA523:AA586" si="67">O523-P523+R523-S523+U523-V523+X523-Y523</f>
        <v>0</v>
      </c>
      <c r="AB523" s="142"/>
    </row>
    <row r="524" spans="1:28" x14ac:dyDescent="0.55000000000000004">
      <c r="A524">
        <v>515</v>
      </c>
      <c r="B524" s="142"/>
      <c r="C524" s="142"/>
      <c r="D524" s="142"/>
      <c r="E524" s="142"/>
      <c r="F524" s="142"/>
      <c r="G524" t="str">
        <f t="shared" si="64"/>
        <v/>
      </c>
      <c r="H524" s="142"/>
      <c r="I524" t="str">
        <f t="shared" ca="1" si="65"/>
        <v/>
      </c>
      <c r="J524" s="142"/>
      <c r="K524" t="str">
        <f t="shared" ca="1" si="66"/>
        <v/>
      </c>
      <c r="L524" s="142"/>
      <c r="M524" s="142"/>
      <c r="N524" s="142"/>
      <c r="O524" s="146"/>
      <c r="P524" s="146"/>
      <c r="Q524" s="145">
        <f t="shared" ref="Q524:Q587" si="68">Q523+O524-P524</f>
        <v>0</v>
      </c>
      <c r="R524" s="146"/>
      <c r="S524" s="146"/>
      <c r="T524" s="145">
        <f t="shared" ref="T524:T587" si="69">T523+R524-S524</f>
        <v>0</v>
      </c>
      <c r="U524" s="146"/>
      <c r="V524" s="146"/>
      <c r="W524" s="145">
        <f t="shared" ref="W524:W587" si="70">W523+U524-V524</f>
        <v>0</v>
      </c>
      <c r="X524" s="146"/>
      <c r="Y524" s="146"/>
      <c r="Z524" s="145">
        <f t="shared" ref="Z524:Z587" si="71">Z523+X524-Y524</f>
        <v>0</v>
      </c>
      <c r="AA524" s="126">
        <f t="shared" si="67"/>
        <v>0</v>
      </c>
      <c r="AB524" s="142"/>
    </row>
    <row r="525" spans="1:28" x14ac:dyDescent="0.55000000000000004">
      <c r="A525">
        <v>516</v>
      </c>
      <c r="B525" s="142"/>
      <c r="C525" s="142"/>
      <c r="D525" s="142"/>
      <c r="E525" s="142"/>
      <c r="F525" s="142"/>
      <c r="G525" t="str">
        <f t="shared" si="64"/>
        <v/>
      </c>
      <c r="H525" s="142"/>
      <c r="I525" t="str">
        <f t="shared" ca="1" si="65"/>
        <v/>
      </c>
      <c r="J525" s="142"/>
      <c r="K525" t="str">
        <f t="shared" ca="1" si="66"/>
        <v/>
      </c>
      <c r="L525" s="142"/>
      <c r="M525" s="142"/>
      <c r="N525" s="142"/>
      <c r="O525" s="146"/>
      <c r="P525" s="146"/>
      <c r="Q525" s="145">
        <f t="shared" si="68"/>
        <v>0</v>
      </c>
      <c r="R525" s="146"/>
      <c r="S525" s="146"/>
      <c r="T525" s="145">
        <f t="shared" si="69"/>
        <v>0</v>
      </c>
      <c r="U525" s="146"/>
      <c r="V525" s="146"/>
      <c r="W525" s="145">
        <f t="shared" si="70"/>
        <v>0</v>
      </c>
      <c r="X525" s="146"/>
      <c r="Y525" s="146"/>
      <c r="Z525" s="145">
        <f t="shared" si="71"/>
        <v>0</v>
      </c>
      <c r="AA525" s="126">
        <f t="shared" si="67"/>
        <v>0</v>
      </c>
      <c r="AB525" s="142"/>
    </row>
    <row r="526" spans="1:28" x14ac:dyDescent="0.55000000000000004">
      <c r="A526">
        <v>517</v>
      </c>
      <c r="B526" s="142"/>
      <c r="C526" s="142"/>
      <c r="D526" s="142"/>
      <c r="E526" s="142"/>
      <c r="F526" s="142"/>
      <c r="G526" t="str">
        <f t="shared" si="64"/>
        <v/>
      </c>
      <c r="H526" s="142"/>
      <c r="I526" t="str">
        <f t="shared" ca="1" si="65"/>
        <v/>
      </c>
      <c r="J526" s="142"/>
      <c r="K526" t="str">
        <f t="shared" ca="1" si="66"/>
        <v/>
      </c>
      <c r="L526" s="142"/>
      <c r="M526" s="142"/>
      <c r="N526" s="142"/>
      <c r="O526" s="146"/>
      <c r="P526" s="146"/>
      <c r="Q526" s="145">
        <f t="shared" si="68"/>
        <v>0</v>
      </c>
      <c r="R526" s="146"/>
      <c r="S526" s="146"/>
      <c r="T526" s="145">
        <f t="shared" si="69"/>
        <v>0</v>
      </c>
      <c r="U526" s="146"/>
      <c r="V526" s="146"/>
      <c r="W526" s="145">
        <f t="shared" si="70"/>
        <v>0</v>
      </c>
      <c r="X526" s="146"/>
      <c r="Y526" s="146"/>
      <c r="Z526" s="145">
        <f t="shared" si="71"/>
        <v>0</v>
      </c>
      <c r="AA526" s="126">
        <f t="shared" si="67"/>
        <v>0</v>
      </c>
      <c r="AB526" s="142"/>
    </row>
    <row r="527" spans="1:28" x14ac:dyDescent="0.55000000000000004">
      <c r="A527">
        <v>518</v>
      </c>
      <c r="B527" s="142"/>
      <c r="C527" s="142"/>
      <c r="D527" s="142"/>
      <c r="E527" s="142"/>
      <c r="F527" s="142"/>
      <c r="G527" t="str">
        <f t="shared" si="64"/>
        <v/>
      </c>
      <c r="H527" s="142"/>
      <c r="I527" t="str">
        <f t="shared" ca="1" si="65"/>
        <v/>
      </c>
      <c r="J527" s="142"/>
      <c r="K527" t="str">
        <f t="shared" ca="1" si="66"/>
        <v/>
      </c>
      <c r="L527" s="142"/>
      <c r="M527" s="142"/>
      <c r="N527" s="142"/>
      <c r="O527" s="146"/>
      <c r="P527" s="146"/>
      <c r="Q527" s="145">
        <f t="shared" si="68"/>
        <v>0</v>
      </c>
      <c r="R527" s="146"/>
      <c r="S527" s="146"/>
      <c r="T527" s="145">
        <f t="shared" si="69"/>
        <v>0</v>
      </c>
      <c r="U527" s="146"/>
      <c r="V527" s="146"/>
      <c r="W527" s="145">
        <f t="shared" si="70"/>
        <v>0</v>
      </c>
      <c r="X527" s="146"/>
      <c r="Y527" s="146"/>
      <c r="Z527" s="145">
        <f t="shared" si="71"/>
        <v>0</v>
      </c>
      <c r="AA527" s="126">
        <f t="shared" si="67"/>
        <v>0</v>
      </c>
      <c r="AB527" s="142"/>
    </row>
    <row r="528" spans="1:28" x14ac:dyDescent="0.55000000000000004">
      <c r="A528">
        <v>519</v>
      </c>
      <c r="B528" s="142"/>
      <c r="C528" s="142"/>
      <c r="D528" s="142"/>
      <c r="E528" s="142"/>
      <c r="F528" s="142"/>
      <c r="G528" t="str">
        <f t="shared" si="64"/>
        <v/>
      </c>
      <c r="H528" s="142"/>
      <c r="I528" t="str">
        <f t="shared" ca="1" si="65"/>
        <v/>
      </c>
      <c r="J528" s="142"/>
      <c r="K528" t="str">
        <f t="shared" ca="1" si="66"/>
        <v/>
      </c>
      <c r="L528" s="142"/>
      <c r="M528" s="142"/>
      <c r="N528" s="142"/>
      <c r="O528" s="146"/>
      <c r="P528" s="146"/>
      <c r="Q528" s="145">
        <f t="shared" si="68"/>
        <v>0</v>
      </c>
      <c r="R528" s="146"/>
      <c r="S528" s="146"/>
      <c r="T528" s="145">
        <f t="shared" si="69"/>
        <v>0</v>
      </c>
      <c r="U528" s="146"/>
      <c r="V528" s="146"/>
      <c r="W528" s="145">
        <f t="shared" si="70"/>
        <v>0</v>
      </c>
      <c r="X528" s="146"/>
      <c r="Y528" s="146"/>
      <c r="Z528" s="145">
        <f t="shared" si="71"/>
        <v>0</v>
      </c>
      <c r="AA528" s="126">
        <f t="shared" si="67"/>
        <v>0</v>
      </c>
      <c r="AB528" s="142"/>
    </row>
    <row r="529" spans="1:28" x14ac:dyDescent="0.55000000000000004">
      <c r="A529">
        <v>520</v>
      </c>
      <c r="B529" s="142"/>
      <c r="C529" s="142"/>
      <c r="D529" s="142"/>
      <c r="E529" s="142"/>
      <c r="F529" s="142"/>
      <c r="G529" t="str">
        <f t="shared" si="64"/>
        <v/>
      </c>
      <c r="H529" s="142"/>
      <c r="I529" t="str">
        <f t="shared" ca="1" si="65"/>
        <v/>
      </c>
      <c r="J529" s="142"/>
      <c r="K529" t="str">
        <f t="shared" ca="1" si="66"/>
        <v/>
      </c>
      <c r="L529" s="142"/>
      <c r="M529" s="142"/>
      <c r="N529" s="142"/>
      <c r="O529" s="146"/>
      <c r="P529" s="146"/>
      <c r="Q529" s="145">
        <f t="shared" si="68"/>
        <v>0</v>
      </c>
      <c r="R529" s="146"/>
      <c r="S529" s="146"/>
      <c r="T529" s="145">
        <f t="shared" si="69"/>
        <v>0</v>
      </c>
      <c r="U529" s="146"/>
      <c r="V529" s="146"/>
      <c r="W529" s="145">
        <f t="shared" si="70"/>
        <v>0</v>
      </c>
      <c r="X529" s="146"/>
      <c r="Y529" s="146"/>
      <c r="Z529" s="145">
        <f t="shared" si="71"/>
        <v>0</v>
      </c>
      <c r="AA529" s="126">
        <f t="shared" si="67"/>
        <v>0</v>
      </c>
      <c r="AB529" s="142"/>
    </row>
    <row r="530" spans="1:28" x14ac:dyDescent="0.55000000000000004">
      <c r="A530">
        <v>521</v>
      </c>
      <c r="B530" s="142"/>
      <c r="C530" s="142"/>
      <c r="D530" s="142"/>
      <c r="E530" s="142"/>
      <c r="F530" s="142"/>
      <c r="G530" t="str">
        <f t="shared" si="64"/>
        <v/>
      </c>
      <c r="H530" s="142"/>
      <c r="I530" t="str">
        <f t="shared" ca="1" si="65"/>
        <v/>
      </c>
      <c r="J530" s="142"/>
      <c r="K530" t="str">
        <f t="shared" ca="1" si="66"/>
        <v/>
      </c>
      <c r="L530" s="142"/>
      <c r="M530" s="142"/>
      <c r="N530" s="142"/>
      <c r="O530" s="146"/>
      <c r="P530" s="146"/>
      <c r="Q530" s="145">
        <f t="shared" si="68"/>
        <v>0</v>
      </c>
      <c r="R530" s="146"/>
      <c r="S530" s="146"/>
      <c r="T530" s="145">
        <f t="shared" si="69"/>
        <v>0</v>
      </c>
      <c r="U530" s="146"/>
      <c r="V530" s="146"/>
      <c r="W530" s="145">
        <f t="shared" si="70"/>
        <v>0</v>
      </c>
      <c r="X530" s="146"/>
      <c r="Y530" s="146"/>
      <c r="Z530" s="145">
        <f t="shared" si="71"/>
        <v>0</v>
      </c>
      <c r="AA530" s="126">
        <f t="shared" si="67"/>
        <v>0</v>
      </c>
      <c r="AB530" s="142"/>
    </row>
    <row r="531" spans="1:28" x14ac:dyDescent="0.55000000000000004">
      <c r="A531">
        <v>522</v>
      </c>
      <c r="B531" s="142"/>
      <c r="C531" s="142"/>
      <c r="D531" s="142"/>
      <c r="E531" s="142"/>
      <c r="F531" s="142"/>
      <c r="G531" t="str">
        <f t="shared" si="64"/>
        <v/>
      </c>
      <c r="H531" s="142"/>
      <c r="I531" t="str">
        <f t="shared" ca="1" si="65"/>
        <v/>
      </c>
      <c r="J531" s="142"/>
      <c r="K531" t="str">
        <f t="shared" ca="1" si="66"/>
        <v/>
      </c>
      <c r="L531" s="142"/>
      <c r="M531" s="142"/>
      <c r="N531" s="142"/>
      <c r="O531" s="146"/>
      <c r="P531" s="146"/>
      <c r="Q531" s="145">
        <f t="shared" si="68"/>
        <v>0</v>
      </c>
      <c r="R531" s="146"/>
      <c r="S531" s="146"/>
      <c r="T531" s="145">
        <f t="shared" si="69"/>
        <v>0</v>
      </c>
      <c r="U531" s="146"/>
      <c r="V531" s="146"/>
      <c r="W531" s="145">
        <f t="shared" si="70"/>
        <v>0</v>
      </c>
      <c r="X531" s="146"/>
      <c r="Y531" s="146"/>
      <c r="Z531" s="145">
        <f t="shared" si="71"/>
        <v>0</v>
      </c>
      <c r="AA531" s="126">
        <f t="shared" si="67"/>
        <v>0</v>
      </c>
      <c r="AB531" s="142"/>
    </row>
    <row r="532" spans="1:28" x14ac:dyDescent="0.55000000000000004">
      <c r="A532">
        <v>523</v>
      </c>
      <c r="B532" s="142"/>
      <c r="C532" s="142"/>
      <c r="D532" s="142"/>
      <c r="E532" s="142"/>
      <c r="F532" s="142"/>
      <c r="G532" t="str">
        <f t="shared" si="64"/>
        <v/>
      </c>
      <c r="H532" s="142"/>
      <c r="I532" t="str">
        <f t="shared" ca="1" si="65"/>
        <v/>
      </c>
      <c r="J532" s="142"/>
      <c r="K532" t="str">
        <f t="shared" ca="1" si="66"/>
        <v/>
      </c>
      <c r="L532" s="142"/>
      <c r="M532" s="142"/>
      <c r="N532" s="142"/>
      <c r="O532" s="146"/>
      <c r="P532" s="146"/>
      <c r="Q532" s="145">
        <f t="shared" si="68"/>
        <v>0</v>
      </c>
      <c r="R532" s="146"/>
      <c r="S532" s="146"/>
      <c r="T532" s="145">
        <f t="shared" si="69"/>
        <v>0</v>
      </c>
      <c r="U532" s="146"/>
      <c r="V532" s="146"/>
      <c r="W532" s="145">
        <f t="shared" si="70"/>
        <v>0</v>
      </c>
      <c r="X532" s="146"/>
      <c r="Y532" s="146"/>
      <c r="Z532" s="145">
        <f t="shared" si="71"/>
        <v>0</v>
      </c>
      <c r="AA532" s="126">
        <f t="shared" si="67"/>
        <v>0</v>
      </c>
      <c r="AB532" s="142"/>
    </row>
    <row r="533" spans="1:28" x14ac:dyDescent="0.55000000000000004">
      <c r="A533">
        <v>524</v>
      </c>
      <c r="B533" s="142"/>
      <c r="C533" s="142"/>
      <c r="D533" s="142"/>
      <c r="E533" s="142"/>
      <c r="F533" s="142"/>
      <c r="G533" t="str">
        <f t="shared" si="64"/>
        <v/>
      </c>
      <c r="H533" s="142"/>
      <c r="I533" t="str">
        <f t="shared" ca="1" si="65"/>
        <v/>
      </c>
      <c r="J533" s="142"/>
      <c r="K533" t="str">
        <f t="shared" ca="1" si="66"/>
        <v/>
      </c>
      <c r="L533" s="142"/>
      <c r="M533" s="142"/>
      <c r="N533" s="142"/>
      <c r="O533" s="146"/>
      <c r="P533" s="146"/>
      <c r="Q533" s="145">
        <f t="shared" si="68"/>
        <v>0</v>
      </c>
      <c r="R533" s="146"/>
      <c r="S533" s="146"/>
      <c r="T533" s="145">
        <f t="shared" si="69"/>
        <v>0</v>
      </c>
      <c r="U533" s="146"/>
      <c r="V533" s="146"/>
      <c r="W533" s="145">
        <f t="shared" si="70"/>
        <v>0</v>
      </c>
      <c r="X533" s="146"/>
      <c r="Y533" s="146"/>
      <c r="Z533" s="145">
        <f t="shared" si="71"/>
        <v>0</v>
      </c>
      <c r="AA533" s="126">
        <f t="shared" si="67"/>
        <v>0</v>
      </c>
      <c r="AB533" s="142"/>
    </row>
    <row r="534" spans="1:28" x14ac:dyDescent="0.55000000000000004">
      <c r="A534">
        <v>525</v>
      </c>
      <c r="B534" s="142"/>
      <c r="C534" s="142"/>
      <c r="D534" s="142"/>
      <c r="E534" s="142"/>
      <c r="F534" s="142"/>
      <c r="G534" t="str">
        <f t="shared" si="64"/>
        <v/>
      </c>
      <c r="H534" s="142"/>
      <c r="I534" t="str">
        <f t="shared" ca="1" si="65"/>
        <v/>
      </c>
      <c r="J534" s="142"/>
      <c r="K534" t="str">
        <f t="shared" ca="1" si="66"/>
        <v/>
      </c>
      <c r="L534" s="142"/>
      <c r="M534" s="142"/>
      <c r="N534" s="142"/>
      <c r="O534" s="146"/>
      <c r="P534" s="146"/>
      <c r="Q534" s="145">
        <f t="shared" si="68"/>
        <v>0</v>
      </c>
      <c r="R534" s="146"/>
      <c r="S534" s="146"/>
      <c r="T534" s="145">
        <f t="shared" si="69"/>
        <v>0</v>
      </c>
      <c r="U534" s="146"/>
      <c r="V534" s="146"/>
      <c r="W534" s="145">
        <f t="shared" si="70"/>
        <v>0</v>
      </c>
      <c r="X534" s="146"/>
      <c r="Y534" s="146"/>
      <c r="Z534" s="145">
        <f t="shared" si="71"/>
        <v>0</v>
      </c>
      <c r="AA534" s="126">
        <f t="shared" si="67"/>
        <v>0</v>
      </c>
      <c r="AB534" s="142"/>
    </row>
    <row r="535" spans="1:28" x14ac:dyDescent="0.55000000000000004">
      <c r="A535">
        <v>526</v>
      </c>
      <c r="B535" s="142"/>
      <c r="C535" s="142"/>
      <c r="D535" s="142"/>
      <c r="E535" s="142"/>
      <c r="F535" s="142"/>
      <c r="G535" t="str">
        <f t="shared" si="64"/>
        <v/>
      </c>
      <c r="H535" s="142"/>
      <c r="I535" t="str">
        <f t="shared" ca="1" si="65"/>
        <v/>
      </c>
      <c r="J535" s="142"/>
      <c r="K535" t="str">
        <f t="shared" ca="1" si="66"/>
        <v/>
      </c>
      <c r="L535" s="142"/>
      <c r="M535" s="142"/>
      <c r="N535" s="142"/>
      <c r="O535" s="146"/>
      <c r="P535" s="146"/>
      <c r="Q535" s="145">
        <f t="shared" si="68"/>
        <v>0</v>
      </c>
      <c r="R535" s="146"/>
      <c r="S535" s="146"/>
      <c r="T535" s="145">
        <f t="shared" si="69"/>
        <v>0</v>
      </c>
      <c r="U535" s="146"/>
      <c r="V535" s="146"/>
      <c r="W535" s="145">
        <f t="shared" si="70"/>
        <v>0</v>
      </c>
      <c r="X535" s="146"/>
      <c r="Y535" s="146"/>
      <c r="Z535" s="145">
        <f t="shared" si="71"/>
        <v>0</v>
      </c>
      <c r="AA535" s="126">
        <f t="shared" si="67"/>
        <v>0</v>
      </c>
      <c r="AB535" s="142"/>
    </row>
    <row r="536" spans="1:28" x14ac:dyDescent="0.55000000000000004">
      <c r="A536">
        <v>527</v>
      </c>
      <c r="B536" s="142"/>
      <c r="C536" s="142"/>
      <c r="D536" s="142"/>
      <c r="E536" s="142"/>
      <c r="F536" s="142"/>
      <c r="G536" t="str">
        <f t="shared" si="64"/>
        <v/>
      </c>
      <c r="H536" s="142"/>
      <c r="I536" t="str">
        <f t="shared" ca="1" si="65"/>
        <v/>
      </c>
      <c r="J536" s="142"/>
      <c r="K536" t="str">
        <f t="shared" ca="1" si="66"/>
        <v/>
      </c>
      <c r="L536" s="142"/>
      <c r="M536" s="142"/>
      <c r="N536" s="142"/>
      <c r="O536" s="146"/>
      <c r="P536" s="146"/>
      <c r="Q536" s="145">
        <f t="shared" si="68"/>
        <v>0</v>
      </c>
      <c r="R536" s="146"/>
      <c r="S536" s="146"/>
      <c r="T536" s="145">
        <f t="shared" si="69"/>
        <v>0</v>
      </c>
      <c r="U536" s="146"/>
      <c r="V536" s="146"/>
      <c r="W536" s="145">
        <f t="shared" si="70"/>
        <v>0</v>
      </c>
      <c r="X536" s="146"/>
      <c r="Y536" s="146"/>
      <c r="Z536" s="145">
        <f t="shared" si="71"/>
        <v>0</v>
      </c>
      <c r="AA536" s="126">
        <f t="shared" si="67"/>
        <v>0</v>
      </c>
      <c r="AB536" s="142"/>
    </row>
    <row r="537" spans="1:28" x14ac:dyDescent="0.55000000000000004">
      <c r="A537">
        <v>528</v>
      </c>
      <c r="B537" s="142"/>
      <c r="C537" s="142"/>
      <c r="D537" s="142"/>
      <c r="E537" s="142"/>
      <c r="F537" s="142"/>
      <c r="G537" t="str">
        <f t="shared" si="64"/>
        <v/>
      </c>
      <c r="H537" s="142"/>
      <c r="I537" t="str">
        <f t="shared" ca="1" si="65"/>
        <v/>
      </c>
      <c r="J537" s="142"/>
      <c r="K537" t="str">
        <f t="shared" ca="1" si="66"/>
        <v/>
      </c>
      <c r="L537" s="142"/>
      <c r="M537" s="142"/>
      <c r="N537" s="142"/>
      <c r="O537" s="146"/>
      <c r="P537" s="146"/>
      <c r="Q537" s="145">
        <f t="shared" si="68"/>
        <v>0</v>
      </c>
      <c r="R537" s="146"/>
      <c r="S537" s="146"/>
      <c r="T537" s="145">
        <f t="shared" si="69"/>
        <v>0</v>
      </c>
      <c r="U537" s="146"/>
      <c r="V537" s="146"/>
      <c r="W537" s="145">
        <f t="shared" si="70"/>
        <v>0</v>
      </c>
      <c r="X537" s="146"/>
      <c r="Y537" s="146"/>
      <c r="Z537" s="145">
        <f t="shared" si="71"/>
        <v>0</v>
      </c>
      <c r="AA537" s="126">
        <f t="shared" si="67"/>
        <v>0</v>
      </c>
      <c r="AB537" s="142"/>
    </row>
    <row r="538" spans="1:28" x14ac:dyDescent="0.55000000000000004">
      <c r="A538">
        <v>529</v>
      </c>
      <c r="B538" s="142"/>
      <c r="C538" s="142"/>
      <c r="D538" s="142"/>
      <c r="E538" s="142"/>
      <c r="F538" s="142"/>
      <c r="G538" t="str">
        <f t="shared" si="64"/>
        <v/>
      </c>
      <c r="H538" s="142"/>
      <c r="I538" t="str">
        <f t="shared" ca="1" si="65"/>
        <v/>
      </c>
      <c r="J538" s="142"/>
      <c r="K538" t="str">
        <f t="shared" ca="1" si="66"/>
        <v/>
      </c>
      <c r="L538" s="142"/>
      <c r="M538" s="142"/>
      <c r="N538" s="142"/>
      <c r="O538" s="146"/>
      <c r="P538" s="146"/>
      <c r="Q538" s="145">
        <f t="shared" si="68"/>
        <v>0</v>
      </c>
      <c r="R538" s="146"/>
      <c r="S538" s="146"/>
      <c r="T538" s="145">
        <f t="shared" si="69"/>
        <v>0</v>
      </c>
      <c r="U538" s="146"/>
      <c r="V538" s="146"/>
      <c r="W538" s="145">
        <f t="shared" si="70"/>
        <v>0</v>
      </c>
      <c r="X538" s="146"/>
      <c r="Y538" s="146"/>
      <c r="Z538" s="145">
        <f t="shared" si="71"/>
        <v>0</v>
      </c>
      <c r="AA538" s="126">
        <f t="shared" si="67"/>
        <v>0</v>
      </c>
      <c r="AB538" s="142"/>
    </row>
    <row r="539" spans="1:28" x14ac:dyDescent="0.55000000000000004">
      <c r="A539">
        <v>530</v>
      </c>
      <c r="B539" s="142"/>
      <c r="C539" s="142"/>
      <c r="D539" s="142"/>
      <c r="E539" s="142"/>
      <c r="F539" s="142"/>
      <c r="G539" t="str">
        <f t="shared" si="64"/>
        <v/>
      </c>
      <c r="H539" s="142"/>
      <c r="I539" t="str">
        <f t="shared" ca="1" si="65"/>
        <v/>
      </c>
      <c r="J539" s="142"/>
      <c r="K539" t="str">
        <f t="shared" ca="1" si="66"/>
        <v/>
      </c>
      <c r="L539" s="142"/>
      <c r="M539" s="142"/>
      <c r="N539" s="142"/>
      <c r="O539" s="146"/>
      <c r="P539" s="146"/>
      <c r="Q539" s="145">
        <f t="shared" si="68"/>
        <v>0</v>
      </c>
      <c r="R539" s="146"/>
      <c r="S539" s="146"/>
      <c r="T539" s="145">
        <f t="shared" si="69"/>
        <v>0</v>
      </c>
      <c r="U539" s="146"/>
      <c r="V539" s="146"/>
      <c r="W539" s="145">
        <f t="shared" si="70"/>
        <v>0</v>
      </c>
      <c r="X539" s="146"/>
      <c r="Y539" s="146"/>
      <c r="Z539" s="145">
        <f t="shared" si="71"/>
        <v>0</v>
      </c>
      <c r="AA539" s="126">
        <f t="shared" si="67"/>
        <v>0</v>
      </c>
      <c r="AB539" s="142"/>
    </row>
    <row r="540" spans="1:28" x14ac:dyDescent="0.55000000000000004">
      <c r="A540">
        <v>531</v>
      </c>
      <c r="B540" s="142"/>
      <c r="C540" s="142"/>
      <c r="D540" s="142"/>
      <c r="E540" s="142"/>
      <c r="F540" s="142"/>
      <c r="G540" t="str">
        <f t="shared" si="64"/>
        <v/>
      </c>
      <c r="H540" s="142"/>
      <c r="I540" t="str">
        <f t="shared" ca="1" si="65"/>
        <v/>
      </c>
      <c r="J540" s="142"/>
      <c r="K540" t="str">
        <f t="shared" ca="1" si="66"/>
        <v/>
      </c>
      <c r="L540" s="142"/>
      <c r="M540" s="142"/>
      <c r="N540" s="142"/>
      <c r="O540" s="146"/>
      <c r="P540" s="146"/>
      <c r="Q540" s="145">
        <f t="shared" si="68"/>
        <v>0</v>
      </c>
      <c r="R540" s="146"/>
      <c r="S540" s="146"/>
      <c r="T540" s="145">
        <f t="shared" si="69"/>
        <v>0</v>
      </c>
      <c r="U540" s="146"/>
      <c r="V540" s="146"/>
      <c r="W540" s="145">
        <f t="shared" si="70"/>
        <v>0</v>
      </c>
      <c r="X540" s="146"/>
      <c r="Y540" s="146"/>
      <c r="Z540" s="145">
        <f t="shared" si="71"/>
        <v>0</v>
      </c>
      <c r="AA540" s="126">
        <f t="shared" si="67"/>
        <v>0</v>
      </c>
      <c r="AB540" s="142"/>
    </row>
    <row r="541" spans="1:28" x14ac:dyDescent="0.55000000000000004">
      <c r="A541">
        <v>532</v>
      </c>
      <c r="B541" s="142"/>
      <c r="C541" s="142"/>
      <c r="D541" s="142"/>
      <c r="E541" s="142"/>
      <c r="F541" s="142"/>
      <c r="G541" t="str">
        <f t="shared" si="64"/>
        <v/>
      </c>
      <c r="H541" s="142"/>
      <c r="I541" t="str">
        <f t="shared" ca="1" si="65"/>
        <v/>
      </c>
      <c r="J541" s="142"/>
      <c r="K541" t="str">
        <f t="shared" ca="1" si="66"/>
        <v/>
      </c>
      <c r="L541" s="142"/>
      <c r="M541" s="142"/>
      <c r="N541" s="142"/>
      <c r="O541" s="146"/>
      <c r="P541" s="146"/>
      <c r="Q541" s="145">
        <f t="shared" si="68"/>
        <v>0</v>
      </c>
      <c r="R541" s="146"/>
      <c r="S541" s="146"/>
      <c r="T541" s="145">
        <f t="shared" si="69"/>
        <v>0</v>
      </c>
      <c r="U541" s="146"/>
      <c r="V541" s="146"/>
      <c r="W541" s="145">
        <f t="shared" si="70"/>
        <v>0</v>
      </c>
      <c r="X541" s="146"/>
      <c r="Y541" s="146"/>
      <c r="Z541" s="145">
        <f t="shared" si="71"/>
        <v>0</v>
      </c>
      <c r="AA541" s="126">
        <f t="shared" si="67"/>
        <v>0</v>
      </c>
      <c r="AB541" s="142"/>
    </row>
    <row r="542" spans="1:28" x14ac:dyDescent="0.55000000000000004">
      <c r="A542">
        <v>533</v>
      </c>
      <c r="B542" s="142"/>
      <c r="C542" s="142"/>
      <c r="D542" s="142"/>
      <c r="E542" s="142"/>
      <c r="F542" s="142"/>
      <c r="G542" t="str">
        <f t="shared" si="64"/>
        <v/>
      </c>
      <c r="H542" s="142"/>
      <c r="I542" t="str">
        <f t="shared" ca="1" si="65"/>
        <v/>
      </c>
      <c r="J542" s="142"/>
      <c r="K542" t="str">
        <f t="shared" ca="1" si="66"/>
        <v/>
      </c>
      <c r="L542" s="142"/>
      <c r="M542" s="142"/>
      <c r="N542" s="142"/>
      <c r="O542" s="146"/>
      <c r="P542" s="146"/>
      <c r="Q542" s="145">
        <f t="shared" si="68"/>
        <v>0</v>
      </c>
      <c r="R542" s="146"/>
      <c r="S542" s="146"/>
      <c r="T542" s="145">
        <f t="shared" si="69"/>
        <v>0</v>
      </c>
      <c r="U542" s="146"/>
      <c r="V542" s="146"/>
      <c r="W542" s="145">
        <f t="shared" si="70"/>
        <v>0</v>
      </c>
      <c r="X542" s="146"/>
      <c r="Y542" s="146"/>
      <c r="Z542" s="145">
        <f t="shared" si="71"/>
        <v>0</v>
      </c>
      <c r="AA542" s="126">
        <f t="shared" si="67"/>
        <v>0</v>
      </c>
      <c r="AB542" s="142"/>
    </row>
    <row r="543" spans="1:28" x14ac:dyDescent="0.55000000000000004">
      <c r="A543">
        <v>534</v>
      </c>
      <c r="B543" s="142"/>
      <c r="C543" s="142"/>
      <c r="D543" s="142"/>
      <c r="E543" s="142"/>
      <c r="F543" s="142"/>
      <c r="G543" t="str">
        <f t="shared" si="64"/>
        <v/>
      </c>
      <c r="H543" s="142"/>
      <c r="I543" t="str">
        <f t="shared" ca="1" si="65"/>
        <v/>
      </c>
      <c r="J543" s="142"/>
      <c r="K543" t="str">
        <f t="shared" ca="1" si="66"/>
        <v/>
      </c>
      <c r="L543" s="142"/>
      <c r="M543" s="142"/>
      <c r="N543" s="142"/>
      <c r="O543" s="146"/>
      <c r="P543" s="146"/>
      <c r="Q543" s="145">
        <f t="shared" si="68"/>
        <v>0</v>
      </c>
      <c r="R543" s="146"/>
      <c r="S543" s="146"/>
      <c r="T543" s="145">
        <f t="shared" si="69"/>
        <v>0</v>
      </c>
      <c r="U543" s="146"/>
      <c r="V543" s="146"/>
      <c r="W543" s="145">
        <f t="shared" si="70"/>
        <v>0</v>
      </c>
      <c r="X543" s="146"/>
      <c r="Y543" s="146"/>
      <c r="Z543" s="145">
        <f t="shared" si="71"/>
        <v>0</v>
      </c>
      <c r="AA543" s="126">
        <f t="shared" si="67"/>
        <v>0</v>
      </c>
      <c r="AB543" s="142"/>
    </row>
    <row r="544" spans="1:28" x14ac:dyDescent="0.55000000000000004">
      <c r="A544">
        <v>535</v>
      </c>
      <c r="B544" s="142"/>
      <c r="C544" s="142"/>
      <c r="D544" s="142"/>
      <c r="E544" s="142"/>
      <c r="F544" s="142"/>
      <c r="G544" t="str">
        <f t="shared" si="64"/>
        <v/>
      </c>
      <c r="H544" s="142"/>
      <c r="I544" t="str">
        <f t="shared" ca="1" si="65"/>
        <v/>
      </c>
      <c r="J544" s="142"/>
      <c r="K544" t="str">
        <f t="shared" ca="1" si="66"/>
        <v/>
      </c>
      <c r="L544" s="142"/>
      <c r="M544" s="142"/>
      <c r="N544" s="142"/>
      <c r="O544" s="146"/>
      <c r="P544" s="146"/>
      <c r="Q544" s="145">
        <f t="shared" si="68"/>
        <v>0</v>
      </c>
      <c r="R544" s="146"/>
      <c r="S544" s="146"/>
      <c r="T544" s="145">
        <f t="shared" si="69"/>
        <v>0</v>
      </c>
      <c r="U544" s="146"/>
      <c r="V544" s="146"/>
      <c r="W544" s="145">
        <f t="shared" si="70"/>
        <v>0</v>
      </c>
      <c r="X544" s="146"/>
      <c r="Y544" s="146"/>
      <c r="Z544" s="145">
        <f t="shared" si="71"/>
        <v>0</v>
      </c>
      <c r="AA544" s="126">
        <f t="shared" si="67"/>
        <v>0</v>
      </c>
      <c r="AB544" s="142"/>
    </row>
    <row r="545" spans="1:28" x14ac:dyDescent="0.55000000000000004">
      <c r="A545">
        <v>536</v>
      </c>
      <c r="B545" s="142"/>
      <c r="C545" s="142"/>
      <c r="D545" s="142"/>
      <c r="E545" s="142"/>
      <c r="F545" s="142"/>
      <c r="G545" t="str">
        <f t="shared" si="64"/>
        <v/>
      </c>
      <c r="H545" s="142"/>
      <c r="I545" t="str">
        <f t="shared" ca="1" si="65"/>
        <v/>
      </c>
      <c r="J545" s="142"/>
      <c r="K545" t="str">
        <f t="shared" ca="1" si="66"/>
        <v/>
      </c>
      <c r="L545" s="142"/>
      <c r="M545" s="142"/>
      <c r="N545" s="142"/>
      <c r="O545" s="146"/>
      <c r="P545" s="146"/>
      <c r="Q545" s="145">
        <f t="shared" si="68"/>
        <v>0</v>
      </c>
      <c r="R545" s="146"/>
      <c r="S545" s="146"/>
      <c r="T545" s="145">
        <f t="shared" si="69"/>
        <v>0</v>
      </c>
      <c r="U545" s="146"/>
      <c r="V545" s="146"/>
      <c r="W545" s="145">
        <f t="shared" si="70"/>
        <v>0</v>
      </c>
      <c r="X545" s="146"/>
      <c r="Y545" s="146"/>
      <c r="Z545" s="145">
        <f t="shared" si="71"/>
        <v>0</v>
      </c>
      <c r="AA545" s="126">
        <f t="shared" si="67"/>
        <v>0</v>
      </c>
      <c r="AB545" s="142"/>
    </row>
    <row r="546" spans="1:28" x14ac:dyDescent="0.55000000000000004">
      <c r="A546">
        <v>537</v>
      </c>
      <c r="B546" s="142"/>
      <c r="C546" s="142"/>
      <c r="D546" s="142"/>
      <c r="E546" s="142"/>
      <c r="F546" s="142"/>
      <c r="G546" t="str">
        <f t="shared" si="64"/>
        <v/>
      </c>
      <c r="H546" s="142"/>
      <c r="I546" t="str">
        <f t="shared" ca="1" si="65"/>
        <v/>
      </c>
      <c r="J546" s="142"/>
      <c r="K546" t="str">
        <f t="shared" ca="1" si="66"/>
        <v/>
      </c>
      <c r="L546" s="142"/>
      <c r="M546" s="142"/>
      <c r="N546" s="142"/>
      <c r="O546" s="146"/>
      <c r="P546" s="146"/>
      <c r="Q546" s="145">
        <f t="shared" si="68"/>
        <v>0</v>
      </c>
      <c r="R546" s="146"/>
      <c r="S546" s="146"/>
      <c r="T546" s="145">
        <f t="shared" si="69"/>
        <v>0</v>
      </c>
      <c r="U546" s="146"/>
      <c r="V546" s="146"/>
      <c r="W546" s="145">
        <f t="shared" si="70"/>
        <v>0</v>
      </c>
      <c r="X546" s="146"/>
      <c r="Y546" s="146"/>
      <c r="Z546" s="145">
        <f t="shared" si="71"/>
        <v>0</v>
      </c>
      <c r="AA546" s="126">
        <f t="shared" si="67"/>
        <v>0</v>
      </c>
      <c r="AB546" s="142"/>
    </row>
    <row r="547" spans="1:28" x14ac:dyDescent="0.55000000000000004">
      <c r="A547">
        <v>538</v>
      </c>
      <c r="B547" s="142"/>
      <c r="C547" s="142"/>
      <c r="D547" s="142"/>
      <c r="E547" s="142"/>
      <c r="F547" s="142"/>
      <c r="G547" t="str">
        <f t="shared" si="64"/>
        <v/>
      </c>
      <c r="H547" s="142"/>
      <c r="I547" t="str">
        <f t="shared" ca="1" si="65"/>
        <v/>
      </c>
      <c r="J547" s="142"/>
      <c r="K547" t="str">
        <f t="shared" ca="1" si="66"/>
        <v/>
      </c>
      <c r="L547" s="142"/>
      <c r="M547" s="142"/>
      <c r="N547" s="142"/>
      <c r="O547" s="146"/>
      <c r="P547" s="146"/>
      <c r="Q547" s="145">
        <f t="shared" si="68"/>
        <v>0</v>
      </c>
      <c r="R547" s="146"/>
      <c r="S547" s="146"/>
      <c r="T547" s="145">
        <f t="shared" si="69"/>
        <v>0</v>
      </c>
      <c r="U547" s="146"/>
      <c r="V547" s="146"/>
      <c r="W547" s="145">
        <f t="shared" si="70"/>
        <v>0</v>
      </c>
      <c r="X547" s="146"/>
      <c r="Y547" s="146"/>
      <c r="Z547" s="145">
        <f t="shared" si="71"/>
        <v>0</v>
      </c>
      <c r="AA547" s="126">
        <f t="shared" si="67"/>
        <v>0</v>
      </c>
      <c r="AB547" s="142"/>
    </row>
    <row r="548" spans="1:28" x14ac:dyDescent="0.55000000000000004">
      <c r="A548">
        <v>539</v>
      </c>
      <c r="B548" s="142"/>
      <c r="C548" s="142"/>
      <c r="D548" s="142"/>
      <c r="E548" s="142"/>
      <c r="F548" s="142"/>
      <c r="G548" t="str">
        <f t="shared" si="64"/>
        <v/>
      </c>
      <c r="H548" s="142"/>
      <c r="I548" t="str">
        <f t="shared" ca="1" si="65"/>
        <v/>
      </c>
      <c r="J548" s="142"/>
      <c r="K548" t="str">
        <f t="shared" ca="1" si="66"/>
        <v/>
      </c>
      <c r="L548" s="142"/>
      <c r="M548" s="142"/>
      <c r="N548" s="142"/>
      <c r="O548" s="146"/>
      <c r="P548" s="146"/>
      <c r="Q548" s="145">
        <f t="shared" si="68"/>
        <v>0</v>
      </c>
      <c r="R548" s="146"/>
      <c r="S548" s="146"/>
      <c r="T548" s="145">
        <f t="shared" si="69"/>
        <v>0</v>
      </c>
      <c r="U548" s="146"/>
      <c r="V548" s="146"/>
      <c r="W548" s="145">
        <f t="shared" si="70"/>
        <v>0</v>
      </c>
      <c r="X548" s="146"/>
      <c r="Y548" s="146"/>
      <c r="Z548" s="145">
        <f t="shared" si="71"/>
        <v>0</v>
      </c>
      <c r="AA548" s="126">
        <f t="shared" si="67"/>
        <v>0</v>
      </c>
      <c r="AB548" s="142"/>
    </row>
    <row r="549" spans="1:28" x14ac:dyDescent="0.55000000000000004">
      <c r="A549">
        <v>540</v>
      </c>
      <c r="B549" s="142"/>
      <c r="C549" s="142"/>
      <c r="D549" s="142"/>
      <c r="E549" s="142"/>
      <c r="F549" s="142"/>
      <c r="G549" t="str">
        <f t="shared" si="64"/>
        <v/>
      </c>
      <c r="H549" s="142"/>
      <c r="I549" t="str">
        <f t="shared" ca="1" si="65"/>
        <v/>
      </c>
      <c r="J549" s="142"/>
      <c r="K549" t="str">
        <f t="shared" ca="1" si="66"/>
        <v/>
      </c>
      <c r="L549" s="142"/>
      <c r="M549" s="142"/>
      <c r="N549" s="142"/>
      <c r="O549" s="146"/>
      <c r="P549" s="146"/>
      <c r="Q549" s="145">
        <f t="shared" si="68"/>
        <v>0</v>
      </c>
      <c r="R549" s="146"/>
      <c r="S549" s="146"/>
      <c r="T549" s="145">
        <f t="shared" si="69"/>
        <v>0</v>
      </c>
      <c r="U549" s="146"/>
      <c r="V549" s="146"/>
      <c r="W549" s="145">
        <f t="shared" si="70"/>
        <v>0</v>
      </c>
      <c r="X549" s="146"/>
      <c r="Y549" s="146"/>
      <c r="Z549" s="145">
        <f t="shared" si="71"/>
        <v>0</v>
      </c>
      <c r="AA549" s="126">
        <f t="shared" si="67"/>
        <v>0</v>
      </c>
      <c r="AB549" s="142"/>
    </row>
    <row r="550" spans="1:28" x14ac:dyDescent="0.55000000000000004">
      <c r="A550">
        <v>541</v>
      </c>
      <c r="B550" s="142"/>
      <c r="C550" s="142"/>
      <c r="D550" s="142"/>
      <c r="E550" s="142"/>
      <c r="F550" s="142"/>
      <c r="G550" t="str">
        <f t="shared" si="64"/>
        <v/>
      </c>
      <c r="H550" s="142"/>
      <c r="I550" t="str">
        <f t="shared" ca="1" si="65"/>
        <v/>
      </c>
      <c r="J550" s="142"/>
      <c r="K550" t="str">
        <f t="shared" ca="1" si="66"/>
        <v/>
      </c>
      <c r="L550" s="142"/>
      <c r="M550" s="142"/>
      <c r="N550" s="142"/>
      <c r="O550" s="146"/>
      <c r="P550" s="146"/>
      <c r="Q550" s="145">
        <f t="shared" si="68"/>
        <v>0</v>
      </c>
      <c r="R550" s="146"/>
      <c r="S550" s="146"/>
      <c r="T550" s="145">
        <f t="shared" si="69"/>
        <v>0</v>
      </c>
      <c r="U550" s="146"/>
      <c r="V550" s="146"/>
      <c r="W550" s="145">
        <f t="shared" si="70"/>
        <v>0</v>
      </c>
      <c r="X550" s="146"/>
      <c r="Y550" s="146"/>
      <c r="Z550" s="145">
        <f t="shared" si="71"/>
        <v>0</v>
      </c>
      <c r="AA550" s="126">
        <f t="shared" si="67"/>
        <v>0</v>
      </c>
      <c r="AB550" s="142"/>
    </row>
    <row r="551" spans="1:28" x14ac:dyDescent="0.55000000000000004">
      <c r="A551">
        <v>542</v>
      </c>
      <c r="B551" s="142"/>
      <c r="C551" s="142"/>
      <c r="D551" s="142"/>
      <c r="E551" s="142"/>
      <c r="F551" s="142"/>
      <c r="G551" t="str">
        <f t="shared" si="64"/>
        <v/>
      </c>
      <c r="H551" s="142"/>
      <c r="I551" t="str">
        <f t="shared" ca="1" si="65"/>
        <v/>
      </c>
      <c r="J551" s="142"/>
      <c r="K551" t="str">
        <f t="shared" ca="1" si="66"/>
        <v/>
      </c>
      <c r="L551" s="142"/>
      <c r="M551" s="142"/>
      <c r="N551" s="142"/>
      <c r="O551" s="146"/>
      <c r="P551" s="146"/>
      <c r="Q551" s="145">
        <f t="shared" si="68"/>
        <v>0</v>
      </c>
      <c r="R551" s="146"/>
      <c r="S551" s="146"/>
      <c r="T551" s="145">
        <f t="shared" si="69"/>
        <v>0</v>
      </c>
      <c r="U551" s="146"/>
      <c r="V551" s="146"/>
      <c r="W551" s="145">
        <f t="shared" si="70"/>
        <v>0</v>
      </c>
      <c r="X551" s="146"/>
      <c r="Y551" s="146"/>
      <c r="Z551" s="145">
        <f t="shared" si="71"/>
        <v>0</v>
      </c>
      <c r="AA551" s="126">
        <f t="shared" si="67"/>
        <v>0</v>
      </c>
      <c r="AB551" s="142"/>
    </row>
    <row r="552" spans="1:28" x14ac:dyDescent="0.55000000000000004">
      <c r="A552">
        <v>543</v>
      </c>
      <c r="B552" s="142"/>
      <c r="C552" s="142"/>
      <c r="D552" s="142"/>
      <c r="E552" s="142"/>
      <c r="F552" s="142"/>
      <c r="G552" t="str">
        <f t="shared" si="64"/>
        <v/>
      </c>
      <c r="H552" s="142"/>
      <c r="I552" t="str">
        <f t="shared" ca="1" si="65"/>
        <v/>
      </c>
      <c r="J552" s="142"/>
      <c r="K552" t="str">
        <f t="shared" ca="1" si="66"/>
        <v/>
      </c>
      <c r="L552" s="142"/>
      <c r="M552" s="142"/>
      <c r="N552" s="142"/>
      <c r="O552" s="146"/>
      <c r="P552" s="146"/>
      <c r="Q552" s="145">
        <f t="shared" si="68"/>
        <v>0</v>
      </c>
      <c r="R552" s="146"/>
      <c r="S552" s="146"/>
      <c r="T552" s="145">
        <f t="shared" si="69"/>
        <v>0</v>
      </c>
      <c r="U552" s="146"/>
      <c r="V552" s="146"/>
      <c r="W552" s="145">
        <f t="shared" si="70"/>
        <v>0</v>
      </c>
      <c r="X552" s="146"/>
      <c r="Y552" s="146"/>
      <c r="Z552" s="145">
        <f t="shared" si="71"/>
        <v>0</v>
      </c>
      <c r="AA552" s="126">
        <f t="shared" si="67"/>
        <v>0</v>
      </c>
      <c r="AB552" s="142"/>
    </row>
    <row r="553" spans="1:28" x14ac:dyDescent="0.55000000000000004">
      <c r="A553">
        <v>544</v>
      </c>
      <c r="B553" s="142"/>
      <c r="C553" s="142"/>
      <c r="D553" s="142"/>
      <c r="E553" s="142"/>
      <c r="F553" s="142"/>
      <c r="G553" t="str">
        <f t="shared" si="64"/>
        <v/>
      </c>
      <c r="H553" s="142"/>
      <c r="I553" t="str">
        <f t="shared" ca="1" si="65"/>
        <v/>
      </c>
      <c r="J553" s="142"/>
      <c r="K553" t="str">
        <f t="shared" ca="1" si="66"/>
        <v/>
      </c>
      <c r="L553" s="142"/>
      <c r="M553" s="142"/>
      <c r="N553" s="142"/>
      <c r="O553" s="146"/>
      <c r="P553" s="146"/>
      <c r="Q553" s="145">
        <f t="shared" si="68"/>
        <v>0</v>
      </c>
      <c r="R553" s="146"/>
      <c r="S553" s="146"/>
      <c r="T553" s="145">
        <f t="shared" si="69"/>
        <v>0</v>
      </c>
      <c r="U553" s="146"/>
      <c r="V553" s="146"/>
      <c r="W553" s="145">
        <f t="shared" si="70"/>
        <v>0</v>
      </c>
      <c r="X553" s="146"/>
      <c r="Y553" s="146"/>
      <c r="Z553" s="145">
        <f t="shared" si="71"/>
        <v>0</v>
      </c>
      <c r="AA553" s="126">
        <f t="shared" si="67"/>
        <v>0</v>
      </c>
      <c r="AB553" s="142"/>
    </row>
    <row r="554" spans="1:28" x14ac:dyDescent="0.55000000000000004">
      <c r="A554">
        <v>545</v>
      </c>
      <c r="B554" s="142"/>
      <c r="C554" s="142"/>
      <c r="D554" s="142"/>
      <c r="E554" s="142"/>
      <c r="F554" s="142"/>
      <c r="G554" t="str">
        <f t="shared" si="64"/>
        <v/>
      </c>
      <c r="H554" s="142"/>
      <c r="I554" t="str">
        <f t="shared" ca="1" si="65"/>
        <v/>
      </c>
      <c r="J554" s="142"/>
      <c r="K554" t="str">
        <f t="shared" ca="1" si="66"/>
        <v/>
      </c>
      <c r="L554" s="142"/>
      <c r="M554" s="142"/>
      <c r="N554" s="142"/>
      <c r="O554" s="146"/>
      <c r="P554" s="146"/>
      <c r="Q554" s="145">
        <f t="shared" si="68"/>
        <v>0</v>
      </c>
      <c r="R554" s="146"/>
      <c r="S554" s="146"/>
      <c r="T554" s="145">
        <f t="shared" si="69"/>
        <v>0</v>
      </c>
      <c r="U554" s="146"/>
      <c r="V554" s="146"/>
      <c r="W554" s="145">
        <f t="shared" si="70"/>
        <v>0</v>
      </c>
      <c r="X554" s="146"/>
      <c r="Y554" s="146"/>
      <c r="Z554" s="145">
        <f t="shared" si="71"/>
        <v>0</v>
      </c>
      <c r="AA554" s="126">
        <f t="shared" si="67"/>
        <v>0</v>
      </c>
      <c r="AB554" s="142"/>
    </row>
    <row r="555" spans="1:28" x14ac:dyDescent="0.55000000000000004">
      <c r="A555">
        <v>546</v>
      </c>
      <c r="B555" s="142"/>
      <c r="C555" s="142"/>
      <c r="D555" s="142"/>
      <c r="E555" s="142"/>
      <c r="F555" s="142"/>
      <c r="G555" t="str">
        <f t="shared" si="64"/>
        <v/>
      </c>
      <c r="H555" s="142"/>
      <c r="I555" t="str">
        <f t="shared" ca="1" si="65"/>
        <v/>
      </c>
      <c r="J555" s="142"/>
      <c r="K555" t="str">
        <f t="shared" ca="1" si="66"/>
        <v/>
      </c>
      <c r="L555" s="142"/>
      <c r="M555" s="142"/>
      <c r="N555" s="142"/>
      <c r="O555" s="146"/>
      <c r="P555" s="146"/>
      <c r="Q555" s="145">
        <f t="shared" si="68"/>
        <v>0</v>
      </c>
      <c r="R555" s="146"/>
      <c r="S555" s="146"/>
      <c r="T555" s="145">
        <f t="shared" si="69"/>
        <v>0</v>
      </c>
      <c r="U555" s="146"/>
      <c r="V555" s="146"/>
      <c r="W555" s="145">
        <f t="shared" si="70"/>
        <v>0</v>
      </c>
      <c r="X555" s="146"/>
      <c r="Y555" s="146"/>
      <c r="Z555" s="145">
        <f t="shared" si="71"/>
        <v>0</v>
      </c>
      <c r="AA555" s="126">
        <f t="shared" si="67"/>
        <v>0</v>
      </c>
      <c r="AB555" s="142"/>
    </row>
    <row r="556" spans="1:28" x14ac:dyDescent="0.55000000000000004">
      <c r="A556">
        <v>547</v>
      </c>
      <c r="B556" s="142"/>
      <c r="C556" s="142"/>
      <c r="D556" s="142"/>
      <c r="E556" s="142"/>
      <c r="F556" s="142"/>
      <c r="G556" t="str">
        <f t="shared" si="64"/>
        <v/>
      </c>
      <c r="H556" s="142"/>
      <c r="I556" t="str">
        <f t="shared" ca="1" si="65"/>
        <v/>
      </c>
      <c r="J556" s="142"/>
      <c r="K556" t="str">
        <f t="shared" ca="1" si="66"/>
        <v/>
      </c>
      <c r="L556" s="142"/>
      <c r="M556" s="142"/>
      <c r="N556" s="142"/>
      <c r="O556" s="146"/>
      <c r="P556" s="146"/>
      <c r="Q556" s="145">
        <f t="shared" si="68"/>
        <v>0</v>
      </c>
      <c r="R556" s="146"/>
      <c r="S556" s="146"/>
      <c r="T556" s="145">
        <f t="shared" si="69"/>
        <v>0</v>
      </c>
      <c r="U556" s="146"/>
      <c r="V556" s="146"/>
      <c r="W556" s="145">
        <f t="shared" si="70"/>
        <v>0</v>
      </c>
      <c r="X556" s="146"/>
      <c r="Y556" s="146"/>
      <c r="Z556" s="145">
        <f t="shared" si="71"/>
        <v>0</v>
      </c>
      <c r="AA556" s="126">
        <f t="shared" si="67"/>
        <v>0</v>
      </c>
      <c r="AB556" s="142"/>
    </row>
    <row r="557" spans="1:28" x14ac:dyDescent="0.55000000000000004">
      <c r="A557">
        <v>548</v>
      </c>
      <c r="B557" s="142"/>
      <c r="C557" s="142"/>
      <c r="D557" s="142"/>
      <c r="E557" s="142"/>
      <c r="F557" s="142"/>
      <c r="G557" t="str">
        <f t="shared" si="64"/>
        <v/>
      </c>
      <c r="H557" s="142"/>
      <c r="I557" t="str">
        <f t="shared" ca="1" si="65"/>
        <v/>
      </c>
      <c r="J557" s="142"/>
      <c r="K557" t="str">
        <f t="shared" ca="1" si="66"/>
        <v/>
      </c>
      <c r="L557" s="142"/>
      <c r="M557" s="142"/>
      <c r="N557" s="142"/>
      <c r="O557" s="146"/>
      <c r="P557" s="146"/>
      <c r="Q557" s="145">
        <f t="shared" si="68"/>
        <v>0</v>
      </c>
      <c r="R557" s="146"/>
      <c r="S557" s="146"/>
      <c r="T557" s="145">
        <f t="shared" si="69"/>
        <v>0</v>
      </c>
      <c r="U557" s="146"/>
      <c r="V557" s="146"/>
      <c r="W557" s="145">
        <f t="shared" si="70"/>
        <v>0</v>
      </c>
      <c r="X557" s="146"/>
      <c r="Y557" s="146"/>
      <c r="Z557" s="145">
        <f t="shared" si="71"/>
        <v>0</v>
      </c>
      <c r="AA557" s="126">
        <f t="shared" si="67"/>
        <v>0</v>
      </c>
      <c r="AB557" s="142"/>
    </row>
    <row r="558" spans="1:28" x14ac:dyDescent="0.55000000000000004">
      <c r="A558">
        <v>549</v>
      </c>
      <c r="B558" s="142"/>
      <c r="C558" s="142"/>
      <c r="D558" s="142"/>
      <c r="E558" s="142"/>
      <c r="F558" s="142"/>
      <c r="G558" t="str">
        <f t="shared" si="64"/>
        <v/>
      </c>
      <c r="H558" s="142"/>
      <c r="I558" t="str">
        <f t="shared" ca="1" si="65"/>
        <v/>
      </c>
      <c r="J558" s="142"/>
      <c r="K558" t="str">
        <f t="shared" ca="1" si="66"/>
        <v/>
      </c>
      <c r="L558" s="142"/>
      <c r="M558" s="142"/>
      <c r="N558" s="142"/>
      <c r="O558" s="146"/>
      <c r="P558" s="146"/>
      <c r="Q558" s="145">
        <f t="shared" si="68"/>
        <v>0</v>
      </c>
      <c r="R558" s="146"/>
      <c r="S558" s="146"/>
      <c r="T558" s="145">
        <f t="shared" si="69"/>
        <v>0</v>
      </c>
      <c r="U558" s="146"/>
      <c r="V558" s="146"/>
      <c r="W558" s="145">
        <f t="shared" si="70"/>
        <v>0</v>
      </c>
      <c r="X558" s="146"/>
      <c r="Y558" s="146"/>
      <c r="Z558" s="145">
        <f t="shared" si="71"/>
        <v>0</v>
      </c>
      <c r="AA558" s="126">
        <f t="shared" si="67"/>
        <v>0</v>
      </c>
      <c r="AB558" s="142"/>
    </row>
    <row r="559" spans="1:28" x14ac:dyDescent="0.55000000000000004">
      <c r="A559">
        <v>550</v>
      </c>
      <c r="B559" s="142"/>
      <c r="C559" s="142"/>
      <c r="D559" s="142"/>
      <c r="E559" s="142"/>
      <c r="F559" s="142"/>
      <c r="G559" t="str">
        <f t="shared" si="64"/>
        <v/>
      </c>
      <c r="H559" s="142"/>
      <c r="I559" t="str">
        <f t="shared" ca="1" si="65"/>
        <v/>
      </c>
      <c r="J559" s="142"/>
      <c r="K559" t="str">
        <f t="shared" ca="1" si="66"/>
        <v/>
      </c>
      <c r="L559" s="142"/>
      <c r="M559" s="142"/>
      <c r="N559" s="142"/>
      <c r="O559" s="146"/>
      <c r="P559" s="146"/>
      <c r="Q559" s="145">
        <f t="shared" si="68"/>
        <v>0</v>
      </c>
      <c r="R559" s="146"/>
      <c r="S559" s="146"/>
      <c r="T559" s="145">
        <f t="shared" si="69"/>
        <v>0</v>
      </c>
      <c r="U559" s="146"/>
      <c r="V559" s="146"/>
      <c r="W559" s="145">
        <f t="shared" si="70"/>
        <v>0</v>
      </c>
      <c r="X559" s="146"/>
      <c r="Y559" s="146"/>
      <c r="Z559" s="145">
        <f t="shared" si="71"/>
        <v>0</v>
      </c>
      <c r="AA559" s="126">
        <f t="shared" si="67"/>
        <v>0</v>
      </c>
      <c r="AB559" s="142"/>
    </row>
    <row r="560" spans="1:28" x14ac:dyDescent="0.55000000000000004">
      <c r="A560">
        <v>551</v>
      </c>
      <c r="B560" s="142"/>
      <c r="C560" s="142"/>
      <c r="D560" s="142"/>
      <c r="E560" s="142"/>
      <c r="F560" s="142"/>
      <c r="G560" t="str">
        <f t="shared" si="64"/>
        <v/>
      </c>
      <c r="H560" s="142"/>
      <c r="I560" t="str">
        <f t="shared" ca="1" si="65"/>
        <v/>
      </c>
      <c r="J560" s="142"/>
      <c r="K560" t="str">
        <f t="shared" ca="1" si="66"/>
        <v/>
      </c>
      <c r="L560" s="142"/>
      <c r="M560" s="142"/>
      <c r="N560" s="142"/>
      <c r="O560" s="146"/>
      <c r="P560" s="146"/>
      <c r="Q560" s="145">
        <f t="shared" si="68"/>
        <v>0</v>
      </c>
      <c r="R560" s="146"/>
      <c r="S560" s="146"/>
      <c r="T560" s="145">
        <f t="shared" si="69"/>
        <v>0</v>
      </c>
      <c r="U560" s="146"/>
      <c r="V560" s="146"/>
      <c r="W560" s="145">
        <f t="shared" si="70"/>
        <v>0</v>
      </c>
      <c r="X560" s="146"/>
      <c r="Y560" s="146"/>
      <c r="Z560" s="145">
        <f t="shared" si="71"/>
        <v>0</v>
      </c>
      <c r="AA560" s="126">
        <f t="shared" si="67"/>
        <v>0</v>
      </c>
      <c r="AB560" s="142"/>
    </row>
    <row r="561" spans="1:28" x14ac:dyDescent="0.55000000000000004">
      <c r="A561">
        <v>552</v>
      </c>
      <c r="B561" s="142"/>
      <c r="C561" s="142"/>
      <c r="D561" s="142"/>
      <c r="E561" s="142"/>
      <c r="F561" s="142"/>
      <c r="G561" t="str">
        <f t="shared" si="64"/>
        <v/>
      </c>
      <c r="H561" s="142"/>
      <c r="I561" t="str">
        <f t="shared" ca="1" si="65"/>
        <v/>
      </c>
      <c r="J561" s="142"/>
      <c r="K561" t="str">
        <f t="shared" ca="1" si="66"/>
        <v/>
      </c>
      <c r="L561" s="142"/>
      <c r="M561" s="142"/>
      <c r="N561" s="142"/>
      <c r="O561" s="146"/>
      <c r="P561" s="146"/>
      <c r="Q561" s="145">
        <f t="shared" si="68"/>
        <v>0</v>
      </c>
      <c r="R561" s="146"/>
      <c r="S561" s="146"/>
      <c r="T561" s="145">
        <f t="shared" si="69"/>
        <v>0</v>
      </c>
      <c r="U561" s="146"/>
      <c r="V561" s="146"/>
      <c r="W561" s="145">
        <f t="shared" si="70"/>
        <v>0</v>
      </c>
      <c r="X561" s="146"/>
      <c r="Y561" s="146"/>
      <c r="Z561" s="145">
        <f t="shared" si="71"/>
        <v>0</v>
      </c>
      <c r="AA561" s="126">
        <f t="shared" si="67"/>
        <v>0</v>
      </c>
      <c r="AB561" s="142"/>
    </row>
    <row r="562" spans="1:28" x14ac:dyDescent="0.55000000000000004">
      <c r="A562">
        <v>553</v>
      </c>
      <c r="B562" s="142"/>
      <c r="C562" s="142"/>
      <c r="D562" s="142"/>
      <c r="E562" s="142"/>
      <c r="F562" s="142"/>
      <c r="G562" t="str">
        <f t="shared" si="64"/>
        <v/>
      </c>
      <c r="H562" s="142"/>
      <c r="I562" t="str">
        <f t="shared" ca="1" si="65"/>
        <v/>
      </c>
      <c r="J562" s="142"/>
      <c r="K562" t="str">
        <f t="shared" ca="1" si="66"/>
        <v/>
      </c>
      <c r="L562" s="142"/>
      <c r="M562" s="142"/>
      <c r="N562" s="142"/>
      <c r="O562" s="146"/>
      <c r="P562" s="146"/>
      <c r="Q562" s="145">
        <f t="shared" si="68"/>
        <v>0</v>
      </c>
      <c r="R562" s="146"/>
      <c r="S562" s="146"/>
      <c r="T562" s="145">
        <f t="shared" si="69"/>
        <v>0</v>
      </c>
      <c r="U562" s="146"/>
      <c r="V562" s="146"/>
      <c r="W562" s="145">
        <f t="shared" si="70"/>
        <v>0</v>
      </c>
      <c r="X562" s="146"/>
      <c r="Y562" s="146"/>
      <c r="Z562" s="145">
        <f t="shared" si="71"/>
        <v>0</v>
      </c>
      <c r="AA562" s="126">
        <f t="shared" si="67"/>
        <v>0</v>
      </c>
      <c r="AB562" s="142"/>
    </row>
    <row r="563" spans="1:28" x14ac:dyDescent="0.55000000000000004">
      <c r="A563">
        <v>554</v>
      </c>
      <c r="B563" s="142"/>
      <c r="C563" s="142"/>
      <c r="D563" s="142"/>
      <c r="E563" s="142"/>
      <c r="F563" s="142"/>
      <c r="G563" t="str">
        <f t="shared" si="64"/>
        <v/>
      </c>
      <c r="H563" s="142"/>
      <c r="I563" t="str">
        <f t="shared" ca="1" si="65"/>
        <v/>
      </c>
      <c r="J563" s="142"/>
      <c r="K563" t="str">
        <f t="shared" ca="1" si="66"/>
        <v/>
      </c>
      <c r="L563" s="142"/>
      <c r="M563" s="142"/>
      <c r="N563" s="142"/>
      <c r="O563" s="146"/>
      <c r="P563" s="146"/>
      <c r="Q563" s="145">
        <f t="shared" si="68"/>
        <v>0</v>
      </c>
      <c r="R563" s="146"/>
      <c r="S563" s="146"/>
      <c r="T563" s="145">
        <f t="shared" si="69"/>
        <v>0</v>
      </c>
      <c r="U563" s="146"/>
      <c r="V563" s="146"/>
      <c r="W563" s="145">
        <f t="shared" si="70"/>
        <v>0</v>
      </c>
      <c r="X563" s="146"/>
      <c r="Y563" s="146"/>
      <c r="Z563" s="145">
        <f t="shared" si="71"/>
        <v>0</v>
      </c>
      <c r="AA563" s="126">
        <f t="shared" si="67"/>
        <v>0</v>
      </c>
      <c r="AB563" s="142"/>
    </row>
    <row r="564" spans="1:28" x14ac:dyDescent="0.55000000000000004">
      <c r="A564">
        <v>555</v>
      </c>
      <c r="B564" s="142"/>
      <c r="C564" s="142"/>
      <c r="D564" s="142"/>
      <c r="E564" s="142"/>
      <c r="F564" s="142"/>
      <c r="G564" t="str">
        <f t="shared" si="64"/>
        <v/>
      </c>
      <c r="H564" s="142"/>
      <c r="I564" t="str">
        <f t="shared" ca="1" si="65"/>
        <v/>
      </c>
      <c r="J564" s="142"/>
      <c r="K564" t="str">
        <f t="shared" ca="1" si="66"/>
        <v/>
      </c>
      <c r="L564" s="142"/>
      <c r="M564" s="142"/>
      <c r="N564" s="142"/>
      <c r="O564" s="146"/>
      <c r="P564" s="146"/>
      <c r="Q564" s="145">
        <f t="shared" si="68"/>
        <v>0</v>
      </c>
      <c r="R564" s="146"/>
      <c r="S564" s="146"/>
      <c r="T564" s="145">
        <f t="shared" si="69"/>
        <v>0</v>
      </c>
      <c r="U564" s="146"/>
      <c r="V564" s="146"/>
      <c r="W564" s="145">
        <f t="shared" si="70"/>
        <v>0</v>
      </c>
      <c r="X564" s="146"/>
      <c r="Y564" s="146"/>
      <c r="Z564" s="145">
        <f t="shared" si="71"/>
        <v>0</v>
      </c>
      <c r="AA564" s="126">
        <f t="shared" si="67"/>
        <v>0</v>
      </c>
      <c r="AB564" s="142"/>
    </row>
    <row r="565" spans="1:28" x14ac:dyDescent="0.55000000000000004">
      <c r="A565">
        <v>556</v>
      </c>
      <c r="B565" s="142"/>
      <c r="C565" s="142"/>
      <c r="D565" s="142"/>
      <c r="E565" s="142"/>
      <c r="F565" s="142"/>
      <c r="G565" t="str">
        <f t="shared" si="64"/>
        <v/>
      </c>
      <c r="H565" s="142"/>
      <c r="I565" t="str">
        <f t="shared" ca="1" si="65"/>
        <v/>
      </c>
      <c r="J565" s="142"/>
      <c r="K565" t="str">
        <f t="shared" ca="1" si="66"/>
        <v/>
      </c>
      <c r="L565" s="142"/>
      <c r="M565" s="142"/>
      <c r="N565" s="142"/>
      <c r="O565" s="146"/>
      <c r="P565" s="146"/>
      <c r="Q565" s="145">
        <f t="shared" si="68"/>
        <v>0</v>
      </c>
      <c r="R565" s="146"/>
      <c r="S565" s="146"/>
      <c r="T565" s="145">
        <f t="shared" si="69"/>
        <v>0</v>
      </c>
      <c r="U565" s="146"/>
      <c r="V565" s="146"/>
      <c r="W565" s="145">
        <f t="shared" si="70"/>
        <v>0</v>
      </c>
      <c r="X565" s="146"/>
      <c r="Y565" s="146"/>
      <c r="Z565" s="145">
        <f t="shared" si="71"/>
        <v>0</v>
      </c>
      <c r="AA565" s="126">
        <f t="shared" si="67"/>
        <v>0</v>
      </c>
      <c r="AB565" s="142"/>
    </row>
    <row r="566" spans="1:28" x14ac:dyDescent="0.55000000000000004">
      <c r="A566">
        <v>557</v>
      </c>
      <c r="B566" s="142"/>
      <c r="C566" s="142"/>
      <c r="D566" s="142"/>
      <c r="E566" s="142"/>
      <c r="F566" s="142"/>
      <c r="G566" t="str">
        <f t="shared" si="64"/>
        <v/>
      </c>
      <c r="H566" s="142"/>
      <c r="I566" t="str">
        <f t="shared" ca="1" si="65"/>
        <v/>
      </c>
      <c r="J566" s="142"/>
      <c r="K566" t="str">
        <f t="shared" ca="1" si="66"/>
        <v/>
      </c>
      <c r="L566" s="142"/>
      <c r="M566" s="142"/>
      <c r="N566" s="142"/>
      <c r="O566" s="146"/>
      <c r="P566" s="146"/>
      <c r="Q566" s="145">
        <f t="shared" si="68"/>
        <v>0</v>
      </c>
      <c r="R566" s="146"/>
      <c r="S566" s="146"/>
      <c r="T566" s="145">
        <f t="shared" si="69"/>
        <v>0</v>
      </c>
      <c r="U566" s="146"/>
      <c r="V566" s="146"/>
      <c r="W566" s="145">
        <f t="shared" si="70"/>
        <v>0</v>
      </c>
      <c r="X566" s="146"/>
      <c r="Y566" s="146"/>
      <c r="Z566" s="145">
        <f t="shared" si="71"/>
        <v>0</v>
      </c>
      <c r="AA566" s="126">
        <f t="shared" si="67"/>
        <v>0</v>
      </c>
      <c r="AB566" s="142"/>
    </row>
    <row r="567" spans="1:28" x14ac:dyDescent="0.55000000000000004">
      <c r="A567">
        <v>558</v>
      </c>
      <c r="B567" s="142"/>
      <c r="C567" s="142"/>
      <c r="D567" s="142"/>
      <c r="E567" s="142"/>
      <c r="F567" s="142"/>
      <c r="G567" t="str">
        <f t="shared" si="64"/>
        <v/>
      </c>
      <c r="H567" s="142"/>
      <c r="I567" t="str">
        <f t="shared" ca="1" si="65"/>
        <v/>
      </c>
      <c r="J567" s="142"/>
      <c r="K567" t="str">
        <f t="shared" ca="1" si="66"/>
        <v/>
      </c>
      <c r="L567" s="142"/>
      <c r="M567" s="142"/>
      <c r="N567" s="142"/>
      <c r="O567" s="146"/>
      <c r="P567" s="146"/>
      <c r="Q567" s="145">
        <f t="shared" si="68"/>
        <v>0</v>
      </c>
      <c r="R567" s="146"/>
      <c r="S567" s="146"/>
      <c r="T567" s="145">
        <f t="shared" si="69"/>
        <v>0</v>
      </c>
      <c r="U567" s="146"/>
      <c r="V567" s="146"/>
      <c r="W567" s="145">
        <f t="shared" si="70"/>
        <v>0</v>
      </c>
      <c r="X567" s="146"/>
      <c r="Y567" s="146"/>
      <c r="Z567" s="145">
        <f t="shared" si="71"/>
        <v>0</v>
      </c>
      <c r="AA567" s="126">
        <f t="shared" si="67"/>
        <v>0</v>
      </c>
      <c r="AB567" s="142"/>
    </row>
    <row r="568" spans="1:28" x14ac:dyDescent="0.55000000000000004">
      <c r="A568">
        <v>559</v>
      </c>
      <c r="B568" s="142"/>
      <c r="C568" s="142"/>
      <c r="D568" s="142"/>
      <c r="E568" s="142"/>
      <c r="F568" s="142"/>
      <c r="G568" t="str">
        <f t="shared" si="64"/>
        <v/>
      </c>
      <c r="H568" s="142"/>
      <c r="I568" t="str">
        <f t="shared" ca="1" si="65"/>
        <v/>
      </c>
      <c r="J568" s="142"/>
      <c r="K568" t="str">
        <f t="shared" ca="1" si="66"/>
        <v/>
      </c>
      <c r="L568" s="142"/>
      <c r="M568" s="142"/>
      <c r="N568" s="142"/>
      <c r="O568" s="146"/>
      <c r="P568" s="146"/>
      <c r="Q568" s="145">
        <f t="shared" si="68"/>
        <v>0</v>
      </c>
      <c r="R568" s="146"/>
      <c r="S568" s="146"/>
      <c r="T568" s="145">
        <f t="shared" si="69"/>
        <v>0</v>
      </c>
      <c r="U568" s="146"/>
      <c r="V568" s="146"/>
      <c r="W568" s="145">
        <f t="shared" si="70"/>
        <v>0</v>
      </c>
      <c r="X568" s="146"/>
      <c r="Y568" s="146"/>
      <c r="Z568" s="145">
        <f t="shared" si="71"/>
        <v>0</v>
      </c>
      <c r="AA568" s="126">
        <f t="shared" si="67"/>
        <v>0</v>
      </c>
      <c r="AB568" s="142"/>
    </row>
    <row r="569" spans="1:28" x14ac:dyDescent="0.55000000000000004">
      <c r="A569">
        <v>560</v>
      </c>
      <c r="B569" s="142"/>
      <c r="C569" s="142"/>
      <c r="D569" s="142"/>
      <c r="E569" s="142"/>
      <c r="F569" s="142"/>
      <c r="G569" t="str">
        <f t="shared" si="64"/>
        <v/>
      </c>
      <c r="H569" s="142"/>
      <c r="I569" t="str">
        <f t="shared" ca="1" si="65"/>
        <v/>
      </c>
      <c r="J569" s="142"/>
      <c r="K569" t="str">
        <f t="shared" ca="1" si="66"/>
        <v/>
      </c>
      <c r="L569" s="142"/>
      <c r="M569" s="142"/>
      <c r="N569" s="142"/>
      <c r="O569" s="146"/>
      <c r="P569" s="146"/>
      <c r="Q569" s="145">
        <f t="shared" si="68"/>
        <v>0</v>
      </c>
      <c r="R569" s="146"/>
      <c r="S569" s="146"/>
      <c r="T569" s="145">
        <f t="shared" si="69"/>
        <v>0</v>
      </c>
      <c r="U569" s="146"/>
      <c r="V569" s="146"/>
      <c r="W569" s="145">
        <f t="shared" si="70"/>
        <v>0</v>
      </c>
      <c r="X569" s="146"/>
      <c r="Y569" s="146"/>
      <c r="Z569" s="145">
        <f t="shared" si="71"/>
        <v>0</v>
      </c>
      <c r="AA569" s="126">
        <f t="shared" si="67"/>
        <v>0</v>
      </c>
      <c r="AB569" s="142"/>
    </row>
    <row r="570" spans="1:28" x14ac:dyDescent="0.55000000000000004">
      <c r="A570">
        <v>561</v>
      </c>
      <c r="B570" s="142"/>
      <c r="C570" s="142"/>
      <c r="D570" s="142"/>
      <c r="E570" s="142"/>
      <c r="F570" s="142"/>
      <c r="G570" t="str">
        <f t="shared" si="64"/>
        <v/>
      </c>
      <c r="H570" s="142"/>
      <c r="I570" t="str">
        <f t="shared" ca="1" si="65"/>
        <v/>
      </c>
      <c r="J570" s="142"/>
      <c r="K570" t="str">
        <f t="shared" ca="1" si="66"/>
        <v/>
      </c>
      <c r="L570" s="142"/>
      <c r="M570" s="142"/>
      <c r="N570" s="142"/>
      <c r="O570" s="146"/>
      <c r="P570" s="146"/>
      <c r="Q570" s="145">
        <f t="shared" si="68"/>
        <v>0</v>
      </c>
      <c r="R570" s="146"/>
      <c r="S570" s="146"/>
      <c r="T570" s="145">
        <f t="shared" si="69"/>
        <v>0</v>
      </c>
      <c r="U570" s="146"/>
      <c r="V570" s="146"/>
      <c r="W570" s="145">
        <f t="shared" si="70"/>
        <v>0</v>
      </c>
      <c r="X570" s="146"/>
      <c r="Y570" s="146"/>
      <c r="Z570" s="145">
        <f t="shared" si="71"/>
        <v>0</v>
      </c>
      <c r="AA570" s="126">
        <f t="shared" si="67"/>
        <v>0</v>
      </c>
      <c r="AB570" s="142"/>
    </row>
    <row r="571" spans="1:28" x14ac:dyDescent="0.55000000000000004">
      <c r="A571">
        <v>562</v>
      </c>
      <c r="B571" s="142"/>
      <c r="C571" s="142"/>
      <c r="D571" s="142"/>
      <c r="E571" s="142"/>
      <c r="F571" s="142"/>
      <c r="G571" t="str">
        <f t="shared" si="64"/>
        <v/>
      </c>
      <c r="H571" s="142"/>
      <c r="I571" t="str">
        <f t="shared" ca="1" si="65"/>
        <v/>
      </c>
      <c r="J571" s="142"/>
      <c r="K571" t="str">
        <f t="shared" ca="1" si="66"/>
        <v/>
      </c>
      <c r="L571" s="142"/>
      <c r="M571" s="142"/>
      <c r="N571" s="142"/>
      <c r="O571" s="146"/>
      <c r="P571" s="146"/>
      <c r="Q571" s="145">
        <f t="shared" si="68"/>
        <v>0</v>
      </c>
      <c r="R571" s="146"/>
      <c r="S571" s="146"/>
      <c r="T571" s="145">
        <f t="shared" si="69"/>
        <v>0</v>
      </c>
      <c r="U571" s="146"/>
      <c r="V571" s="146"/>
      <c r="W571" s="145">
        <f t="shared" si="70"/>
        <v>0</v>
      </c>
      <c r="X571" s="146"/>
      <c r="Y571" s="146"/>
      <c r="Z571" s="145">
        <f t="shared" si="71"/>
        <v>0</v>
      </c>
      <c r="AA571" s="126">
        <f t="shared" si="67"/>
        <v>0</v>
      </c>
      <c r="AB571" s="142"/>
    </row>
    <row r="572" spans="1:28" x14ac:dyDescent="0.55000000000000004">
      <c r="A572">
        <v>563</v>
      </c>
      <c r="B572" s="142"/>
      <c r="C572" s="142"/>
      <c r="D572" s="142"/>
      <c r="E572" s="142"/>
      <c r="F572" s="142"/>
      <c r="G572" t="str">
        <f t="shared" si="64"/>
        <v/>
      </c>
      <c r="H572" s="142"/>
      <c r="I572" t="str">
        <f t="shared" ca="1" si="65"/>
        <v/>
      </c>
      <c r="J572" s="142"/>
      <c r="K572" t="str">
        <f t="shared" ca="1" si="66"/>
        <v/>
      </c>
      <c r="L572" s="142"/>
      <c r="M572" s="142"/>
      <c r="N572" s="142"/>
      <c r="O572" s="146"/>
      <c r="P572" s="146"/>
      <c r="Q572" s="145">
        <f t="shared" si="68"/>
        <v>0</v>
      </c>
      <c r="R572" s="146"/>
      <c r="S572" s="146"/>
      <c r="T572" s="145">
        <f t="shared" si="69"/>
        <v>0</v>
      </c>
      <c r="U572" s="146"/>
      <c r="V572" s="146"/>
      <c r="W572" s="145">
        <f t="shared" si="70"/>
        <v>0</v>
      </c>
      <c r="X572" s="146"/>
      <c r="Y572" s="146"/>
      <c r="Z572" s="145">
        <f t="shared" si="71"/>
        <v>0</v>
      </c>
      <c r="AA572" s="126">
        <f t="shared" si="67"/>
        <v>0</v>
      </c>
      <c r="AB572" s="142"/>
    </row>
    <row r="573" spans="1:28" x14ac:dyDescent="0.55000000000000004">
      <c r="A573">
        <v>564</v>
      </c>
      <c r="B573" s="142"/>
      <c r="C573" s="142"/>
      <c r="D573" s="142"/>
      <c r="E573" s="142"/>
      <c r="F573" s="142"/>
      <c r="G573" t="str">
        <f t="shared" si="64"/>
        <v/>
      </c>
      <c r="H573" s="142"/>
      <c r="I573" t="str">
        <f t="shared" ca="1" si="65"/>
        <v/>
      </c>
      <c r="J573" s="142"/>
      <c r="K573" t="str">
        <f t="shared" ca="1" si="66"/>
        <v/>
      </c>
      <c r="L573" s="142"/>
      <c r="M573" s="142"/>
      <c r="N573" s="142"/>
      <c r="O573" s="146"/>
      <c r="P573" s="146"/>
      <c r="Q573" s="145">
        <f t="shared" si="68"/>
        <v>0</v>
      </c>
      <c r="R573" s="146"/>
      <c r="S573" s="146"/>
      <c r="T573" s="145">
        <f t="shared" si="69"/>
        <v>0</v>
      </c>
      <c r="U573" s="146"/>
      <c r="V573" s="146"/>
      <c r="W573" s="145">
        <f t="shared" si="70"/>
        <v>0</v>
      </c>
      <c r="X573" s="146"/>
      <c r="Y573" s="146"/>
      <c r="Z573" s="145">
        <f t="shared" si="71"/>
        <v>0</v>
      </c>
      <c r="AA573" s="126">
        <f t="shared" si="67"/>
        <v>0</v>
      </c>
      <c r="AB573" s="142"/>
    </row>
    <row r="574" spans="1:28" x14ac:dyDescent="0.55000000000000004">
      <c r="A574">
        <v>565</v>
      </c>
      <c r="B574" s="142"/>
      <c r="C574" s="142"/>
      <c r="D574" s="142"/>
      <c r="E574" s="142"/>
      <c r="F574" s="142"/>
      <c r="G574" t="str">
        <f t="shared" si="64"/>
        <v/>
      </c>
      <c r="H574" s="142"/>
      <c r="I574" t="str">
        <f t="shared" ca="1" si="65"/>
        <v/>
      </c>
      <c r="J574" s="142"/>
      <c r="K574" t="str">
        <f t="shared" ca="1" si="66"/>
        <v/>
      </c>
      <c r="L574" s="142"/>
      <c r="M574" s="142"/>
      <c r="N574" s="142"/>
      <c r="O574" s="146"/>
      <c r="P574" s="146"/>
      <c r="Q574" s="145">
        <f t="shared" si="68"/>
        <v>0</v>
      </c>
      <c r="R574" s="146"/>
      <c r="S574" s="146"/>
      <c r="T574" s="145">
        <f t="shared" si="69"/>
        <v>0</v>
      </c>
      <c r="U574" s="146"/>
      <c r="V574" s="146"/>
      <c r="W574" s="145">
        <f t="shared" si="70"/>
        <v>0</v>
      </c>
      <c r="X574" s="146"/>
      <c r="Y574" s="146"/>
      <c r="Z574" s="145">
        <f t="shared" si="71"/>
        <v>0</v>
      </c>
      <c r="AA574" s="126">
        <f t="shared" si="67"/>
        <v>0</v>
      </c>
      <c r="AB574" s="142"/>
    </row>
    <row r="575" spans="1:28" x14ac:dyDescent="0.55000000000000004">
      <c r="A575">
        <v>566</v>
      </c>
      <c r="B575" s="142"/>
      <c r="C575" s="142"/>
      <c r="D575" s="142"/>
      <c r="E575" s="142"/>
      <c r="F575" s="142"/>
      <c r="G575" t="str">
        <f t="shared" si="64"/>
        <v/>
      </c>
      <c r="H575" s="142"/>
      <c r="I575" t="str">
        <f t="shared" ca="1" si="65"/>
        <v/>
      </c>
      <c r="J575" s="142"/>
      <c r="K575" t="str">
        <f t="shared" ca="1" si="66"/>
        <v/>
      </c>
      <c r="L575" s="142"/>
      <c r="M575" s="142"/>
      <c r="N575" s="142"/>
      <c r="O575" s="146"/>
      <c r="P575" s="146"/>
      <c r="Q575" s="145">
        <f t="shared" si="68"/>
        <v>0</v>
      </c>
      <c r="R575" s="146"/>
      <c r="S575" s="146"/>
      <c r="T575" s="145">
        <f t="shared" si="69"/>
        <v>0</v>
      </c>
      <c r="U575" s="146"/>
      <c r="V575" s="146"/>
      <c r="W575" s="145">
        <f t="shared" si="70"/>
        <v>0</v>
      </c>
      <c r="X575" s="146"/>
      <c r="Y575" s="146"/>
      <c r="Z575" s="145">
        <f t="shared" si="71"/>
        <v>0</v>
      </c>
      <c r="AA575" s="126">
        <f t="shared" si="67"/>
        <v>0</v>
      </c>
      <c r="AB575" s="142"/>
    </row>
    <row r="576" spans="1:28" x14ac:dyDescent="0.55000000000000004">
      <c r="A576">
        <v>567</v>
      </c>
      <c r="B576" s="142"/>
      <c r="C576" s="142"/>
      <c r="D576" s="142"/>
      <c r="E576" s="142"/>
      <c r="F576" s="142"/>
      <c r="G576" t="str">
        <f t="shared" si="64"/>
        <v/>
      </c>
      <c r="H576" s="142"/>
      <c r="I576" t="str">
        <f t="shared" ca="1" si="65"/>
        <v/>
      </c>
      <c r="J576" s="142"/>
      <c r="K576" t="str">
        <f t="shared" ca="1" si="66"/>
        <v/>
      </c>
      <c r="L576" s="142"/>
      <c r="M576" s="142"/>
      <c r="N576" s="142"/>
      <c r="O576" s="146"/>
      <c r="P576" s="146"/>
      <c r="Q576" s="145">
        <f t="shared" si="68"/>
        <v>0</v>
      </c>
      <c r="R576" s="146"/>
      <c r="S576" s="146"/>
      <c r="T576" s="145">
        <f t="shared" si="69"/>
        <v>0</v>
      </c>
      <c r="U576" s="146"/>
      <c r="V576" s="146"/>
      <c r="W576" s="145">
        <f t="shared" si="70"/>
        <v>0</v>
      </c>
      <c r="X576" s="146"/>
      <c r="Y576" s="146"/>
      <c r="Z576" s="145">
        <f t="shared" si="71"/>
        <v>0</v>
      </c>
      <c r="AA576" s="126">
        <f t="shared" si="67"/>
        <v>0</v>
      </c>
      <c r="AB576" s="142"/>
    </row>
    <row r="577" spans="1:28" x14ac:dyDescent="0.55000000000000004">
      <c r="A577">
        <v>568</v>
      </c>
      <c r="B577" s="142"/>
      <c r="C577" s="142"/>
      <c r="D577" s="142"/>
      <c r="E577" s="142"/>
      <c r="F577" s="142"/>
      <c r="G577" t="str">
        <f t="shared" si="64"/>
        <v/>
      </c>
      <c r="H577" s="142"/>
      <c r="I577" t="str">
        <f t="shared" ca="1" si="65"/>
        <v/>
      </c>
      <c r="J577" s="142"/>
      <c r="K577" t="str">
        <f t="shared" ca="1" si="66"/>
        <v/>
      </c>
      <c r="L577" s="142"/>
      <c r="M577" s="142"/>
      <c r="N577" s="142"/>
      <c r="O577" s="146"/>
      <c r="P577" s="146"/>
      <c r="Q577" s="145">
        <f t="shared" si="68"/>
        <v>0</v>
      </c>
      <c r="R577" s="146"/>
      <c r="S577" s="146"/>
      <c r="T577" s="145">
        <f t="shared" si="69"/>
        <v>0</v>
      </c>
      <c r="U577" s="146"/>
      <c r="V577" s="146"/>
      <c r="W577" s="145">
        <f t="shared" si="70"/>
        <v>0</v>
      </c>
      <c r="X577" s="146"/>
      <c r="Y577" s="146"/>
      <c r="Z577" s="145">
        <f t="shared" si="71"/>
        <v>0</v>
      </c>
      <c r="AA577" s="126">
        <f t="shared" si="67"/>
        <v>0</v>
      </c>
      <c r="AB577" s="142"/>
    </row>
    <row r="578" spans="1:28" x14ac:dyDescent="0.55000000000000004">
      <c r="A578">
        <v>569</v>
      </c>
      <c r="B578" s="142"/>
      <c r="C578" s="142"/>
      <c r="D578" s="142"/>
      <c r="E578" s="142"/>
      <c r="F578" s="142"/>
      <c r="G578" t="str">
        <f t="shared" si="64"/>
        <v/>
      </c>
      <c r="H578" s="142"/>
      <c r="I578" t="str">
        <f t="shared" ca="1" si="65"/>
        <v/>
      </c>
      <c r="J578" s="142"/>
      <c r="K578" t="str">
        <f t="shared" ca="1" si="66"/>
        <v/>
      </c>
      <c r="L578" s="142"/>
      <c r="M578" s="142"/>
      <c r="N578" s="142"/>
      <c r="O578" s="146"/>
      <c r="P578" s="146"/>
      <c r="Q578" s="145">
        <f t="shared" si="68"/>
        <v>0</v>
      </c>
      <c r="R578" s="146"/>
      <c r="S578" s="146"/>
      <c r="T578" s="145">
        <f t="shared" si="69"/>
        <v>0</v>
      </c>
      <c r="U578" s="146"/>
      <c r="V578" s="146"/>
      <c r="W578" s="145">
        <f t="shared" si="70"/>
        <v>0</v>
      </c>
      <c r="X578" s="146"/>
      <c r="Y578" s="146"/>
      <c r="Z578" s="145">
        <f t="shared" si="71"/>
        <v>0</v>
      </c>
      <c r="AA578" s="126">
        <f t="shared" si="67"/>
        <v>0</v>
      </c>
      <c r="AB578" s="142"/>
    </row>
    <row r="579" spans="1:28" x14ac:dyDescent="0.55000000000000004">
      <c r="A579">
        <v>570</v>
      </c>
      <c r="B579" s="142"/>
      <c r="C579" s="142"/>
      <c r="D579" s="142"/>
      <c r="E579" s="142"/>
      <c r="F579" s="142"/>
      <c r="G579" t="str">
        <f t="shared" si="64"/>
        <v/>
      </c>
      <c r="H579" s="142"/>
      <c r="I579" t="str">
        <f t="shared" ca="1" si="65"/>
        <v/>
      </c>
      <c r="J579" s="142"/>
      <c r="K579" t="str">
        <f t="shared" ca="1" si="66"/>
        <v/>
      </c>
      <c r="L579" s="142"/>
      <c r="M579" s="142"/>
      <c r="N579" s="142"/>
      <c r="O579" s="146"/>
      <c r="P579" s="146"/>
      <c r="Q579" s="145">
        <f t="shared" si="68"/>
        <v>0</v>
      </c>
      <c r="R579" s="146"/>
      <c r="S579" s="146"/>
      <c r="T579" s="145">
        <f t="shared" si="69"/>
        <v>0</v>
      </c>
      <c r="U579" s="146"/>
      <c r="V579" s="146"/>
      <c r="W579" s="145">
        <f t="shared" si="70"/>
        <v>0</v>
      </c>
      <c r="X579" s="146"/>
      <c r="Y579" s="146"/>
      <c r="Z579" s="145">
        <f t="shared" si="71"/>
        <v>0</v>
      </c>
      <c r="AA579" s="126">
        <f t="shared" si="67"/>
        <v>0</v>
      </c>
      <c r="AB579" s="142"/>
    </row>
    <row r="580" spans="1:28" x14ac:dyDescent="0.55000000000000004">
      <c r="A580">
        <v>571</v>
      </c>
      <c r="B580" s="142"/>
      <c r="C580" s="142"/>
      <c r="D580" s="142"/>
      <c r="E580" s="142"/>
      <c r="F580" s="142"/>
      <c r="G580" t="str">
        <f t="shared" si="64"/>
        <v/>
      </c>
      <c r="H580" s="142"/>
      <c r="I580" t="str">
        <f t="shared" ca="1" si="65"/>
        <v/>
      </c>
      <c r="J580" s="142"/>
      <c r="K580" t="str">
        <f t="shared" ca="1" si="66"/>
        <v/>
      </c>
      <c r="L580" s="142"/>
      <c r="M580" s="142"/>
      <c r="N580" s="142"/>
      <c r="O580" s="146"/>
      <c r="P580" s="146"/>
      <c r="Q580" s="145">
        <f t="shared" si="68"/>
        <v>0</v>
      </c>
      <c r="R580" s="146"/>
      <c r="S580" s="146"/>
      <c r="T580" s="145">
        <f t="shared" si="69"/>
        <v>0</v>
      </c>
      <c r="U580" s="146"/>
      <c r="V580" s="146"/>
      <c r="W580" s="145">
        <f t="shared" si="70"/>
        <v>0</v>
      </c>
      <c r="X580" s="146"/>
      <c r="Y580" s="146"/>
      <c r="Z580" s="145">
        <f t="shared" si="71"/>
        <v>0</v>
      </c>
      <c r="AA580" s="126">
        <f t="shared" si="67"/>
        <v>0</v>
      </c>
      <c r="AB580" s="142"/>
    </row>
    <row r="581" spans="1:28" x14ac:dyDescent="0.55000000000000004">
      <c r="A581">
        <v>572</v>
      </c>
      <c r="B581" s="142"/>
      <c r="C581" s="142"/>
      <c r="D581" s="142"/>
      <c r="E581" s="142"/>
      <c r="F581" s="142"/>
      <c r="G581" t="str">
        <f t="shared" si="64"/>
        <v/>
      </c>
      <c r="H581" s="142"/>
      <c r="I581" t="str">
        <f t="shared" ca="1" si="65"/>
        <v/>
      </c>
      <c r="J581" s="142"/>
      <c r="K581" t="str">
        <f t="shared" ca="1" si="66"/>
        <v/>
      </c>
      <c r="L581" s="142"/>
      <c r="M581" s="142"/>
      <c r="N581" s="142"/>
      <c r="O581" s="146"/>
      <c r="P581" s="146"/>
      <c r="Q581" s="145">
        <f t="shared" si="68"/>
        <v>0</v>
      </c>
      <c r="R581" s="146"/>
      <c r="S581" s="146"/>
      <c r="T581" s="145">
        <f t="shared" si="69"/>
        <v>0</v>
      </c>
      <c r="U581" s="146"/>
      <c r="V581" s="146"/>
      <c r="W581" s="145">
        <f t="shared" si="70"/>
        <v>0</v>
      </c>
      <c r="X581" s="146"/>
      <c r="Y581" s="146"/>
      <c r="Z581" s="145">
        <f t="shared" si="71"/>
        <v>0</v>
      </c>
      <c r="AA581" s="126">
        <f t="shared" si="67"/>
        <v>0</v>
      </c>
      <c r="AB581" s="142"/>
    </row>
    <row r="582" spans="1:28" x14ac:dyDescent="0.55000000000000004">
      <c r="A582">
        <v>573</v>
      </c>
      <c r="B582" s="142"/>
      <c r="C582" s="142"/>
      <c r="D582" s="142"/>
      <c r="E582" s="142"/>
      <c r="F582" s="142"/>
      <c r="G582" t="str">
        <f t="shared" si="64"/>
        <v/>
      </c>
      <c r="H582" s="142"/>
      <c r="I582" t="str">
        <f t="shared" ca="1" si="65"/>
        <v/>
      </c>
      <c r="J582" s="142"/>
      <c r="K582" t="str">
        <f t="shared" ca="1" si="66"/>
        <v/>
      </c>
      <c r="L582" s="142"/>
      <c r="M582" s="142"/>
      <c r="N582" s="142"/>
      <c r="O582" s="146"/>
      <c r="P582" s="146"/>
      <c r="Q582" s="145">
        <f t="shared" si="68"/>
        <v>0</v>
      </c>
      <c r="R582" s="146"/>
      <c r="S582" s="146"/>
      <c r="T582" s="145">
        <f t="shared" si="69"/>
        <v>0</v>
      </c>
      <c r="U582" s="146"/>
      <c r="V582" s="146"/>
      <c r="W582" s="145">
        <f t="shared" si="70"/>
        <v>0</v>
      </c>
      <c r="X582" s="146"/>
      <c r="Y582" s="146"/>
      <c r="Z582" s="145">
        <f t="shared" si="71"/>
        <v>0</v>
      </c>
      <c r="AA582" s="126">
        <f t="shared" si="67"/>
        <v>0</v>
      </c>
      <c r="AB582" s="142"/>
    </row>
    <row r="583" spans="1:28" x14ac:dyDescent="0.55000000000000004">
      <c r="A583">
        <v>574</v>
      </c>
      <c r="B583" s="142"/>
      <c r="C583" s="142"/>
      <c r="D583" s="142"/>
      <c r="E583" s="142"/>
      <c r="F583" s="142"/>
      <c r="G583" t="str">
        <f t="shared" si="64"/>
        <v/>
      </c>
      <c r="H583" s="142"/>
      <c r="I583" t="str">
        <f t="shared" ca="1" si="65"/>
        <v/>
      </c>
      <c r="J583" s="142"/>
      <c r="K583" t="str">
        <f t="shared" ca="1" si="66"/>
        <v/>
      </c>
      <c r="L583" s="142"/>
      <c r="M583" s="142"/>
      <c r="N583" s="142"/>
      <c r="O583" s="146"/>
      <c r="P583" s="146"/>
      <c r="Q583" s="145">
        <f t="shared" si="68"/>
        <v>0</v>
      </c>
      <c r="R583" s="146"/>
      <c r="S583" s="146"/>
      <c r="T583" s="145">
        <f t="shared" si="69"/>
        <v>0</v>
      </c>
      <c r="U583" s="146"/>
      <c r="V583" s="146"/>
      <c r="W583" s="145">
        <f t="shared" si="70"/>
        <v>0</v>
      </c>
      <c r="X583" s="146"/>
      <c r="Y583" s="146"/>
      <c r="Z583" s="145">
        <f t="shared" si="71"/>
        <v>0</v>
      </c>
      <c r="AA583" s="126">
        <f t="shared" si="67"/>
        <v>0</v>
      </c>
      <c r="AB583" s="142"/>
    </row>
    <row r="584" spans="1:28" x14ac:dyDescent="0.55000000000000004">
      <c r="A584">
        <v>575</v>
      </c>
      <c r="B584" s="142"/>
      <c r="C584" s="142"/>
      <c r="D584" s="142"/>
      <c r="E584" s="142"/>
      <c r="F584" s="142"/>
      <c r="G584" t="str">
        <f t="shared" si="64"/>
        <v/>
      </c>
      <c r="H584" s="142"/>
      <c r="I584" t="str">
        <f t="shared" ca="1" si="65"/>
        <v/>
      </c>
      <c r="J584" s="142"/>
      <c r="K584" t="str">
        <f t="shared" ca="1" si="66"/>
        <v/>
      </c>
      <c r="L584" s="142"/>
      <c r="M584" s="142"/>
      <c r="N584" s="142"/>
      <c r="O584" s="146"/>
      <c r="P584" s="146"/>
      <c r="Q584" s="145">
        <f t="shared" si="68"/>
        <v>0</v>
      </c>
      <c r="R584" s="146"/>
      <c r="S584" s="146"/>
      <c r="T584" s="145">
        <f t="shared" si="69"/>
        <v>0</v>
      </c>
      <c r="U584" s="146"/>
      <c r="V584" s="146"/>
      <c r="W584" s="145">
        <f t="shared" si="70"/>
        <v>0</v>
      </c>
      <c r="X584" s="146"/>
      <c r="Y584" s="146"/>
      <c r="Z584" s="145">
        <f t="shared" si="71"/>
        <v>0</v>
      </c>
      <c r="AA584" s="126">
        <f t="shared" si="67"/>
        <v>0</v>
      </c>
      <c r="AB584" s="142"/>
    </row>
    <row r="585" spans="1:28" x14ac:dyDescent="0.55000000000000004">
      <c r="A585">
        <v>576</v>
      </c>
      <c r="B585" s="142"/>
      <c r="C585" s="142"/>
      <c r="D585" s="142"/>
      <c r="E585" s="142"/>
      <c r="F585" s="142"/>
      <c r="G585" t="str">
        <f t="shared" si="64"/>
        <v/>
      </c>
      <c r="H585" s="142"/>
      <c r="I585" t="str">
        <f t="shared" ca="1" si="65"/>
        <v/>
      </c>
      <c r="J585" s="142"/>
      <c r="K585" t="str">
        <f t="shared" ca="1" si="66"/>
        <v/>
      </c>
      <c r="L585" s="142"/>
      <c r="M585" s="142"/>
      <c r="N585" s="142"/>
      <c r="O585" s="146"/>
      <c r="P585" s="146"/>
      <c r="Q585" s="145">
        <f t="shared" si="68"/>
        <v>0</v>
      </c>
      <c r="R585" s="146"/>
      <c r="S585" s="146"/>
      <c r="T585" s="145">
        <f t="shared" si="69"/>
        <v>0</v>
      </c>
      <c r="U585" s="146"/>
      <c r="V585" s="146"/>
      <c r="W585" s="145">
        <f t="shared" si="70"/>
        <v>0</v>
      </c>
      <c r="X585" s="146"/>
      <c r="Y585" s="146"/>
      <c r="Z585" s="145">
        <f t="shared" si="71"/>
        <v>0</v>
      </c>
      <c r="AA585" s="126">
        <f t="shared" si="67"/>
        <v>0</v>
      </c>
      <c r="AB585" s="142"/>
    </row>
    <row r="586" spans="1:28" x14ac:dyDescent="0.55000000000000004">
      <c r="A586">
        <v>577</v>
      </c>
      <c r="B586" s="142"/>
      <c r="C586" s="142"/>
      <c r="D586" s="142"/>
      <c r="E586" s="142"/>
      <c r="F586" s="142"/>
      <c r="G586" t="str">
        <f t="shared" si="64"/>
        <v/>
      </c>
      <c r="H586" s="142"/>
      <c r="I586" t="str">
        <f t="shared" ca="1" si="65"/>
        <v/>
      </c>
      <c r="J586" s="142"/>
      <c r="K586" t="str">
        <f t="shared" ca="1" si="66"/>
        <v/>
      </c>
      <c r="L586" s="142"/>
      <c r="M586" s="142"/>
      <c r="N586" s="142"/>
      <c r="O586" s="146"/>
      <c r="P586" s="146"/>
      <c r="Q586" s="145">
        <f t="shared" si="68"/>
        <v>0</v>
      </c>
      <c r="R586" s="146"/>
      <c r="S586" s="146"/>
      <c r="T586" s="145">
        <f t="shared" si="69"/>
        <v>0</v>
      </c>
      <c r="U586" s="146"/>
      <c r="V586" s="146"/>
      <c r="W586" s="145">
        <f t="shared" si="70"/>
        <v>0</v>
      </c>
      <c r="X586" s="146"/>
      <c r="Y586" s="146"/>
      <c r="Z586" s="145">
        <f t="shared" si="71"/>
        <v>0</v>
      </c>
      <c r="AA586" s="126">
        <f t="shared" si="67"/>
        <v>0</v>
      </c>
      <c r="AB586" s="142"/>
    </row>
    <row r="587" spans="1:28" x14ac:dyDescent="0.55000000000000004">
      <c r="A587">
        <v>578</v>
      </c>
      <c r="B587" s="142"/>
      <c r="C587" s="142"/>
      <c r="D587" s="142"/>
      <c r="E587" s="142"/>
      <c r="F587" s="142"/>
      <c r="G587" t="str">
        <f t="shared" ref="G587:G650" si="72">LEFT(F587,1)</f>
        <v/>
      </c>
      <c r="H587" s="142"/>
      <c r="I587" t="str">
        <f t="shared" ref="I587:I650" ca="1" si="73">IFERROR(VLOOKUP(H587,INDIRECT(G587&amp;"CATL"),2,FALSE),"")</f>
        <v/>
      </c>
      <c r="J587" s="142"/>
      <c r="K587" t="str">
        <f t="shared" ref="K587:K650" ca="1" si="74">IFERROR(VLOOKUP(J587,INDIRECT("SUB"&amp;I587&amp;"L"),2,FALSE),"")</f>
        <v/>
      </c>
      <c r="L587" s="142"/>
      <c r="M587" s="142"/>
      <c r="N587" s="142"/>
      <c r="O587" s="146"/>
      <c r="P587" s="146"/>
      <c r="Q587" s="145">
        <f t="shared" si="68"/>
        <v>0</v>
      </c>
      <c r="R587" s="146"/>
      <c r="S587" s="146"/>
      <c r="T587" s="145">
        <f t="shared" si="69"/>
        <v>0</v>
      </c>
      <c r="U587" s="146"/>
      <c r="V587" s="146"/>
      <c r="W587" s="145">
        <f t="shared" si="70"/>
        <v>0</v>
      </c>
      <c r="X587" s="146"/>
      <c r="Y587" s="146"/>
      <c r="Z587" s="145">
        <f t="shared" si="71"/>
        <v>0</v>
      </c>
      <c r="AA587" s="126">
        <f t="shared" ref="AA587:AA650" si="75">O587-P587+R587-S587+U587-V587+X587-Y587</f>
        <v>0</v>
      </c>
      <c r="AB587" s="142"/>
    </row>
    <row r="588" spans="1:28" x14ac:dyDescent="0.55000000000000004">
      <c r="A588">
        <v>579</v>
      </c>
      <c r="B588" s="142"/>
      <c r="C588" s="142"/>
      <c r="D588" s="142"/>
      <c r="E588" s="142"/>
      <c r="F588" s="142"/>
      <c r="G588" t="str">
        <f t="shared" si="72"/>
        <v/>
      </c>
      <c r="H588" s="142"/>
      <c r="I588" t="str">
        <f t="shared" ca="1" si="73"/>
        <v/>
      </c>
      <c r="J588" s="142"/>
      <c r="K588" t="str">
        <f t="shared" ca="1" si="74"/>
        <v/>
      </c>
      <c r="L588" s="142"/>
      <c r="M588" s="142"/>
      <c r="N588" s="142"/>
      <c r="O588" s="146"/>
      <c r="P588" s="146"/>
      <c r="Q588" s="145">
        <f t="shared" ref="Q588:Q651" si="76">Q587+O588-P588</f>
        <v>0</v>
      </c>
      <c r="R588" s="146"/>
      <c r="S588" s="146"/>
      <c r="T588" s="145">
        <f t="shared" ref="T588:T651" si="77">T587+R588-S588</f>
        <v>0</v>
      </c>
      <c r="U588" s="146"/>
      <c r="V588" s="146"/>
      <c r="W588" s="145">
        <f t="shared" ref="W588:W651" si="78">W587+U588-V588</f>
        <v>0</v>
      </c>
      <c r="X588" s="146"/>
      <c r="Y588" s="146"/>
      <c r="Z588" s="145">
        <f t="shared" ref="Z588:Z651" si="79">Z587+X588-Y588</f>
        <v>0</v>
      </c>
      <c r="AA588" s="126">
        <f t="shared" si="75"/>
        <v>0</v>
      </c>
      <c r="AB588" s="142"/>
    </row>
    <row r="589" spans="1:28" x14ac:dyDescent="0.55000000000000004">
      <c r="A589">
        <v>580</v>
      </c>
      <c r="B589" s="142"/>
      <c r="C589" s="142"/>
      <c r="D589" s="142"/>
      <c r="E589" s="142"/>
      <c r="F589" s="142"/>
      <c r="G589" t="str">
        <f t="shared" si="72"/>
        <v/>
      </c>
      <c r="H589" s="142"/>
      <c r="I589" t="str">
        <f t="shared" ca="1" si="73"/>
        <v/>
      </c>
      <c r="J589" s="142"/>
      <c r="K589" t="str">
        <f t="shared" ca="1" si="74"/>
        <v/>
      </c>
      <c r="L589" s="142"/>
      <c r="M589" s="142"/>
      <c r="N589" s="142"/>
      <c r="O589" s="146"/>
      <c r="P589" s="146"/>
      <c r="Q589" s="145">
        <f t="shared" si="76"/>
        <v>0</v>
      </c>
      <c r="R589" s="146"/>
      <c r="S589" s="146"/>
      <c r="T589" s="145">
        <f t="shared" si="77"/>
        <v>0</v>
      </c>
      <c r="U589" s="146"/>
      <c r="V589" s="146"/>
      <c r="W589" s="145">
        <f t="shared" si="78"/>
        <v>0</v>
      </c>
      <c r="X589" s="146"/>
      <c r="Y589" s="146"/>
      <c r="Z589" s="145">
        <f t="shared" si="79"/>
        <v>0</v>
      </c>
      <c r="AA589" s="126">
        <f t="shared" si="75"/>
        <v>0</v>
      </c>
      <c r="AB589" s="142"/>
    </row>
    <row r="590" spans="1:28" x14ac:dyDescent="0.55000000000000004">
      <c r="A590">
        <v>581</v>
      </c>
      <c r="B590" s="142"/>
      <c r="C590" s="142"/>
      <c r="D590" s="142"/>
      <c r="E590" s="142"/>
      <c r="F590" s="142"/>
      <c r="G590" t="str">
        <f t="shared" si="72"/>
        <v/>
      </c>
      <c r="H590" s="142"/>
      <c r="I590" t="str">
        <f t="shared" ca="1" si="73"/>
        <v/>
      </c>
      <c r="J590" s="142"/>
      <c r="K590" t="str">
        <f t="shared" ca="1" si="74"/>
        <v/>
      </c>
      <c r="L590" s="142"/>
      <c r="M590" s="142"/>
      <c r="N590" s="142"/>
      <c r="O590" s="146"/>
      <c r="P590" s="146"/>
      <c r="Q590" s="145">
        <f t="shared" si="76"/>
        <v>0</v>
      </c>
      <c r="R590" s="146"/>
      <c r="S590" s="146"/>
      <c r="T590" s="145">
        <f t="shared" si="77"/>
        <v>0</v>
      </c>
      <c r="U590" s="146"/>
      <c r="V590" s="146"/>
      <c r="W590" s="145">
        <f t="shared" si="78"/>
        <v>0</v>
      </c>
      <c r="X590" s="146"/>
      <c r="Y590" s="146"/>
      <c r="Z590" s="145">
        <f t="shared" si="79"/>
        <v>0</v>
      </c>
      <c r="AA590" s="126">
        <f t="shared" si="75"/>
        <v>0</v>
      </c>
      <c r="AB590" s="142"/>
    </row>
    <row r="591" spans="1:28" x14ac:dyDescent="0.55000000000000004">
      <c r="A591">
        <v>582</v>
      </c>
      <c r="B591" s="142"/>
      <c r="C591" s="142"/>
      <c r="D591" s="142"/>
      <c r="E591" s="142"/>
      <c r="F591" s="142"/>
      <c r="G591" t="str">
        <f t="shared" si="72"/>
        <v/>
      </c>
      <c r="H591" s="142"/>
      <c r="I591" t="str">
        <f t="shared" ca="1" si="73"/>
        <v/>
      </c>
      <c r="J591" s="142"/>
      <c r="K591" t="str">
        <f t="shared" ca="1" si="74"/>
        <v/>
      </c>
      <c r="L591" s="142"/>
      <c r="M591" s="142"/>
      <c r="N591" s="142"/>
      <c r="O591" s="146"/>
      <c r="P591" s="146"/>
      <c r="Q591" s="145">
        <f t="shared" si="76"/>
        <v>0</v>
      </c>
      <c r="R591" s="146"/>
      <c r="S591" s="146"/>
      <c r="T591" s="145">
        <f t="shared" si="77"/>
        <v>0</v>
      </c>
      <c r="U591" s="146"/>
      <c r="V591" s="146"/>
      <c r="W591" s="145">
        <f t="shared" si="78"/>
        <v>0</v>
      </c>
      <c r="X591" s="146"/>
      <c r="Y591" s="146"/>
      <c r="Z591" s="145">
        <f t="shared" si="79"/>
        <v>0</v>
      </c>
      <c r="AA591" s="126">
        <f t="shared" si="75"/>
        <v>0</v>
      </c>
      <c r="AB591" s="142"/>
    </row>
    <row r="592" spans="1:28" x14ac:dyDescent="0.55000000000000004">
      <c r="A592">
        <v>583</v>
      </c>
      <c r="B592" s="142"/>
      <c r="C592" s="142"/>
      <c r="D592" s="142"/>
      <c r="E592" s="142"/>
      <c r="F592" s="142"/>
      <c r="G592" t="str">
        <f t="shared" si="72"/>
        <v/>
      </c>
      <c r="H592" s="142"/>
      <c r="I592" t="str">
        <f t="shared" ca="1" si="73"/>
        <v/>
      </c>
      <c r="J592" s="142"/>
      <c r="K592" t="str">
        <f t="shared" ca="1" si="74"/>
        <v/>
      </c>
      <c r="L592" s="142"/>
      <c r="M592" s="142"/>
      <c r="N592" s="142"/>
      <c r="O592" s="146"/>
      <c r="P592" s="146"/>
      <c r="Q592" s="145">
        <f t="shared" si="76"/>
        <v>0</v>
      </c>
      <c r="R592" s="146"/>
      <c r="S592" s="146"/>
      <c r="T592" s="145">
        <f t="shared" si="77"/>
        <v>0</v>
      </c>
      <c r="U592" s="146"/>
      <c r="V592" s="146"/>
      <c r="W592" s="145">
        <f t="shared" si="78"/>
        <v>0</v>
      </c>
      <c r="X592" s="146"/>
      <c r="Y592" s="146"/>
      <c r="Z592" s="145">
        <f t="shared" si="79"/>
        <v>0</v>
      </c>
      <c r="AA592" s="126">
        <f t="shared" si="75"/>
        <v>0</v>
      </c>
      <c r="AB592" s="142"/>
    </row>
    <row r="593" spans="1:28" x14ac:dyDescent="0.55000000000000004">
      <c r="A593">
        <v>584</v>
      </c>
      <c r="B593" s="142"/>
      <c r="C593" s="142"/>
      <c r="D593" s="142"/>
      <c r="E593" s="142"/>
      <c r="F593" s="142"/>
      <c r="G593" t="str">
        <f t="shared" si="72"/>
        <v/>
      </c>
      <c r="H593" s="142"/>
      <c r="I593" t="str">
        <f t="shared" ca="1" si="73"/>
        <v/>
      </c>
      <c r="J593" s="142"/>
      <c r="K593" t="str">
        <f t="shared" ca="1" si="74"/>
        <v/>
      </c>
      <c r="L593" s="142"/>
      <c r="M593" s="142"/>
      <c r="N593" s="142"/>
      <c r="O593" s="146"/>
      <c r="P593" s="146"/>
      <c r="Q593" s="145">
        <f t="shared" si="76"/>
        <v>0</v>
      </c>
      <c r="R593" s="146"/>
      <c r="S593" s="146"/>
      <c r="T593" s="145">
        <f t="shared" si="77"/>
        <v>0</v>
      </c>
      <c r="U593" s="146"/>
      <c r="V593" s="146"/>
      <c r="W593" s="145">
        <f t="shared" si="78"/>
        <v>0</v>
      </c>
      <c r="X593" s="146"/>
      <c r="Y593" s="146"/>
      <c r="Z593" s="145">
        <f t="shared" si="79"/>
        <v>0</v>
      </c>
      <c r="AA593" s="126">
        <f t="shared" si="75"/>
        <v>0</v>
      </c>
      <c r="AB593" s="142"/>
    </row>
    <row r="594" spans="1:28" x14ac:dyDescent="0.55000000000000004">
      <c r="A594">
        <v>585</v>
      </c>
      <c r="B594" s="142"/>
      <c r="C594" s="142"/>
      <c r="D594" s="142"/>
      <c r="E594" s="142"/>
      <c r="F594" s="142"/>
      <c r="G594" t="str">
        <f t="shared" si="72"/>
        <v/>
      </c>
      <c r="H594" s="142"/>
      <c r="I594" t="str">
        <f t="shared" ca="1" si="73"/>
        <v/>
      </c>
      <c r="J594" s="142"/>
      <c r="K594" t="str">
        <f t="shared" ca="1" si="74"/>
        <v/>
      </c>
      <c r="L594" s="142"/>
      <c r="M594" s="142"/>
      <c r="N594" s="142"/>
      <c r="O594" s="146"/>
      <c r="P594" s="146"/>
      <c r="Q594" s="145">
        <f t="shared" si="76"/>
        <v>0</v>
      </c>
      <c r="R594" s="146"/>
      <c r="S594" s="146"/>
      <c r="T594" s="145">
        <f t="shared" si="77"/>
        <v>0</v>
      </c>
      <c r="U594" s="146"/>
      <c r="V594" s="146"/>
      <c r="W594" s="145">
        <f t="shared" si="78"/>
        <v>0</v>
      </c>
      <c r="X594" s="146"/>
      <c r="Y594" s="146"/>
      <c r="Z594" s="145">
        <f t="shared" si="79"/>
        <v>0</v>
      </c>
      <c r="AA594" s="126">
        <f t="shared" si="75"/>
        <v>0</v>
      </c>
      <c r="AB594" s="142"/>
    </row>
    <row r="595" spans="1:28" x14ac:dyDescent="0.55000000000000004">
      <c r="A595">
        <v>586</v>
      </c>
      <c r="B595" s="142"/>
      <c r="C595" s="142"/>
      <c r="D595" s="142"/>
      <c r="E595" s="142"/>
      <c r="F595" s="142"/>
      <c r="G595" t="str">
        <f t="shared" si="72"/>
        <v/>
      </c>
      <c r="H595" s="142"/>
      <c r="I595" t="str">
        <f t="shared" ca="1" si="73"/>
        <v/>
      </c>
      <c r="J595" s="142"/>
      <c r="K595" t="str">
        <f t="shared" ca="1" si="74"/>
        <v/>
      </c>
      <c r="L595" s="142"/>
      <c r="M595" s="142"/>
      <c r="N595" s="142"/>
      <c r="O595" s="146"/>
      <c r="P595" s="146"/>
      <c r="Q595" s="145">
        <f t="shared" si="76"/>
        <v>0</v>
      </c>
      <c r="R595" s="146"/>
      <c r="S595" s="146"/>
      <c r="T595" s="145">
        <f t="shared" si="77"/>
        <v>0</v>
      </c>
      <c r="U595" s="146"/>
      <c r="V595" s="146"/>
      <c r="W595" s="145">
        <f t="shared" si="78"/>
        <v>0</v>
      </c>
      <c r="X595" s="146"/>
      <c r="Y595" s="146"/>
      <c r="Z595" s="145">
        <f t="shared" si="79"/>
        <v>0</v>
      </c>
      <c r="AA595" s="126">
        <f t="shared" si="75"/>
        <v>0</v>
      </c>
      <c r="AB595" s="142"/>
    </row>
    <row r="596" spans="1:28" x14ac:dyDescent="0.55000000000000004">
      <c r="A596">
        <v>587</v>
      </c>
      <c r="B596" s="142"/>
      <c r="C596" s="142"/>
      <c r="D596" s="142"/>
      <c r="E596" s="142"/>
      <c r="F596" s="142"/>
      <c r="G596" t="str">
        <f t="shared" si="72"/>
        <v/>
      </c>
      <c r="H596" s="142"/>
      <c r="I596" t="str">
        <f t="shared" ca="1" si="73"/>
        <v/>
      </c>
      <c r="J596" s="142"/>
      <c r="K596" t="str">
        <f t="shared" ca="1" si="74"/>
        <v/>
      </c>
      <c r="L596" s="142"/>
      <c r="M596" s="142"/>
      <c r="N596" s="142"/>
      <c r="O596" s="146"/>
      <c r="P596" s="146"/>
      <c r="Q596" s="145">
        <f t="shared" si="76"/>
        <v>0</v>
      </c>
      <c r="R596" s="146"/>
      <c r="S596" s="146"/>
      <c r="T596" s="145">
        <f t="shared" si="77"/>
        <v>0</v>
      </c>
      <c r="U596" s="146"/>
      <c r="V596" s="146"/>
      <c r="W596" s="145">
        <f t="shared" si="78"/>
        <v>0</v>
      </c>
      <c r="X596" s="146"/>
      <c r="Y596" s="146"/>
      <c r="Z596" s="145">
        <f t="shared" si="79"/>
        <v>0</v>
      </c>
      <c r="AA596" s="126">
        <f t="shared" si="75"/>
        <v>0</v>
      </c>
      <c r="AB596" s="142"/>
    </row>
    <row r="597" spans="1:28" x14ac:dyDescent="0.55000000000000004">
      <c r="A597">
        <v>588</v>
      </c>
      <c r="B597" s="142"/>
      <c r="C597" s="142"/>
      <c r="D597" s="142"/>
      <c r="E597" s="142"/>
      <c r="F597" s="142"/>
      <c r="G597" t="str">
        <f t="shared" si="72"/>
        <v/>
      </c>
      <c r="H597" s="142"/>
      <c r="I597" t="str">
        <f t="shared" ca="1" si="73"/>
        <v/>
      </c>
      <c r="J597" s="142"/>
      <c r="K597" t="str">
        <f t="shared" ca="1" si="74"/>
        <v/>
      </c>
      <c r="L597" s="142"/>
      <c r="M597" s="142"/>
      <c r="N597" s="142"/>
      <c r="O597" s="146"/>
      <c r="P597" s="146"/>
      <c r="Q597" s="145">
        <f t="shared" si="76"/>
        <v>0</v>
      </c>
      <c r="R597" s="146"/>
      <c r="S597" s="146"/>
      <c r="T597" s="145">
        <f t="shared" si="77"/>
        <v>0</v>
      </c>
      <c r="U597" s="146"/>
      <c r="V597" s="146"/>
      <c r="W597" s="145">
        <f t="shared" si="78"/>
        <v>0</v>
      </c>
      <c r="X597" s="146"/>
      <c r="Y597" s="146"/>
      <c r="Z597" s="145">
        <f t="shared" si="79"/>
        <v>0</v>
      </c>
      <c r="AA597" s="126">
        <f t="shared" si="75"/>
        <v>0</v>
      </c>
      <c r="AB597" s="142"/>
    </row>
    <row r="598" spans="1:28" x14ac:dyDescent="0.55000000000000004">
      <c r="A598">
        <v>589</v>
      </c>
      <c r="B598" s="142"/>
      <c r="C598" s="142"/>
      <c r="D598" s="142"/>
      <c r="E598" s="142"/>
      <c r="F598" s="142"/>
      <c r="G598" t="str">
        <f t="shared" si="72"/>
        <v/>
      </c>
      <c r="H598" s="142"/>
      <c r="I598" t="str">
        <f t="shared" ca="1" si="73"/>
        <v/>
      </c>
      <c r="J598" s="142"/>
      <c r="K598" t="str">
        <f t="shared" ca="1" si="74"/>
        <v/>
      </c>
      <c r="L598" s="142"/>
      <c r="M598" s="142"/>
      <c r="N598" s="142"/>
      <c r="O598" s="146"/>
      <c r="P598" s="146"/>
      <c r="Q598" s="145">
        <f t="shared" si="76"/>
        <v>0</v>
      </c>
      <c r="R598" s="146"/>
      <c r="S598" s="146"/>
      <c r="T598" s="145">
        <f t="shared" si="77"/>
        <v>0</v>
      </c>
      <c r="U598" s="146"/>
      <c r="V598" s="146"/>
      <c r="W598" s="145">
        <f t="shared" si="78"/>
        <v>0</v>
      </c>
      <c r="X598" s="146"/>
      <c r="Y598" s="146"/>
      <c r="Z598" s="145">
        <f t="shared" si="79"/>
        <v>0</v>
      </c>
      <c r="AA598" s="126">
        <f t="shared" si="75"/>
        <v>0</v>
      </c>
      <c r="AB598" s="142"/>
    </row>
    <row r="599" spans="1:28" x14ac:dyDescent="0.55000000000000004">
      <c r="A599">
        <v>590</v>
      </c>
      <c r="B599" s="142"/>
      <c r="C599" s="142"/>
      <c r="D599" s="142"/>
      <c r="E599" s="142"/>
      <c r="F599" s="142"/>
      <c r="G599" t="str">
        <f t="shared" si="72"/>
        <v/>
      </c>
      <c r="H599" s="142"/>
      <c r="I599" t="str">
        <f t="shared" ca="1" si="73"/>
        <v/>
      </c>
      <c r="J599" s="142"/>
      <c r="K599" t="str">
        <f t="shared" ca="1" si="74"/>
        <v/>
      </c>
      <c r="L599" s="142"/>
      <c r="M599" s="142"/>
      <c r="N599" s="142"/>
      <c r="O599" s="146"/>
      <c r="P599" s="146"/>
      <c r="Q599" s="145">
        <f t="shared" si="76"/>
        <v>0</v>
      </c>
      <c r="R599" s="146"/>
      <c r="S599" s="146"/>
      <c r="T599" s="145">
        <f t="shared" si="77"/>
        <v>0</v>
      </c>
      <c r="U599" s="146"/>
      <c r="V599" s="146"/>
      <c r="W599" s="145">
        <f t="shared" si="78"/>
        <v>0</v>
      </c>
      <c r="X599" s="146"/>
      <c r="Y599" s="146"/>
      <c r="Z599" s="145">
        <f t="shared" si="79"/>
        <v>0</v>
      </c>
      <c r="AA599" s="126">
        <f t="shared" si="75"/>
        <v>0</v>
      </c>
      <c r="AB599" s="142"/>
    </row>
    <row r="600" spans="1:28" x14ac:dyDescent="0.55000000000000004">
      <c r="A600">
        <v>591</v>
      </c>
      <c r="B600" s="142"/>
      <c r="C600" s="142"/>
      <c r="D600" s="142"/>
      <c r="E600" s="142"/>
      <c r="F600" s="142"/>
      <c r="G600" t="str">
        <f t="shared" si="72"/>
        <v/>
      </c>
      <c r="H600" s="142"/>
      <c r="I600" t="str">
        <f t="shared" ca="1" si="73"/>
        <v/>
      </c>
      <c r="J600" s="142"/>
      <c r="K600" t="str">
        <f t="shared" ca="1" si="74"/>
        <v/>
      </c>
      <c r="L600" s="142"/>
      <c r="M600" s="142"/>
      <c r="N600" s="142"/>
      <c r="O600" s="146"/>
      <c r="P600" s="146"/>
      <c r="Q600" s="145">
        <f t="shared" si="76"/>
        <v>0</v>
      </c>
      <c r="R600" s="146"/>
      <c r="S600" s="146"/>
      <c r="T600" s="145">
        <f t="shared" si="77"/>
        <v>0</v>
      </c>
      <c r="U600" s="146"/>
      <c r="V600" s="146"/>
      <c r="W600" s="145">
        <f t="shared" si="78"/>
        <v>0</v>
      </c>
      <c r="X600" s="146"/>
      <c r="Y600" s="146"/>
      <c r="Z600" s="145">
        <f t="shared" si="79"/>
        <v>0</v>
      </c>
      <c r="AA600" s="126">
        <f t="shared" si="75"/>
        <v>0</v>
      </c>
      <c r="AB600" s="142"/>
    </row>
    <row r="601" spans="1:28" x14ac:dyDescent="0.55000000000000004">
      <c r="A601">
        <v>592</v>
      </c>
      <c r="B601" s="142"/>
      <c r="C601" s="142"/>
      <c r="D601" s="142"/>
      <c r="E601" s="142"/>
      <c r="F601" s="142"/>
      <c r="G601" t="str">
        <f t="shared" si="72"/>
        <v/>
      </c>
      <c r="H601" s="142"/>
      <c r="I601" t="str">
        <f t="shared" ca="1" si="73"/>
        <v/>
      </c>
      <c r="J601" s="142"/>
      <c r="K601" t="str">
        <f t="shared" ca="1" si="74"/>
        <v/>
      </c>
      <c r="L601" s="142"/>
      <c r="M601" s="142"/>
      <c r="N601" s="142"/>
      <c r="O601" s="146"/>
      <c r="P601" s="146"/>
      <c r="Q601" s="145">
        <f t="shared" si="76"/>
        <v>0</v>
      </c>
      <c r="R601" s="146"/>
      <c r="S601" s="146"/>
      <c r="T601" s="145">
        <f t="shared" si="77"/>
        <v>0</v>
      </c>
      <c r="U601" s="146"/>
      <c r="V601" s="146"/>
      <c r="W601" s="145">
        <f t="shared" si="78"/>
        <v>0</v>
      </c>
      <c r="X601" s="146"/>
      <c r="Y601" s="146"/>
      <c r="Z601" s="145">
        <f t="shared" si="79"/>
        <v>0</v>
      </c>
      <c r="AA601" s="126">
        <f t="shared" si="75"/>
        <v>0</v>
      </c>
      <c r="AB601" s="142"/>
    </row>
    <row r="602" spans="1:28" x14ac:dyDescent="0.55000000000000004">
      <c r="A602">
        <v>593</v>
      </c>
      <c r="B602" s="142"/>
      <c r="C602" s="142"/>
      <c r="D602" s="142"/>
      <c r="E602" s="142"/>
      <c r="F602" s="142"/>
      <c r="G602" t="str">
        <f t="shared" si="72"/>
        <v/>
      </c>
      <c r="H602" s="142"/>
      <c r="I602" t="str">
        <f t="shared" ca="1" si="73"/>
        <v/>
      </c>
      <c r="J602" s="142"/>
      <c r="K602" t="str">
        <f t="shared" ca="1" si="74"/>
        <v/>
      </c>
      <c r="L602" s="142"/>
      <c r="M602" s="142"/>
      <c r="N602" s="142"/>
      <c r="O602" s="146"/>
      <c r="P602" s="146"/>
      <c r="Q602" s="145">
        <f t="shared" si="76"/>
        <v>0</v>
      </c>
      <c r="R602" s="146"/>
      <c r="S602" s="146"/>
      <c r="T602" s="145">
        <f t="shared" si="77"/>
        <v>0</v>
      </c>
      <c r="U602" s="146"/>
      <c r="V602" s="146"/>
      <c r="W602" s="145">
        <f t="shared" si="78"/>
        <v>0</v>
      </c>
      <c r="X602" s="146"/>
      <c r="Y602" s="146"/>
      <c r="Z602" s="145">
        <f t="shared" si="79"/>
        <v>0</v>
      </c>
      <c r="AA602" s="126">
        <f t="shared" si="75"/>
        <v>0</v>
      </c>
      <c r="AB602" s="142"/>
    </row>
    <row r="603" spans="1:28" x14ac:dyDescent="0.55000000000000004">
      <c r="A603">
        <v>594</v>
      </c>
      <c r="B603" s="142"/>
      <c r="C603" s="142"/>
      <c r="D603" s="142"/>
      <c r="E603" s="142"/>
      <c r="F603" s="142"/>
      <c r="G603" t="str">
        <f t="shared" si="72"/>
        <v/>
      </c>
      <c r="H603" s="142"/>
      <c r="I603" t="str">
        <f t="shared" ca="1" si="73"/>
        <v/>
      </c>
      <c r="J603" s="142"/>
      <c r="K603" t="str">
        <f t="shared" ca="1" si="74"/>
        <v/>
      </c>
      <c r="L603" s="142"/>
      <c r="M603" s="142"/>
      <c r="N603" s="142"/>
      <c r="O603" s="146"/>
      <c r="P603" s="146"/>
      <c r="Q603" s="145">
        <f t="shared" si="76"/>
        <v>0</v>
      </c>
      <c r="R603" s="146"/>
      <c r="S603" s="146"/>
      <c r="T603" s="145">
        <f t="shared" si="77"/>
        <v>0</v>
      </c>
      <c r="U603" s="146"/>
      <c r="V603" s="146"/>
      <c r="W603" s="145">
        <f t="shared" si="78"/>
        <v>0</v>
      </c>
      <c r="X603" s="146"/>
      <c r="Y603" s="146"/>
      <c r="Z603" s="145">
        <f t="shared" si="79"/>
        <v>0</v>
      </c>
      <c r="AA603" s="126">
        <f t="shared" si="75"/>
        <v>0</v>
      </c>
      <c r="AB603" s="142"/>
    </row>
    <row r="604" spans="1:28" x14ac:dyDescent="0.55000000000000004">
      <c r="A604">
        <v>595</v>
      </c>
      <c r="B604" s="142"/>
      <c r="C604" s="142"/>
      <c r="D604" s="142"/>
      <c r="E604" s="142"/>
      <c r="F604" s="142"/>
      <c r="G604" t="str">
        <f t="shared" si="72"/>
        <v/>
      </c>
      <c r="H604" s="142"/>
      <c r="I604" t="str">
        <f t="shared" ca="1" si="73"/>
        <v/>
      </c>
      <c r="J604" s="142"/>
      <c r="K604" t="str">
        <f t="shared" ca="1" si="74"/>
        <v/>
      </c>
      <c r="L604" s="142"/>
      <c r="M604" s="142"/>
      <c r="N604" s="142"/>
      <c r="O604" s="146"/>
      <c r="P604" s="146"/>
      <c r="Q604" s="145">
        <f t="shared" si="76"/>
        <v>0</v>
      </c>
      <c r="R604" s="146"/>
      <c r="S604" s="146"/>
      <c r="T604" s="145">
        <f t="shared" si="77"/>
        <v>0</v>
      </c>
      <c r="U604" s="146"/>
      <c r="V604" s="146"/>
      <c r="W604" s="145">
        <f t="shared" si="78"/>
        <v>0</v>
      </c>
      <c r="X604" s="146"/>
      <c r="Y604" s="146"/>
      <c r="Z604" s="145">
        <f t="shared" si="79"/>
        <v>0</v>
      </c>
      <c r="AA604" s="126">
        <f t="shared" si="75"/>
        <v>0</v>
      </c>
      <c r="AB604" s="142"/>
    </row>
    <row r="605" spans="1:28" x14ac:dyDescent="0.55000000000000004">
      <c r="A605">
        <v>596</v>
      </c>
      <c r="B605" s="142"/>
      <c r="C605" s="142"/>
      <c r="D605" s="142"/>
      <c r="E605" s="142"/>
      <c r="F605" s="142"/>
      <c r="G605" t="str">
        <f t="shared" si="72"/>
        <v/>
      </c>
      <c r="H605" s="142"/>
      <c r="I605" t="str">
        <f t="shared" ca="1" si="73"/>
        <v/>
      </c>
      <c r="J605" s="142"/>
      <c r="K605" t="str">
        <f t="shared" ca="1" si="74"/>
        <v/>
      </c>
      <c r="L605" s="142"/>
      <c r="M605" s="142"/>
      <c r="N605" s="142"/>
      <c r="O605" s="146"/>
      <c r="P605" s="146"/>
      <c r="Q605" s="145">
        <f t="shared" si="76"/>
        <v>0</v>
      </c>
      <c r="R605" s="146"/>
      <c r="S605" s="146"/>
      <c r="T605" s="145">
        <f t="shared" si="77"/>
        <v>0</v>
      </c>
      <c r="U605" s="146"/>
      <c r="V605" s="146"/>
      <c r="W605" s="145">
        <f t="shared" si="78"/>
        <v>0</v>
      </c>
      <c r="X605" s="146"/>
      <c r="Y605" s="146"/>
      <c r="Z605" s="145">
        <f t="shared" si="79"/>
        <v>0</v>
      </c>
      <c r="AA605" s="126">
        <f t="shared" si="75"/>
        <v>0</v>
      </c>
      <c r="AB605" s="142"/>
    </row>
    <row r="606" spans="1:28" x14ac:dyDescent="0.55000000000000004">
      <c r="A606">
        <v>597</v>
      </c>
      <c r="B606" s="142"/>
      <c r="C606" s="142"/>
      <c r="D606" s="142"/>
      <c r="E606" s="142"/>
      <c r="F606" s="142"/>
      <c r="G606" t="str">
        <f t="shared" si="72"/>
        <v/>
      </c>
      <c r="H606" s="142"/>
      <c r="I606" t="str">
        <f t="shared" ca="1" si="73"/>
        <v/>
      </c>
      <c r="J606" s="142"/>
      <c r="K606" t="str">
        <f t="shared" ca="1" si="74"/>
        <v/>
      </c>
      <c r="L606" s="142"/>
      <c r="M606" s="142"/>
      <c r="N606" s="142"/>
      <c r="O606" s="146"/>
      <c r="P606" s="146"/>
      <c r="Q606" s="145">
        <f t="shared" si="76"/>
        <v>0</v>
      </c>
      <c r="R606" s="146"/>
      <c r="S606" s="146"/>
      <c r="T606" s="145">
        <f t="shared" si="77"/>
        <v>0</v>
      </c>
      <c r="U606" s="146"/>
      <c r="V606" s="146"/>
      <c r="W606" s="145">
        <f t="shared" si="78"/>
        <v>0</v>
      </c>
      <c r="X606" s="146"/>
      <c r="Y606" s="146"/>
      <c r="Z606" s="145">
        <f t="shared" si="79"/>
        <v>0</v>
      </c>
      <c r="AA606" s="126">
        <f t="shared" si="75"/>
        <v>0</v>
      </c>
      <c r="AB606" s="142"/>
    </row>
    <row r="607" spans="1:28" x14ac:dyDescent="0.55000000000000004">
      <c r="A607">
        <v>598</v>
      </c>
      <c r="B607" s="142"/>
      <c r="C607" s="142"/>
      <c r="D607" s="142"/>
      <c r="E607" s="142"/>
      <c r="F607" s="142"/>
      <c r="G607" t="str">
        <f t="shared" si="72"/>
        <v/>
      </c>
      <c r="H607" s="142"/>
      <c r="I607" t="str">
        <f t="shared" ca="1" si="73"/>
        <v/>
      </c>
      <c r="J607" s="142"/>
      <c r="K607" t="str">
        <f t="shared" ca="1" si="74"/>
        <v/>
      </c>
      <c r="L607" s="142"/>
      <c r="M607" s="142"/>
      <c r="N607" s="142"/>
      <c r="O607" s="146"/>
      <c r="P607" s="146"/>
      <c r="Q607" s="145">
        <f t="shared" si="76"/>
        <v>0</v>
      </c>
      <c r="R607" s="146"/>
      <c r="S607" s="146"/>
      <c r="T607" s="145">
        <f t="shared" si="77"/>
        <v>0</v>
      </c>
      <c r="U607" s="146"/>
      <c r="V607" s="146"/>
      <c r="W607" s="145">
        <f t="shared" si="78"/>
        <v>0</v>
      </c>
      <c r="X607" s="146"/>
      <c r="Y607" s="146"/>
      <c r="Z607" s="145">
        <f t="shared" si="79"/>
        <v>0</v>
      </c>
      <c r="AA607" s="126">
        <f t="shared" si="75"/>
        <v>0</v>
      </c>
      <c r="AB607" s="142"/>
    </row>
    <row r="608" spans="1:28" x14ac:dyDescent="0.55000000000000004">
      <c r="A608">
        <v>599</v>
      </c>
      <c r="B608" s="142"/>
      <c r="C608" s="142"/>
      <c r="D608" s="142"/>
      <c r="E608" s="142"/>
      <c r="F608" s="142"/>
      <c r="G608" t="str">
        <f t="shared" si="72"/>
        <v/>
      </c>
      <c r="H608" s="142"/>
      <c r="I608" t="str">
        <f t="shared" ca="1" si="73"/>
        <v/>
      </c>
      <c r="J608" s="142"/>
      <c r="K608" t="str">
        <f t="shared" ca="1" si="74"/>
        <v/>
      </c>
      <c r="L608" s="142"/>
      <c r="M608" s="142"/>
      <c r="N608" s="142"/>
      <c r="O608" s="146"/>
      <c r="P608" s="146"/>
      <c r="Q608" s="145">
        <f t="shared" si="76"/>
        <v>0</v>
      </c>
      <c r="R608" s="146"/>
      <c r="S608" s="146"/>
      <c r="T608" s="145">
        <f t="shared" si="77"/>
        <v>0</v>
      </c>
      <c r="U608" s="146"/>
      <c r="V608" s="146"/>
      <c r="W608" s="145">
        <f t="shared" si="78"/>
        <v>0</v>
      </c>
      <c r="X608" s="146"/>
      <c r="Y608" s="146"/>
      <c r="Z608" s="145">
        <f t="shared" si="79"/>
        <v>0</v>
      </c>
      <c r="AA608" s="126">
        <f t="shared" si="75"/>
        <v>0</v>
      </c>
      <c r="AB608" s="142"/>
    </row>
    <row r="609" spans="1:28" x14ac:dyDescent="0.55000000000000004">
      <c r="A609">
        <v>600</v>
      </c>
      <c r="B609" s="142"/>
      <c r="C609" s="142"/>
      <c r="D609" s="142"/>
      <c r="E609" s="142"/>
      <c r="F609" s="142"/>
      <c r="G609" t="str">
        <f t="shared" si="72"/>
        <v/>
      </c>
      <c r="H609" s="142"/>
      <c r="I609" t="str">
        <f t="shared" ca="1" si="73"/>
        <v/>
      </c>
      <c r="J609" s="142"/>
      <c r="K609" t="str">
        <f t="shared" ca="1" si="74"/>
        <v/>
      </c>
      <c r="L609" s="142"/>
      <c r="M609" s="142"/>
      <c r="N609" s="142"/>
      <c r="O609" s="146"/>
      <c r="P609" s="146"/>
      <c r="Q609" s="145">
        <f t="shared" si="76"/>
        <v>0</v>
      </c>
      <c r="R609" s="146"/>
      <c r="S609" s="146"/>
      <c r="T609" s="145">
        <f t="shared" si="77"/>
        <v>0</v>
      </c>
      <c r="U609" s="146"/>
      <c r="V609" s="146"/>
      <c r="W609" s="145">
        <f t="shared" si="78"/>
        <v>0</v>
      </c>
      <c r="X609" s="146"/>
      <c r="Y609" s="146"/>
      <c r="Z609" s="145">
        <f t="shared" si="79"/>
        <v>0</v>
      </c>
      <c r="AA609" s="126">
        <f t="shared" si="75"/>
        <v>0</v>
      </c>
      <c r="AB609" s="142"/>
    </row>
    <row r="610" spans="1:28" x14ac:dyDescent="0.55000000000000004">
      <c r="A610">
        <v>601</v>
      </c>
      <c r="B610" s="142"/>
      <c r="C610" s="142"/>
      <c r="D610" s="142"/>
      <c r="E610" s="142"/>
      <c r="F610" s="142"/>
      <c r="G610" t="str">
        <f t="shared" si="72"/>
        <v/>
      </c>
      <c r="H610" s="142"/>
      <c r="I610" t="str">
        <f t="shared" ca="1" si="73"/>
        <v/>
      </c>
      <c r="J610" s="142"/>
      <c r="K610" t="str">
        <f t="shared" ca="1" si="74"/>
        <v/>
      </c>
      <c r="L610" s="142"/>
      <c r="M610" s="142"/>
      <c r="N610" s="142"/>
      <c r="O610" s="146"/>
      <c r="P610" s="146"/>
      <c r="Q610" s="145">
        <f t="shared" si="76"/>
        <v>0</v>
      </c>
      <c r="R610" s="146"/>
      <c r="S610" s="146"/>
      <c r="T610" s="145">
        <f t="shared" si="77"/>
        <v>0</v>
      </c>
      <c r="U610" s="146"/>
      <c r="V610" s="146"/>
      <c r="W610" s="145">
        <f t="shared" si="78"/>
        <v>0</v>
      </c>
      <c r="X610" s="146"/>
      <c r="Y610" s="146"/>
      <c r="Z610" s="145">
        <f t="shared" si="79"/>
        <v>0</v>
      </c>
      <c r="AA610" s="126">
        <f t="shared" si="75"/>
        <v>0</v>
      </c>
      <c r="AB610" s="142"/>
    </row>
    <row r="611" spans="1:28" x14ac:dyDescent="0.55000000000000004">
      <c r="A611">
        <v>602</v>
      </c>
      <c r="B611" s="142"/>
      <c r="C611" s="142"/>
      <c r="D611" s="142"/>
      <c r="E611" s="142"/>
      <c r="F611" s="142"/>
      <c r="G611" t="str">
        <f t="shared" si="72"/>
        <v/>
      </c>
      <c r="H611" s="142"/>
      <c r="I611" t="str">
        <f t="shared" ca="1" si="73"/>
        <v/>
      </c>
      <c r="J611" s="142"/>
      <c r="K611" t="str">
        <f t="shared" ca="1" si="74"/>
        <v/>
      </c>
      <c r="L611" s="142"/>
      <c r="M611" s="142"/>
      <c r="N611" s="142"/>
      <c r="O611" s="146"/>
      <c r="P611" s="146"/>
      <c r="Q611" s="145">
        <f t="shared" si="76"/>
        <v>0</v>
      </c>
      <c r="R611" s="146"/>
      <c r="S611" s="146"/>
      <c r="T611" s="145">
        <f t="shared" si="77"/>
        <v>0</v>
      </c>
      <c r="U611" s="146"/>
      <c r="V611" s="146"/>
      <c r="W611" s="145">
        <f t="shared" si="78"/>
        <v>0</v>
      </c>
      <c r="X611" s="146"/>
      <c r="Y611" s="146"/>
      <c r="Z611" s="145">
        <f t="shared" si="79"/>
        <v>0</v>
      </c>
      <c r="AA611" s="126">
        <f t="shared" si="75"/>
        <v>0</v>
      </c>
      <c r="AB611" s="142"/>
    </row>
    <row r="612" spans="1:28" x14ac:dyDescent="0.55000000000000004">
      <c r="A612">
        <v>603</v>
      </c>
      <c r="B612" s="142"/>
      <c r="C612" s="142"/>
      <c r="D612" s="142"/>
      <c r="E612" s="142"/>
      <c r="F612" s="142"/>
      <c r="G612" t="str">
        <f t="shared" si="72"/>
        <v/>
      </c>
      <c r="H612" s="142"/>
      <c r="I612" t="str">
        <f t="shared" ca="1" si="73"/>
        <v/>
      </c>
      <c r="J612" s="142"/>
      <c r="K612" t="str">
        <f t="shared" ca="1" si="74"/>
        <v/>
      </c>
      <c r="L612" s="142"/>
      <c r="M612" s="142"/>
      <c r="N612" s="142"/>
      <c r="O612" s="146"/>
      <c r="P612" s="146"/>
      <c r="Q612" s="145">
        <f t="shared" si="76"/>
        <v>0</v>
      </c>
      <c r="R612" s="146"/>
      <c r="S612" s="146"/>
      <c r="T612" s="145">
        <f t="shared" si="77"/>
        <v>0</v>
      </c>
      <c r="U612" s="146"/>
      <c r="V612" s="146"/>
      <c r="W612" s="145">
        <f t="shared" si="78"/>
        <v>0</v>
      </c>
      <c r="X612" s="146"/>
      <c r="Y612" s="146"/>
      <c r="Z612" s="145">
        <f t="shared" si="79"/>
        <v>0</v>
      </c>
      <c r="AA612" s="126">
        <f t="shared" si="75"/>
        <v>0</v>
      </c>
      <c r="AB612" s="142"/>
    </row>
    <row r="613" spans="1:28" x14ac:dyDescent="0.55000000000000004">
      <c r="A613">
        <v>604</v>
      </c>
      <c r="B613" s="142"/>
      <c r="C613" s="142"/>
      <c r="D613" s="142"/>
      <c r="E613" s="142"/>
      <c r="F613" s="142"/>
      <c r="G613" t="str">
        <f t="shared" si="72"/>
        <v/>
      </c>
      <c r="H613" s="142"/>
      <c r="I613" t="str">
        <f t="shared" ca="1" si="73"/>
        <v/>
      </c>
      <c r="J613" s="142"/>
      <c r="K613" t="str">
        <f t="shared" ca="1" si="74"/>
        <v/>
      </c>
      <c r="L613" s="142"/>
      <c r="M613" s="142"/>
      <c r="N613" s="142"/>
      <c r="O613" s="146"/>
      <c r="P613" s="146"/>
      <c r="Q613" s="145">
        <f t="shared" si="76"/>
        <v>0</v>
      </c>
      <c r="R613" s="146"/>
      <c r="S613" s="146"/>
      <c r="T613" s="145">
        <f t="shared" si="77"/>
        <v>0</v>
      </c>
      <c r="U613" s="146"/>
      <c r="V613" s="146"/>
      <c r="W613" s="145">
        <f t="shared" si="78"/>
        <v>0</v>
      </c>
      <c r="X613" s="146"/>
      <c r="Y613" s="146"/>
      <c r="Z613" s="145">
        <f t="shared" si="79"/>
        <v>0</v>
      </c>
      <c r="AA613" s="126">
        <f t="shared" si="75"/>
        <v>0</v>
      </c>
      <c r="AB613" s="142"/>
    </row>
    <row r="614" spans="1:28" x14ac:dyDescent="0.55000000000000004">
      <c r="A614">
        <v>605</v>
      </c>
      <c r="B614" s="142"/>
      <c r="C614" s="142"/>
      <c r="D614" s="142"/>
      <c r="E614" s="142"/>
      <c r="F614" s="142"/>
      <c r="G614" t="str">
        <f t="shared" si="72"/>
        <v/>
      </c>
      <c r="H614" s="142"/>
      <c r="I614" t="str">
        <f t="shared" ca="1" si="73"/>
        <v/>
      </c>
      <c r="J614" s="142"/>
      <c r="K614" t="str">
        <f t="shared" ca="1" si="74"/>
        <v/>
      </c>
      <c r="L614" s="142"/>
      <c r="M614" s="142"/>
      <c r="N614" s="142"/>
      <c r="O614" s="146"/>
      <c r="P614" s="146"/>
      <c r="Q614" s="145">
        <f t="shared" si="76"/>
        <v>0</v>
      </c>
      <c r="R614" s="146"/>
      <c r="S614" s="146"/>
      <c r="T614" s="145">
        <f t="shared" si="77"/>
        <v>0</v>
      </c>
      <c r="U614" s="146"/>
      <c r="V614" s="146"/>
      <c r="W614" s="145">
        <f t="shared" si="78"/>
        <v>0</v>
      </c>
      <c r="X614" s="146"/>
      <c r="Y614" s="146"/>
      <c r="Z614" s="145">
        <f t="shared" si="79"/>
        <v>0</v>
      </c>
      <c r="AA614" s="126">
        <f t="shared" si="75"/>
        <v>0</v>
      </c>
      <c r="AB614" s="142"/>
    </row>
    <row r="615" spans="1:28" x14ac:dyDescent="0.55000000000000004">
      <c r="A615">
        <v>606</v>
      </c>
      <c r="B615" s="142"/>
      <c r="C615" s="142"/>
      <c r="D615" s="142"/>
      <c r="E615" s="142"/>
      <c r="F615" s="142"/>
      <c r="G615" t="str">
        <f t="shared" si="72"/>
        <v/>
      </c>
      <c r="H615" s="142"/>
      <c r="I615" t="str">
        <f t="shared" ca="1" si="73"/>
        <v/>
      </c>
      <c r="J615" s="142"/>
      <c r="K615" t="str">
        <f t="shared" ca="1" si="74"/>
        <v/>
      </c>
      <c r="L615" s="142"/>
      <c r="M615" s="142"/>
      <c r="N615" s="142"/>
      <c r="O615" s="146"/>
      <c r="P615" s="146"/>
      <c r="Q615" s="145">
        <f t="shared" si="76"/>
        <v>0</v>
      </c>
      <c r="R615" s="146"/>
      <c r="S615" s="146"/>
      <c r="T615" s="145">
        <f t="shared" si="77"/>
        <v>0</v>
      </c>
      <c r="U615" s="146"/>
      <c r="V615" s="146"/>
      <c r="W615" s="145">
        <f t="shared" si="78"/>
        <v>0</v>
      </c>
      <c r="X615" s="146"/>
      <c r="Y615" s="146"/>
      <c r="Z615" s="145">
        <f t="shared" si="79"/>
        <v>0</v>
      </c>
      <c r="AA615" s="126">
        <f t="shared" si="75"/>
        <v>0</v>
      </c>
      <c r="AB615" s="142"/>
    </row>
    <row r="616" spans="1:28" x14ac:dyDescent="0.55000000000000004">
      <c r="A616">
        <v>607</v>
      </c>
      <c r="B616" s="142"/>
      <c r="C616" s="142"/>
      <c r="D616" s="142"/>
      <c r="E616" s="142"/>
      <c r="F616" s="142"/>
      <c r="G616" t="str">
        <f t="shared" si="72"/>
        <v/>
      </c>
      <c r="H616" s="142"/>
      <c r="I616" t="str">
        <f t="shared" ca="1" si="73"/>
        <v/>
      </c>
      <c r="J616" s="142"/>
      <c r="K616" t="str">
        <f t="shared" ca="1" si="74"/>
        <v/>
      </c>
      <c r="L616" s="142"/>
      <c r="M616" s="142"/>
      <c r="N616" s="142"/>
      <c r="O616" s="146"/>
      <c r="P616" s="146"/>
      <c r="Q616" s="145">
        <f t="shared" si="76"/>
        <v>0</v>
      </c>
      <c r="R616" s="146"/>
      <c r="S616" s="146"/>
      <c r="T616" s="145">
        <f t="shared" si="77"/>
        <v>0</v>
      </c>
      <c r="U616" s="146"/>
      <c r="V616" s="146"/>
      <c r="W616" s="145">
        <f t="shared" si="78"/>
        <v>0</v>
      </c>
      <c r="X616" s="146"/>
      <c r="Y616" s="146"/>
      <c r="Z616" s="145">
        <f t="shared" si="79"/>
        <v>0</v>
      </c>
      <c r="AA616" s="126">
        <f t="shared" si="75"/>
        <v>0</v>
      </c>
      <c r="AB616" s="142"/>
    </row>
    <row r="617" spans="1:28" x14ac:dyDescent="0.55000000000000004">
      <c r="A617">
        <v>608</v>
      </c>
      <c r="B617" s="142"/>
      <c r="C617" s="142"/>
      <c r="D617" s="142"/>
      <c r="E617" s="142"/>
      <c r="F617" s="142"/>
      <c r="G617" t="str">
        <f t="shared" si="72"/>
        <v/>
      </c>
      <c r="H617" s="142"/>
      <c r="I617" t="str">
        <f t="shared" ca="1" si="73"/>
        <v/>
      </c>
      <c r="J617" s="142"/>
      <c r="K617" t="str">
        <f t="shared" ca="1" si="74"/>
        <v/>
      </c>
      <c r="L617" s="142"/>
      <c r="M617" s="142"/>
      <c r="N617" s="142"/>
      <c r="O617" s="146"/>
      <c r="P617" s="146"/>
      <c r="Q617" s="145">
        <f t="shared" si="76"/>
        <v>0</v>
      </c>
      <c r="R617" s="146"/>
      <c r="S617" s="146"/>
      <c r="T617" s="145">
        <f t="shared" si="77"/>
        <v>0</v>
      </c>
      <c r="U617" s="146"/>
      <c r="V617" s="146"/>
      <c r="W617" s="145">
        <f t="shared" si="78"/>
        <v>0</v>
      </c>
      <c r="X617" s="146"/>
      <c r="Y617" s="146"/>
      <c r="Z617" s="145">
        <f t="shared" si="79"/>
        <v>0</v>
      </c>
      <c r="AA617" s="126">
        <f t="shared" si="75"/>
        <v>0</v>
      </c>
      <c r="AB617" s="142"/>
    </row>
    <row r="618" spans="1:28" x14ac:dyDescent="0.55000000000000004">
      <c r="A618">
        <v>609</v>
      </c>
      <c r="B618" s="142"/>
      <c r="C618" s="142"/>
      <c r="D618" s="142"/>
      <c r="E618" s="142"/>
      <c r="F618" s="142"/>
      <c r="G618" t="str">
        <f t="shared" si="72"/>
        <v/>
      </c>
      <c r="H618" s="142"/>
      <c r="I618" t="str">
        <f t="shared" ca="1" si="73"/>
        <v/>
      </c>
      <c r="J618" s="142"/>
      <c r="K618" t="str">
        <f t="shared" ca="1" si="74"/>
        <v/>
      </c>
      <c r="L618" s="142"/>
      <c r="M618" s="142"/>
      <c r="N618" s="142"/>
      <c r="O618" s="146"/>
      <c r="P618" s="146"/>
      <c r="Q618" s="145">
        <f t="shared" si="76"/>
        <v>0</v>
      </c>
      <c r="R618" s="146"/>
      <c r="S618" s="146"/>
      <c r="T618" s="145">
        <f t="shared" si="77"/>
        <v>0</v>
      </c>
      <c r="U618" s="146"/>
      <c r="V618" s="146"/>
      <c r="W618" s="145">
        <f t="shared" si="78"/>
        <v>0</v>
      </c>
      <c r="X618" s="146"/>
      <c r="Y618" s="146"/>
      <c r="Z618" s="145">
        <f t="shared" si="79"/>
        <v>0</v>
      </c>
      <c r="AA618" s="126">
        <f t="shared" si="75"/>
        <v>0</v>
      </c>
      <c r="AB618" s="142"/>
    </row>
    <row r="619" spans="1:28" x14ac:dyDescent="0.55000000000000004">
      <c r="A619">
        <v>610</v>
      </c>
      <c r="B619" s="142"/>
      <c r="C619" s="142"/>
      <c r="D619" s="142"/>
      <c r="E619" s="142"/>
      <c r="F619" s="142"/>
      <c r="G619" t="str">
        <f t="shared" si="72"/>
        <v/>
      </c>
      <c r="H619" s="142"/>
      <c r="I619" t="str">
        <f t="shared" ca="1" si="73"/>
        <v/>
      </c>
      <c r="J619" s="142"/>
      <c r="K619" t="str">
        <f t="shared" ca="1" si="74"/>
        <v/>
      </c>
      <c r="L619" s="142"/>
      <c r="M619" s="142"/>
      <c r="N619" s="142"/>
      <c r="O619" s="146"/>
      <c r="P619" s="146"/>
      <c r="Q619" s="145">
        <f t="shared" si="76"/>
        <v>0</v>
      </c>
      <c r="R619" s="146"/>
      <c r="S619" s="146"/>
      <c r="T619" s="145">
        <f t="shared" si="77"/>
        <v>0</v>
      </c>
      <c r="U619" s="146"/>
      <c r="V619" s="146"/>
      <c r="W619" s="145">
        <f t="shared" si="78"/>
        <v>0</v>
      </c>
      <c r="X619" s="146"/>
      <c r="Y619" s="146"/>
      <c r="Z619" s="145">
        <f t="shared" si="79"/>
        <v>0</v>
      </c>
      <c r="AA619" s="126">
        <f t="shared" si="75"/>
        <v>0</v>
      </c>
      <c r="AB619" s="142"/>
    </row>
    <row r="620" spans="1:28" x14ac:dyDescent="0.55000000000000004">
      <c r="A620">
        <v>611</v>
      </c>
      <c r="B620" s="142"/>
      <c r="C620" s="142"/>
      <c r="D620" s="142"/>
      <c r="E620" s="142"/>
      <c r="F620" s="142"/>
      <c r="G620" t="str">
        <f t="shared" si="72"/>
        <v/>
      </c>
      <c r="H620" s="142"/>
      <c r="I620" t="str">
        <f t="shared" ca="1" si="73"/>
        <v/>
      </c>
      <c r="J620" s="142"/>
      <c r="K620" t="str">
        <f t="shared" ca="1" si="74"/>
        <v/>
      </c>
      <c r="L620" s="142"/>
      <c r="M620" s="142"/>
      <c r="N620" s="142"/>
      <c r="O620" s="146"/>
      <c r="P620" s="146"/>
      <c r="Q620" s="145">
        <f t="shared" si="76"/>
        <v>0</v>
      </c>
      <c r="R620" s="146"/>
      <c r="S620" s="146"/>
      <c r="T620" s="145">
        <f t="shared" si="77"/>
        <v>0</v>
      </c>
      <c r="U620" s="146"/>
      <c r="V620" s="146"/>
      <c r="W620" s="145">
        <f t="shared" si="78"/>
        <v>0</v>
      </c>
      <c r="X620" s="146"/>
      <c r="Y620" s="146"/>
      <c r="Z620" s="145">
        <f t="shared" si="79"/>
        <v>0</v>
      </c>
      <c r="AA620" s="126">
        <f t="shared" si="75"/>
        <v>0</v>
      </c>
      <c r="AB620" s="142"/>
    </row>
    <row r="621" spans="1:28" x14ac:dyDescent="0.55000000000000004">
      <c r="A621">
        <v>612</v>
      </c>
      <c r="B621" s="142"/>
      <c r="C621" s="142"/>
      <c r="D621" s="142"/>
      <c r="E621" s="142"/>
      <c r="F621" s="142"/>
      <c r="G621" t="str">
        <f t="shared" si="72"/>
        <v/>
      </c>
      <c r="H621" s="142"/>
      <c r="I621" t="str">
        <f t="shared" ca="1" si="73"/>
        <v/>
      </c>
      <c r="J621" s="142"/>
      <c r="K621" t="str">
        <f t="shared" ca="1" si="74"/>
        <v/>
      </c>
      <c r="L621" s="142"/>
      <c r="M621" s="142"/>
      <c r="N621" s="142"/>
      <c r="O621" s="146"/>
      <c r="P621" s="146"/>
      <c r="Q621" s="145">
        <f t="shared" si="76"/>
        <v>0</v>
      </c>
      <c r="R621" s="146"/>
      <c r="S621" s="146"/>
      <c r="T621" s="145">
        <f t="shared" si="77"/>
        <v>0</v>
      </c>
      <c r="U621" s="146"/>
      <c r="V621" s="146"/>
      <c r="W621" s="145">
        <f t="shared" si="78"/>
        <v>0</v>
      </c>
      <c r="X621" s="146"/>
      <c r="Y621" s="146"/>
      <c r="Z621" s="145">
        <f t="shared" si="79"/>
        <v>0</v>
      </c>
      <c r="AA621" s="126">
        <f t="shared" si="75"/>
        <v>0</v>
      </c>
      <c r="AB621" s="142"/>
    </row>
    <row r="622" spans="1:28" x14ac:dyDescent="0.55000000000000004">
      <c r="A622">
        <v>613</v>
      </c>
      <c r="B622" s="142"/>
      <c r="C622" s="142"/>
      <c r="D622" s="142"/>
      <c r="E622" s="142"/>
      <c r="F622" s="142"/>
      <c r="G622" t="str">
        <f t="shared" si="72"/>
        <v/>
      </c>
      <c r="H622" s="142"/>
      <c r="I622" t="str">
        <f t="shared" ca="1" si="73"/>
        <v/>
      </c>
      <c r="J622" s="142"/>
      <c r="K622" t="str">
        <f t="shared" ca="1" si="74"/>
        <v/>
      </c>
      <c r="L622" s="142"/>
      <c r="M622" s="142"/>
      <c r="N622" s="142"/>
      <c r="O622" s="146"/>
      <c r="P622" s="146"/>
      <c r="Q622" s="145">
        <f t="shared" si="76"/>
        <v>0</v>
      </c>
      <c r="R622" s="146"/>
      <c r="S622" s="146"/>
      <c r="T622" s="145">
        <f t="shared" si="77"/>
        <v>0</v>
      </c>
      <c r="U622" s="146"/>
      <c r="V622" s="146"/>
      <c r="W622" s="145">
        <f t="shared" si="78"/>
        <v>0</v>
      </c>
      <c r="X622" s="146"/>
      <c r="Y622" s="146"/>
      <c r="Z622" s="145">
        <f t="shared" si="79"/>
        <v>0</v>
      </c>
      <c r="AA622" s="126">
        <f t="shared" si="75"/>
        <v>0</v>
      </c>
      <c r="AB622" s="142"/>
    </row>
    <row r="623" spans="1:28" x14ac:dyDescent="0.55000000000000004">
      <c r="A623">
        <v>614</v>
      </c>
      <c r="B623" s="142"/>
      <c r="C623" s="142"/>
      <c r="D623" s="142"/>
      <c r="E623" s="142"/>
      <c r="F623" s="142"/>
      <c r="G623" t="str">
        <f t="shared" si="72"/>
        <v/>
      </c>
      <c r="H623" s="142"/>
      <c r="I623" t="str">
        <f t="shared" ca="1" si="73"/>
        <v/>
      </c>
      <c r="J623" s="142"/>
      <c r="K623" t="str">
        <f t="shared" ca="1" si="74"/>
        <v/>
      </c>
      <c r="L623" s="142"/>
      <c r="M623" s="142"/>
      <c r="N623" s="142"/>
      <c r="O623" s="146"/>
      <c r="P623" s="146"/>
      <c r="Q623" s="145">
        <f t="shared" si="76"/>
        <v>0</v>
      </c>
      <c r="R623" s="146"/>
      <c r="S623" s="146"/>
      <c r="T623" s="145">
        <f t="shared" si="77"/>
        <v>0</v>
      </c>
      <c r="U623" s="146"/>
      <c r="V623" s="146"/>
      <c r="W623" s="145">
        <f t="shared" si="78"/>
        <v>0</v>
      </c>
      <c r="X623" s="146"/>
      <c r="Y623" s="146"/>
      <c r="Z623" s="145">
        <f t="shared" si="79"/>
        <v>0</v>
      </c>
      <c r="AA623" s="126">
        <f t="shared" si="75"/>
        <v>0</v>
      </c>
      <c r="AB623" s="142"/>
    </row>
    <row r="624" spans="1:28" x14ac:dyDescent="0.55000000000000004">
      <c r="A624">
        <v>615</v>
      </c>
      <c r="B624" s="142"/>
      <c r="C624" s="142"/>
      <c r="D624" s="142"/>
      <c r="E624" s="142"/>
      <c r="F624" s="142"/>
      <c r="G624" t="str">
        <f t="shared" si="72"/>
        <v/>
      </c>
      <c r="H624" s="142"/>
      <c r="I624" t="str">
        <f t="shared" ca="1" si="73"/>
        <v/>
      </c>
      <c r="J624" s="142"/>
      <c r="K624" t="str">
        <f t="shared" ca="1" si="74"/>
        <v/>
      </c>
      <c r="L624" s="142"/>
      <c r="M624" s="142"/>
      <c r="N624" s="142"/>
      <c r="O624" s="146"/>
      <c r="P624" s="146"/>
      <c r="Q624" s="145">
        <f t="shared" si="76"/>
        <v>0</v>
      </c>
      <c r="R624" s="146"/>
      <c r="S624" s="146"/>
      <c r="T624" s="145">
        <f t="shared" si="77"/>
        <v>0</v>
      </c>
      <c r="U624" s="146"/>
      <c r="V624" s="146"/>
      <c r="W624" s="145">
        <f t="shared" si="78"/>
        <v>0</v>
      </c>
      <c r="X624" s="146"/>
      <c r="Y624" s="146"/>
      <c r="Z624" s="145">
        <f t="shared" si="79"/>
        <v>0</v>
      </c>
      <c r="AA624" s="126">
        <f t="shared" si="75"/>
        <v>0</v>
      </c>
      <c r="AB624" s="142"/>
    </row>
    <row r="625" spans="1:28" x14ac:dyDescent="0.55000000000000004">
      <c r="A625">
        <v>616</v>
      </c>
      <c r="B625" s="142"/>
      <c r="C625" s="142"/>
      <c r="D625" s="142"/>
      <c r="E625" s="142"/>
      <c r="F625" s="142"/>
      <c r="G625" t="str">
        <f t="shared" si="72"/>
        <v/>
      </c>
      <c r="H625" s="142"/>
      <c r="I625" t="str">
        <f t="shared" ca="1" si="73"/>
        <v/>
      </c>
      <c r="J625" s="142"/>
      <c r="K625" t="str">
        <f t="shared" ca="1" si="74"/>
        <v/>
      </c>
      <c r="L625" s="142"/>
      <c r="M625" s="142"/>
      <c r="N625" s="142"/>
      <c r="O625" s="146"/>
      <c r="P625" s="146"/>
      <c r="Q625" s="145">
        <f t="shared" si="76"/>
        <v>0</v>
      </c>
      <c r="R625" s="146"/>
      <c r="S625" s="146"/>
      <c r="T625" s="145">
        <f t="shared" si="77"/>
        <v>0</v>
      </c>
      <c r="U625" s="146"/>
      <c r="V625" s="146"/>
      <c r="W625" s="145">
        <f t="shared" si="78"/>
        <v>0</v>
      </c>
      <c r="X625" s="146"/>
      <c r="Y625" s="146"/>
      <c r="Z625" s="145">
        <f t="shared" si="79"/>
        <v>0</v>
      </c>
      <c r="AA625" s="126">
        <f t="shared" si="75"/>
        <v>0</v>
      </c>
      <c r="AB625" s="142"/>
    </row>
    <row r="626" spans="1:28" x14ac:dyDescent="0.55000000000000004">
      <c r="A626">
        <v>617</v>
      </c>
      <c r="B626" s="142"/>
      <c r="C626" s="142"/>
      <c r="D626" s="142"/>
      <c r="E626" s="142"/>
      <c r="F626" s="142"/>
      <c r="G626" t="str">
        <f t="shared" si="72"/>
        <v/>
      </c>
      <c r="H626" s="142"/>
      <c r="I626" t="str">
        <f t="shared" ca="1" si="73"/>
        <v/>
      </c>
      <c r="J626" s="142"/>
      <c r="K626" t="str">
        <f t="shared" ca="1" si="74"/>
        <v/>
      </c>
      <c r="L626" s="142"/>
      <c r="M626" s="142"/>
      <c r="N626" s="142"/>
      <c r="O626" s="146"/>
      <c r="P626" s="146"/>
      <c r="Q626" s="145">
        <f t="shared" si="76"/>
        <v>0</v>
      </c>
      <c r="R626" s="146"/>
      <c r="S626" s="146"/>
      <c r="T626" s="145">
        <f t="shared" si="77"/>
        <v>0</v>
      </c>
      <c r="U626" s="146"/>
      <c r="V626" s="146"/>
      <c r="W626" s="145">
        <f t="shared" si="78"/>
        <v>0</v>
      </c>
      <c r="X626" s="146"/>
      <c r="Y626" s="146"/>
      <c r="Z626" s="145">
        <f t="shared" si="79"/>
        <v>0</v>
      </c>
      <c r="AA626" s="126">
        <f t="shared" si="75"/>
        <v>0</v>
      </c>
      <c r="AB626" s="142"/>
    </row>
    <row r="627" spans="1:28" x14ac:dyDescent="0.55000000000000004">
      <c r="A627">
        <v>618</v>
      </c>
      <c r="B627" s="142"/>
      <c r="C627" s="142"/>
      <c r="D627" s="142"/>
      <c r="E627" s="142"/>
      <c r="F627" s="142"/>
      <c r="G627" t="str">
        <f t="shared" si="72"/>
        <v/>
      </c>
      <c r="H627" s="142"/>
      <c r="I627" t="str">
        <f t="shared" ca="1" si="73"/>
        <v/>
      </c>
      <c r="J627" s="142"/>
      <c r="K627" t="str">
        <f t="shared" ca="1" si="74"/>
        <v/>
      </c>
      <c r="L627" s="142"/>
      <c r="M627" s="142"/>
      <c r="N627" s="142"/>
      <c r="O627" s="146"/>
      <c r="P627" s="146"/>
      <c r="Q627" s="145">
        <f t="shared" si="76"/>
        <v>0</v>
      </c>
      <c r="R627" s="146"/>
      <c r="S627" s="146"/>
      <c r="T627" s="145">
        <f t="shared" si="77"/>
        <v>0</v>
      </c>
      <c r="U627" s="146"/>
      <c r="V627" s="146"/>
      <c r="W627" s="145">
        <f t="shared" si="78"/>
        <v>0</v>
      </c>
      <c r="X627" s="146"/>
      <c r="Y627" s="146"/>
      <c r="Z627" s="145">
        <f t="shared" si="79"/>
        <v>0</v>
      </c>
      <c r="AA627" s="126">
        <f t="shared" si="75"/>
        <v>0</v>
      </c>
      <c r="AB627" s="142"/>
    </row>
    <row r="628" spans="1:28" x14ac:dyDescent="0.55000000000000004">
      <c r="A628">
        <v>619</v>
      </c>
      <c r="B628" s="142"/>
      <c r="C628" s="142"/>
      <c r="D628" s="142"/>
      <c r="E628" s="142"/>
      <c r="F628" s="142"/>
      <c r="G628" t="str">
        <f t="shared" si="72"/>
        <v/>
      </c>
      <c r="H628" s="142"/>
      <c r="I628" t="str">
        <f t="shared" ca="1" si="73"/>
        <v/>
      </c>
      <c r="J628" s="142"/>
      <c r="K628" t="str">
        <f t="shared" ca="1" si="74"/>
        <v/>
      </c>
      <c r="L628" s="142"/>
      <c r="M628" s="142"/>
      <c r="N628" s="142"/>
      <c r="O628" s="146"/>
      <c r="P628" s="146"/>
      <c r="Q628" s="145">
        <f t="shared" si="76"/>
        <v>0</v>
      </c>
      <c r="R628" s="146"/>
      <c r="S628" s="146"/>
      <c r="T628" s="145">
        <f t="shared" si="77"/>
        <v>0</v>
      </c>
      <c r="U628" s="146"/>
      <c r="V628" s="146"/>
      <c r="W628" s="145">
        <f t="shared" si="78"/>
        <v>0</v>
      </c>
      <c r="X628" s="146"/>
      <c r="Y628" s="146"/>
      <c r="Z628" s="145">
        <f t="shared" si="79"/>
        <v>0</v>
      </c>
      <c r="AA628" s="126">
        <f t="shared" si="75"/>
        <v>0</v>
      </c>
      <c r="AB628" s="142"/>
    </row>
    <row r="629" spans="1:28" x14ac:dyDescent="0.55000000000000004">
      <c r="A629">
        <v>620</v>
      </c>
      <c r="B629" s="142"/>
      <c r="C629" s="142"/>
      <c r="D629" s="142"/>
      <c r="E629" s="142"/>
      <c r="F629" s="142"/>
      <c r="G629" t="str">
        <f t="shared" si="72"/>
        <v/>
      </c>
      <c r="H629" s="142"/>
      <c r="I629" t="str">
        <f t="shared" ca="1" si="73"/>
        <v/>
      </c>
      <c r="J629" s="142"/>
      <c r="K629" t="str">
        <f t="shared" ca="1" si="74"/>
        <v/>
      </c>
      <c r="L629" s="142"/>
      <c r="M629" s="142"/>
      <c r="N629" s="142"/>
      <c r="O629" s="146"/>
      <c r="P629" s="146"/>
      <c r="Q629" s="145">
        <f t="shared" si="76"/>
        <v>0</v>
      </c>
      <c r="R629" s="146"/>
      <c r="S629" s="146"/>
      <c r="T629" s="145">
        <f t="shared" si="77"/>
        <v>0</v>
      </c>
      <c r="U629" s="146"/>
      <c r="V629" s="146"/>
      <c r="W629" s="145">
        <f t="shared" si="78"/>
        <v>0</v>
      </c>
      <c r="X629" s="146"/>
      <c r="Y629" s="146"/>
      <c r="Z629" s="145">
        <f t="shared" si="79"/>
        <v>0</v>
      </c>
      <c r="AA629" s="126">
        <f t="shared" si="75"/>
        <v>0</v>
      </c>
      <c r="AB629" s="142"/>
    </row>
    <row r="630" spans="1:28" x14ac:dyDescent="0.55000000000000004">
      <c r="A630">
        <v>621</v>
      </c>
      <c r="B630" s="142"/>
      <c r="C630" s="142"/>
      <c r="D630" s="142"/>
      <c r="E630" s="142"/>
      <c r="F630" s="142"/>
      <c r="G630" t="str">
        <f t="shared" si="72"/>
        <v/>
      </c>
      <c r="H630" s="142"/>
      <c r="I630" t="str">
        <f t="shared" ca="1" si="73"/>
        <v/>
      </c>
      <c r="J630" s="142"/>
      <c r="K630" t="str">
        <f t="shared" ca="1" si="74"/>
        <v/>
      </c>
      <c r="L630" s="142"/>
      <c r="M630" s="142"/>
      <c r="N630" s="142"/>
      <c r="O630" s="146"/>
      <c r="P630" s="146"/>
      <c r="Q630" s="145">
        <f t="shared" si="76"/>
        <v>0</v>
      </c>
      <c r="R630" s="146"/>
      <c r="S630" s="146"/>
      <c r="T630" s="145">
        <f t="shared" si="77"/>
        <v>0</v>
      </c>
      <c r="U630" s="146"/>
      <c r="V630" s="146"/>
      <c r="W630" s="145">
        <f t="shared" si="78"/>
        <v>0</v>
      </c>
      <c r="X630" s="146"/>
      <c r="Y630" s="146"/>
      <c r="Z630" s="145">
        <f t="shared" si="79"/>
        <v>0</v>
      </c>
      <c r="AA630" s="126">
        <f t="shared" si="75"/>
        <v>0</v>
      </c>
      <c r="AB630" s="142"/>
    </row>
    <row r="631" spans="1:28" x14ac:dyDescent="0.55000000000000004">
      <c r="A631">
        <v>622</v>
      </c>
      <c r="B631" s="142"/>
      <c r="C631" s="142"/>
      <c r="D631" s="142"/>
      <c r="E631" s="142"/>
      <c r="F631" s="142"/>
      <c r="G631" t="str">
        <f t="shared" si="72"/>
        <v/>
      </c>
      <c r="H631" s="142"/>
      <c r="I631" t="str">
        <f t="shared" ca="1" si="73"/>
        <v/>
      </c>
      <c r="J631" s="142"/>
      <c r="K631" t="str">
        <f t="shared" ca="1" si="74"/>
        <v/>
      </c>
      <c r="L631" s="142"/>
      <c r="M631" s="142"/>
      <c r="N631" s="142"/>
      <c r="O631" s="146"/>
      <c r="P631" s="146"/>
      <c r="Q631" s="145">
        <f t="shared" si="76"/>
        <v>0</v>
      </c>
      <c r="R631" s="146"/>
      <c r="S631" s="146"/>
      <c r="T631" s="145">
        <f t="shared" si="77"/>
        <v>0</v>
      </c>
      <c r="U631" s="146"/>
      <c r="V631" s="146"/>
      <c r="W631" s="145">
        <f t="shared" si="78"/>
        <v>0</v>
      </c>
      <c r="X631" s="146"/>
      <c r="Y631" s="146"/>
      <c r="Z631" s="145">
        <f t="shared" si="79"/>
        <v>0</v>
      </c>
      <c r="AA631" s="126">
        <f t="shared" si="75"/>
        <v>0</v>
      </c>
      <c r="AB631" s="142"/>
    </row>
    <row r="632" spans="1:28" x14ac:dyDescent="0.55000000000000004">
      <c r="A632">
        <v>623</v>
      </c>
      <c r="B632" s="142"/>
      <c r="C632" s="142"/>
      <c r="D632" s="142"/>
      <c r="E632" s="142"/>
      <c r="F632" s="142"/>
      <c r="G632" t="str">
        <f t="shared" si="72"/>
        <v/>
      </c>
      <c r="H632" s="142"/>
      <c r="I632" t="str">
        <f t="shared" ca="1" si="73"/>
        <v/>
      </c>
      <c r="J632" s="142"/>
      <c r="K632" t="str">
        <f t="shared" ca="1" si="74"/>
        <v/>
      </c>
      <c r="L632" s="142"/>
      <c r="M632" s="142"/>
      <c r="N632" s="142"/>
      <c r="O632" s="146"/>
      <c r="P632" s="146"/>
      <c r="Q632" s="145">
        <f t="shared" si="76"/>
        <v>0</v>
      </c>
      <c r="R632" s="146"/>
      <c r="S632" s="146"/>
      <c r="T632" s="145">
        <f t="shared" si="77"/>
        <v>0</v>
      </c>
      <c r="U632" s="146"/>
      <c r="V632" s="146"/>
      <c r="W632" s="145">
        <f t="shared" si="78"/>
        <v>0</v>
      </c>
      <c r="X632" s="146"/>
      <c r="Y632" s="146"/>
      <c r="Z632" s="145">
        <f t="shared" si="79"/>
        <v>0</v>
      </c>
      <c r="AA632" s="126">
        <f t="shared" si="75"/>
        <v>0</v>
      </c>
      <c r="AB632" s="142"/>
    </row>
    <row r="633" spans="1:28" x14ac:dyDescent="0.55000000000000004">
      <c r="A633">
        <v>624</v>
      </c>
      <c r="B633" s="142"/>
      <c r="C633" s="142"/>
      <c r="D633" s="142"/>
      <c r="E633" s="142"/>
      <c r="F633" s="142"/>
      <c r="G633" t="str">
        <f t="shared" si="72"/>
        <v/>
      </c>
      <c r="H633" s="142"/>
      <c r="I633" t="str">
        <f t="shared" ca="1" si="73"/>
        <v/>
      </c>
      <c r="J633" s="142"/>
      <c r="K633" t="str">
        <f t="shared" ca="1" si="74"/>
        <v/>
      </c>
      <c r="L633" s="142"/>
      <c r="M633" s="142"/>
      <c r="N633" s="142"/>
      <c r="O633" s="146"/>
      <c r="P633" s="146"/>
      <c r="Q633" s="145">
        <f t="shared" si="76"/>
        <v>0</v>
      </c>
      <c r="R633" s="146"/>
      <c r="S633" s="146"/>
      <c r="T633" s="145">
        <f t="shared" si="77"/>
        <v>0</v>
      </c>
      <c r="U633" s="146"/>
      <c r="V633" s="146"/>
      <c r="W633" s="145">
        <f t="shared" si="78"/>
        <v>0</v>
      </c>
      <c r="X633" s="146"/>
      <c r="Y633" s="146"/>
      <c r="Z633" s="145">
        <f t="shared" si="79"/>
        <v>0</v>
      </c>
      <c r="AA633" s="126">
        <f t="shared" si="75"/>
        <v>0</v>
      </c>
      <c r="AB633" s="142"/>
    </row>
    <row r="634" spans="1:28" x14ac:dyDescent="0.55000000000000004">
      <c r="A634">
        <v>625</v>
      </c>
      <c r="B634" s="142"/>
      <c r="C634" s="142"/>
      <c r="D634" s="142"/>
      <c r="E634" s="142"/>
      <c r="F634" s="142"/>
      <c r="G634" t="str">
        <f t="shared" si="72"/>
        <v/>
      </c>
      <c r="H634" s="142"/>
      <c r="I634" t="str">
        <f t="shared" ca="1" si="73"/>
        <v/>
      </c>
      <c r="J634" s="142"/>
      <c r="K634" t="str">
        <f t="shared" ca="1" si="74"/>
        <v/>
      </c>
      <c r="L634" s="142"/>
      <c r="M634" s="142"/>
      <c r="N634" s="142"/>
      <c r="O634" s="146"/>
      <c r="P634" s="146"/>
      <c r="Q634" s="145">
        <f t="shared" si="76"/>
        <v>0</v>
      </c>
      <c r="R634" s="146"/>
      <c r="S634" s="146"/>
      <c r="T634" s="145">
        <f t="shared" si="77"/>
        <v>0</v>
      </c>
      <c r="U634" s="146"/>
      <c r="V634" s="146"/>
      <c r="W634" s="145">
        <f t="shared" si="78"/>
        <v>0</v>
      </c>
      <c r="X634" s="146"/>
      <c r="Y634" s="146"/>
      <c r="Z634" s="145">
        <f t="shared" si="79"/>
        <v>0</v>
      </c>
      <c r="AA634" s="126">
        <f t="shared" si="75"/>
        <v>0</v>
      </c>
      <c r="AB634" s="142"/>
    </row>
    <row r="635" spans="1:28" x14ac:dyDescent="0.55000000000000004">
      <c r="A635">
        <v>626</v>
      </c>
      <c r="B635" s="142"/>
      <c r="C635" s="142"/>
      <c r="D635" s="142"/>
      <c r="E635" s="142"/>
      <c r="F635" s="142"/>
      <c r="G635" t="str">
        <f t="shared" si="72"/>
        <v/>
      </c>
      <c r="H635" s="142"/>
      <c r="I635" t="str">
        <f t="shared" ca="1" si="73"/>
        <v/>
      </c>
      <c r="J635" s="142"/>
      <c r="K635" t="str">
        <f t="shared" ca="1" si="74"/>
        <v/>
      </c>
      <c r="L635" s="142"/>
      <c r="M635" s="142"/>
      <c r="N635" s="142"/>
      <c r="O635" s="146"/>
      <c r="P635" s="146"/>
      <c r="Q635" s="145">
        <f t="shared" si="76"/>
        <v>0</v>
      </c>
      <c r="R635" s="146"/>
      <c r="S635" s="146"/>
      <c r="T635" s="145">
        <f t="shared" si="77"/>
        <v>0</v>
      </c>
      <c r="U635" s="146"/>
      <c r="V635" s="146"/>
      <c r="W635" s="145">
        <f t="shared" si="78"/>
        <v>0</v>
      </c>
      <c r="X635" s="146"/>
      <c r="Y635" s="146"/>
      <c r="Z635" s="145">
        <f t="shared" si="79"/>
        <v>0</v>
      </c>
      <c r="AA635" s="126">
        <f t="shared" si="75"/>
        <v>0</v>
      </c>
      <c r="AB635" s="142"/>
    </row>
    <row r="636" spans="1:28" x14ac:dyDescent="0.55000000000000004">
      <c r="A636">
        <v>627</v>
      </c>
      <c r="B636" s="142"/>
      <c r="C636" s="142"/>
      <c r="D636" s="142"/>
      <c r="E636" s="142"/>
      <c r="F636" s="142"/>
      <c r="G636" t="str">
        <f t="shared" si="72"/>
        <v/>
      </c>
      <c r="H636" s="142"/>
      <c r="I636" t="str">
        <f t="shared" ca="1" si="73"/>
        <v/>
      </c>
      <c r="J636" s="142"/>
      <c r="K636" t="str">
        <f t="shared" ca="1" si="74"/>
        <v/>
      </c>
      <c r="L636" s="142"/>
      <c r="M636" s="142"/>
      <c r="N636" s="142"/>
      <c r="O636" s="146"/>
      <c r="P636" s="146"/>
      <c r="Q636" s="145">
        <f t="shared" si="76"/>
        <v>0</v>
      </c>
      <c r="R636" s="146"/>
      <c r="S636" s="146"/>
      <c r="T636" s="145">
        <f t="shared" si="77"/>
        <v>0</v>
      </c>
      <c r="U636" s="146"/>
      <c r="V636" s="146"/>
      <c r="W636" s="145">
        <f t="shared" si="78"/>
        <v>0</v>
      </c>
      <c r="X636" s="146"/>
      <c r="Y636" s="146"/>
      <c r="Z636" s="145">
        <f t="shared" si="79"/>
        <v>0</v>
      </c>
      <c r="AA636" s="126">
        <f t="shared" si="75"/>
        <v>0</v>
      </c>
      <c r="AB636" s="142"/>
    </row>
    <row r="637" spans="1:28" x14ac:dyDescent="0.55000000000000004">
      <c r="A637">
        <v>628</v>
      </c>
      <c r="B637" s="142"/>
      <c r="C637" s="142"/>
      <c r="D637" s="142"/>
      <c r="E637" s="142"/>
      <c r="F637" s="142"/>
      <c r="G637" t="str">
        <f t="shared" si="72"/>
        <v/>
      </c>
      <c r="H637" s="142"/>
      <c r="I637" t="str">
        <f t="shared" ca="1" si="73"/>
        <v/>
      </c>
      <c r="J637" s="142"/>
      <c r="K637" t="str">
        <f t="shared" ca="1" si="74"/>
        <v/>
      </c>
      <c r="L637" s="142"/>
      <c r="M637" s="142"/>
      <c r="N637" s="142"/>
      <c r="O637" s="146"/>
      <c r="P637" s="146"/>
      <c r="Q637" s="145">
        <f t="shared" si="76"/>
        <v>0</v>
      </c>
      <c r="R637" s="146"/>
      <c r="S637" s="146"/>
      <c r="T637" s="145">
        <f t="shared" si="77"/>
        <v>0</v>
      </c>
      <c r="U637" s="146"/>
      <c r="V637" s="146"/>
      <c r="W637" s="145">
        <f t="shared" si="78"/>
        <v>0</v>
      </c>
      <c r="X637" s="146"/>
      <c r="Y637" s="146"/>
      <c r="Z637" s="145">
        <f t="shared" si="79"/>
        <v>0</v>
      </c>
      <c r="AA637" s="126">
        <f t="shared" si="75"/>
        <v>0</v>
      </c>
      <c r="AB637" s="142"/>
    </row>
    <row r="638" spans="1:28" x14ac:dyDescent="0.55000000000000004">
      <c r="A638">
        <v>629</v>
      </c>
      <c r="B638" s="142"/>
      <c r="C638" s="142"/>
      <c r="D638" s="142"/>
      <c r="E638" s="142"/>
      <c r="F638" s="142"/>
      <c r="G638" t="str">
        <f t="shared" si="72"/>
        <v/>
      </c>
      <c r="H638" s="142"/>
      <c r="I638" t="str">
        <f t="shared" ca="1" si="73"/>
        <v/>
      </c>
      <c r="J638" s="142"/>
      <c r="K638" t="str">
        <f t="shared" ca="1" si="74"/>
        <v/>
      </c>
      <c r="L638" s="142"/>
      <c r="M638" s="142"/>
      <c r="N638" s="142"/>
      <c r="O638" s="146"/>
      <c r="P638" s="146"/>
      <c r="Q638" s="145">
        <f t="shared" si="76"/>
        <v>0</v>
      </c>
      <c r="R638" s="146"/>
      <c r="S638" s="146"/>
      <c r="T638" s="145">
        <f t="shared" si="77"/>
        <v>0</v>
      </c>
      <c r="U638" s="146"/>
      <c r="V638" s="146"/>
      <c r="W638" s="145">
        <f t="shared" si="78"/>
        <v>0</v>
      </c>
      <c r="X638" s="146"/>
      <c r="Y638" s="146"/>
      <c r="Z638" s="145">
        <f t="shared" si="79"/>
        <v>0</v>
      </c>
      <c r="AA638" s="126">
        <f t="shared" si="75"/>
        <v>0</v>
      </c>
      <c r="AB638" s="142"/>
    </row>
    <row r="639" spans="1:28" x14ac:dyDescent="0.55000000000000004">
      <c r="A639">
        <v>630</v>
      </c>
      <c r="B639" s="142"/>
      <c r="C639" s="142"/>
      <c r="D639" s="142"/>
      <c r="E639" s="142"/>
      <c r="F639" s="142"/>
      <c r="G639" t="str">
        <f t="shared" si="72"/>
        <v/>
      </c>
      <c r="H639" s="142"/>
      <c r="I639" t="str">
        <f t="shared" ca="1" si="73"/>
        <v/>
      </c>
      <c r="J639" s="142"/>
      <c r="K639" t="str">
        <f t="shared" ca="1" si="74"/>
        <v/>
      </c>
      <c r="L639" s="142"/>
      <c r="M639" s="142"/>
      <c r="N639" s="142"/>
      <c r="O639" s="146"/>
      <c r="P639" s="146"/>
      <c r="Q639" s="145">
        <f t="shared" si="76"/>
        <v>0</v>
      </c>
      <c r="R639" s="146"/>
      <c r="S639" s="146"/>
      <c r="T639" s="145">
        <f t="shared" si="77"/>
        <v>0</v>
      </c>
      <c r="U639" s="146"/>
      <c r="V639" s="146"/>
      <c r="W639" s="145">
        <f t="shared" si="78"/>
        <v>0</v>
      </c>
      <c r="X639" s="146"/>
      <c r="Y639" s="146"/>
      <c r="Z639" s="145">
        <f t="shared" si="79"/>
        <v>0</v>
      </c>
      <c r="AA639" s="126">
        <f t="shared" si="75"/>
        <v>0</v>
      </c>
      <c r="AB639" s="142"/>
    </row>
    <row r="640" spans="1:28" x14ac:dyDescent="0.55000000000000004">
      <c r="A640">
        <v>631</v>
      </c>
      <c r="B640" s="142"/>
      <c r="C640" s="142"/>
      <c r="D640" s="142"/>
      <c r="E640" s="142"/>
      <c r="F640" s="142"/>
      <c r="G640" t="str">
        <f t="shared" si="72"/>
        <v/>
      </c>
      <c r="H640" s="142"/>
      <c r="I640" t="str">
        <f t="shared" ca="1" si="73"/>
        <v/>
      </c>
      <c r="J640" s="142"/>
      <c r="K640" t="str">
        <f t="shared" ca="1" si="74"/>
        <v/>
      </c>
      <c r="L640" s="142"/>
      <c r="M640" s="142"/>
      <c r="N640" s="142"/>
      <c r="O640" s="146"/>
      <c r="P640" s="146"/>
      <c r="Q640" s="145">
        <f t="shared" si="76"/>
        <v>0</v>
      </c>
      <c r="R640" s="146"/>
      <c r="S640" s="146"/>
      <c r="T640" s="145">
        <f t="shared" si="77"/>
        <v>0</v>
      </c>
      <c r="U640" s="146"/>
      <c r="V640" s="146"/>
      <c r="W640" s="145">
        <f t="shared" si="78"/>
        <v>0</v>
      </c>
      <c r="X640" s="146"/>
      <c r="Y640" s="146"/>
      <c r="Z640" s="145">
        <f t="shared" si="79"/>
        <v>0</v>
      </c>
      <c r="AA640" s="126">
        <f t="shared" si="75"/>
        <v>0</v>
      </c>
      <c r="AB640" s="142"/>
    </row>
    <row r="641" spans="1:28" x14ac:dyDescent="0.55000000000000004">
      <c r="A641">
        <v>632</v>
      </c>
      <c r="B641" s="142"/>
      <c r="C641" s="142"/>
      <c r="D641" s="142"/>
      <c r="E641" s="142"/>
      <c r="F641" s="142"/>
      <c r="G641" t="str">
        <f t="shared" si="72"/>
        <v/>
      </c>
      <c r="H641" s="142"/>
      <c r="I641" t="str">
        <f t="shared" ca="1" si="73"/>
        <v/>
      </c>
      <c r="J641" s="142"/>
      <c r="K641" t="str">
        <f t="shared" ca="1" si="74"/>
        <v/>
      </c>
      <c r="L641" s="142"/>
      <c r="M641" s="142"/>
      <c r="N641" s="142"/>
      <c r="O641" s="146"/>
      <c r="P641" s="146"/>
      <c r="Q641" s="145">
        <f t="shared" si="76"/>
        <v>0</v>
      </c>
      <c r="R641" s="146"/>
      <c r="S641" s="146"/>
      <c r="T641" s="145">
        <f t="shared" si="77"/>
        <v>0</v>
      </c>
      <c r="U641" s="146"/>
      <c r="V641" s="146"/>
      <c r="W641" s="145">
        <f t="shared" si="78"/>
        <v>0</v>
      </c>
      <c r="X641" s="146"/>
      <c r="Y641" s="146"/>
      <c r="Z641" s="145">
        <f t="shared" si="79"/>
        <v>0</v>
      </c>
      <c r="AA641" s="126">
        <f t="shared" si="75"/>
        <v>0</v>
      </c>
      <c r="AB641" s="142"/>
    </row>
    <row r="642" spans="1:28" x14ac:dyDescent="0.55000000000000004">
      <c r="A642">
        <v>633</v>
      </c>
      <c r="B642" s="142"/>
      <c r="C642" s="142"/>
      <c r="D642" s="142"/>
      <c r="E642" s="142"/>
      <c r="F642" s="142"/>
      <c r="G642" t="str">
        <f t="shared" si="72"/>
        <v/>
      </c>
      <c r="H642" s="142"/>
      <c r="I642" t="str">
        <f t="shared" ca="1" si="73"/>
        <v/>
      </c>
      <c r="J642" s="142"/>
      <c r="K642" t="str">
        <f t="shared" ca="1" si="74"/>
        <v/>
      </c>
      <c r="L642" s="142"/>
      <c r="M642" s="142"/>
      <c r="N642" s="142"/>
      <c r="O642" s="146"/>
      <c r="P642" s="146"/>
      <c r="Q642" s="145">
        <f t="shared" si="76"/>
        <v>0</v>
      </c>
      <c r="R642" s="146"/>
      <c r="S642" s="146"/>
      <c r="T642" s="145">
        <f t="shared" si="77"/>
        <v>0</v>
      </c>
      <c r="U642" s="146"/>
      <c r="V642" s="146"/>
      <c r="W642" s="145">
        <f t="shared" si="78"/>
        <v>0</v>
      </c>
      <c r="X642" s="146"/>
      <c r="Y642" s="146"/>
      <c r="Z642" s="145">
        <f t="shared" si="79"/>
        <v>0</v>
      </c>
      <c r="AA642" s="126">
        <f t="shared" si="75"/>
        <v>0</v>
      </c>
      <c r="AB642" s="142"/>
    </row>
    <row r="643" spans="1:28" x14ac:dyDescent="0.55000000000000004">
      <c r="A643">
        <v>634</v>
      </c>
      <c r="B643" s="142"/>
      <c r="C643" s="142"/>
      <c r="D643" s="142"/>
      <c r="E643" s="142"/>
      <c r="F643" s="142"/>
      <c r="G643" t="str">
        <f t="shared" si="72"/>
        <v/>
      </c>
      <c r="H643" s="142"/>
      <c r="I643" t="str">
        <f t="shared" ca="1" si="73"/>
        <v/>
      </c>
      <c r="J643" s="142"/>
      <c r="K643" t="str">
        <f t="shared" ca="1" si="74"/>
        <v/>
      </c>
      <c r="L643" s="142"/>
      <c r="M643" s="142"/>
      <c r="N643" s="142"/>
      <c r="O643" s="146"/>
      <c r="P643" s="146"/>
      <c r="Q643" s="145">
        <f t="shared" si="76"/>
        <v>0</v>
      </c>
      <c r="R643" s="146"/>
      <c r="S643" s="146"/>
      <c r="T643" s="145">
        <f t="shared" si="77"/>
        <v>0</v>
      </c>
      <c r="U643" s="146"/>
      <c r="V643" s="146"/>
      <c r="W643" s="145">
        <f t="shared" si="78"/>
        <v>0</v>
      </c>
      <c r="X643" s="146"/>
      <c r="Y643" s="146"/>
      <c r="Z643" s="145">
        <f t="shared" si="79"/>
        <v>0</v>
      </c>
      <c r="AA643" s="126">
        <f t="shared" si="75"/>
        <v>0</v>
      </c>
      <c r="AB643" s="142"/>
    </row>
    <row r="644" spans="1:28" x14ac:dyDescent="0.55000000000000004">
      <c r="A644">
        <v>635</v>
      </c>
      <c r="B644" s="142"/>
      <c r="C644" s="142"/>
      <c r="D644" s="142"/>
      <c r="E644" s="142"/>
      <c r="F644" s="142"/>
      <c r="G644" t="str">
        <f t="shared" si="72"/>
        <v/>
      </c>
      <c r="H644" s="142"/>
      <c r="I644" t="str">
        <f t="shared" ca="1" si="73"/>
        <v/>
      </c>
      <c r="J644" s="142"/>
      <c r="K644" t="str">
        <f t="shared" ca="1" si="74"/>
        <v/>
      </c>
      <c r="L644" s="142"/>
      <c r="M644" s="142"/>
      <c r="N644" s="142"/>
      <c r="O644" s="146"/>
      <c r="P644" s="146"/>
      <c r="Q644" s="145">
        <f t="shared" si="76"/>
        <v>0</v>
      </c>
      <c r="R644" s="146"/>
      <c r="S644" s="146"/>
      <c r="T644" s="145">
        <f t="shared" si="77"/>
        <v>0</v>
      </c>
      <c r="U644" s="146"/>
      <c r="V644" s="146"/>
      <c r="W644" s="145">
        <f t="shared" si="78"/>
        <v>0</v>
      </c>
      <c r="X644" s="146"/>
      <c r="Y644" s="146"/>
      <c r="Z644" s="145">
        <f t="shared" si="79"/>
        <v>0</v>
      </c>
      <c r="AA644" s="126">
        <f t="shared" si="75"/>
        <v>0</v>
      </c>
      <c r="AB644" s="142"/>
    </row>
    <row r="645" spans="1:28" x14ac:dyDescent="0.55000000000000004">
      <c r="A645">
        <v>636</v>
      </c>
      <c r="B645" s="142"/>
      <c r="C645" s="142"/>
      <c r="D645" s="142"/>
      <c r="E645" s="142"/>
      <c r="F645" s="142"/>
      <c r="G645" t="str">
        <f t="shared" si="72"/>
        <v/>
      </c>
      <c r="H645" s="142"/>
      <c r="I645" t="str">
        <f t="shared" ca="1" si="73"/>
        <v/>
      </c>
      <c r="J645" s="142"/>
      <c r="K645" t="str">
        <f t="shared" ca="1" si="74"/>
        <v/>
      </c>
      <c r="L645" s="142"/>
      <c r="M645" s="142"/>
      <c r="N645" s="142"/>
      <c r="O645" s="146"/>
      <c r="P645" s="146"/>
      <c r="Q645" s="145">
        <f t="shared" si="76"/>
        <v>0</v>
      </c>
      <c r="R645" s="146"/>
      <c r="S645" s="146"/>
      <c r="T645" s="145">
        <f t="shared" si="77"/>
        <v>0</v>
      </c>
      <c r="U645" s="146"/>
      <c r="V645" s="146"/>
      <c r="W645" s="145">
        <f t="shared" si="78"/>
        <v>0</v>
      </c>
      <c r="X645" s="146"/>
      <c r="Y645" s="146"/>
      <c r="Z645" s="145">
        <f t="shared" si="79"/>
        <v>0</v>
      </c>
      <c r="AA645" s="126">
        <f t="shared" si="75"/>
        <v>0</v>
      </c>
      <c r="AB645" s="142"/>
    </row>
    <row r="646" spans="1:28" x14ac:dyDescent="0.55000000000000004">
      <c r="A646">
        <v>637</v>
      </c>
      <c r="B646" s="142"/>
      <c r="C646" s="142"/>
      <c r="D646" s="142"/>
      <c r="E646" s="142"/>
      <c r="F646" s="142"/>
      <c r="G646" t="str">
        <f t="shared" si="72"/>
        <v/>
      </c>
      <c r="H646" s="142"/>
      <c r="I646" t="str">
        <f t="shared" ca="1" si="73"/>
        <v/>
      </c>
      <c r="J646" s="142"/>
      <c r="K646" t="str">
        <f t="shared" ca="1" si="74"/>
        <v/>
      </c>
      <c r="L646" s="142"/>
      <c r="M646" s="142"/>
      <c r="N646" s="142"/>
      <c r="O646" s="146"/>
      <c r="P646" s="146"/>
      <c r="Q646" s="145">
        <f t="shared" si="76"/>
        <v>0</v>
      </c>
      <c r="R646" s="146"/>
      <c r="S646" s="146"/>
      <c r="T646" s="145">
        <f t="shared" si="77"/>
        <v>0</v>
      </c>
      <c r="U646" s="146"/>
      <c r="V646" s="146"/>
      <c r="W646" s="145">
        <f t="shared" si="78"/>
        <v>0</v>
      </c>
      <c r="X646" s="146"/>
      <c r="Y646" s="146"/>
      <c r="Z646" s="145">
        <f t="shared" si="79"/>
        <v>0</v>
      </c>
      <c r="AA646" s="126">
        <f t="shared" si="75"/>
        <v>0</v>
      </c>
      <c r="AB646" s="142"/>
    </row>
    <row r="647" spans="1:28" x14ac:dyDescent="0.55000000000000004">
      <c r="A647">
        <v>638</v>
      </c>
      <c r="B647" s="142"/>
      <c r="C647" s="142"/>
      <c r="D647" s="142"/>
      <c r="E647" s="142"/>
      <c r="F647" s="142"/>
      <c r="G647" t="str">
        <f t="shared" si="72"/>
        <v/>
      </c>
      <c r="H647" s="142"/>
      <c r="I647" t="str">
        <f t="shared" ca="1" si="73"/>
        <v/>
      </c>
      <c r="J647" s="142"/>
      <c r="K647" t="str">
        <f t="shared" ca="1" si="74"/>
        <v/>
      </c>
      <c r="L647" s="142"/>
      <c r="M647" s="142"/>
      <c r="N647" s="142"/>
      <c r="O647" s="146"/>
      <c r="P647" s="146"/>
      <c r="Q647" s="145">
        <f t="shared" si="76"/>
        <v>0</v>
      </c>
      <c r="R647" s="146"/>
      <c r="S647" s="146"/>
      <c r="T647" s="145">
        <f t="shared" si="77"/>
        <v>0</v>
      </c>
      <c r="U647" s="146"/>
      <c r="V647" s="146"/>
      <c r="W647" s="145">
        <f t="shared" si="78"/>
        <v>0</v>
      </c>
      <c r="X647" s="146"/>
      <c r="Y647" s="146"/>
      <c r="Z647" s="145">
        <f t="shared" si="79"/>
        <v>0</v>
      </c>
      <c r="AA647" s="126">
        <f t="shared" si="75"/>
        <v>0</v>
      </c>
      <c r="AB647" s="142"/>
    </row>
    <row r="648" spans="1:28" x14ac:dyDescent="0.55000000000000004">
      <c r="A648">
        <v>639</v>
      </c>
      <c r="B648" s="142"/>
      <c r="C648" s="142"/>
      <c r="D648" s="142"/>
      <c r="E648" s="142"/>
      <c r="F648" s="142"/>
      <c r="G648" t="str">
        <f t="shared" si="72"/>
        <v/>
      </c>
      <c r="H648" s="142"/>
      <c r="I648" t="str">
        <f t="shared" ca="1" si="73"/>
        <v/>
      </c>
      <c r="J648" s="142"/>
      <c r="K648" t="str">
        <f t="shared" ca="1" si="74"/>
        <v/>
      </c>
      <c r="L648" s="142"/>
      <c r="M648" s="142"/>
      <c r="N648" s="142"/>
      <c r="O648" s="146"/>
      <c r="P648" s="146"/>
      <c r="Q648" s="145">
        <f t="shared" si="76"/>
        <v>0</v>
      </c>
      <c r="R648" s="146"/>
      <c r="S648" s="146"/>
      <c r="T648" s="145">
        <f t="shared" si="77"/>
        <v>0</v>
      </c>
      <c r="U648" s="146"/>
      <c r="V648" s="146"/>
      <c r="W648" s="145">
        <f t="shared" si="78"/>
        <v>0</v>
      </c>
      <c r="X648" s="146"/>
      <c r="Y648" s="146"/>
      <c r="Z648" s="145">
        <f t="shared" si="79"/>
        <v>0</v>
      </c>
      <c r="AA648" s="126">
        <f t="shared" si="75"/>
        <v>0</v>
      </c>
      <c r="AB648" s="142"/>
    </row>
    <row r="649" spans="1:28" x14ac:dyDescent="0.55000000000000004">
      <c r="A649">
        <v>640</v>
      </c>
      <c r="B649" s="142"/>
      <c r="C649" s="142"/>
      <c r="D649" s="142"/>
      <c r="E649" s="142"/>
      <c r="F649" s="142"/>
      <c r="G649" t="str">
        <f t="shared" si="72"/>
        <v/>
      </c>
      <c r="H649" s="142"/>
      <c r="I649" t="str">
        <f t="shared" ca="1" si="73"/>
        <v/>
      </c>
      <c r="J649" s="142"/>
      <c r="K649" t="str">
        <f t="shared" ca="1" si="74"/>
        <v/>
      </c>
      <c r="L649" s="142"/>
      <c r="M649" s="142"/>
      <c r="N649" s="142"/>
      <c r="O649" s="146"/>
      <c r="P649" s="146"/>
      <c r="Q649" s="145">
        <f t="shared" si="76"/>
        <v>0</v>
      </c>
      <c r="R649" s="146"/>
      <c r="S649" s="146"/>
      <c r="T649" s="145">
        <f t="shared" si="77"/>
        <v>0</v>
      </c>
      <c r="U649" s="146"/>
      <c r="V649" s="146"/>
      <c r="W649" s="145">
        <f t="shared" si="78"/>
        <v>0</v>
      </c>
      <c r="X649" s="146"/>
      <c r="Y649" s="146"/>
      <c r="Z649" s="145">
        <f t="shared" si="79"/>
        <v>0</v>
      </c>
      <c r="AA649" s="126">
        <f t="shared" si="75"/>
        <v>0</v>
      </c>
      <c r="AB649" s="142"/>
    </row>
    <row r="650" spans="1:28" x14ac:dyDescent="0.55000000000000004">
      <c r="A650">
        <v>641</v>
      </c>
      <c r="B650" s="142"/>
      <c r="C650" s="142"/>
      <c r="D650" s="142"/>
      <c r="E650" s="142"/>
      <c r="F650" s="142"/>
      <c r="G650" t="str">
        <f t="shared" si="72"/>
        <v/>
      </c>
      <c r="H650" s="142"/>
      <c r="I650" t="str">
        <f t="shared" ca="1" si="73"/>
        <v/>
      </c>
      <c r="J650" s="142"/>
      <c r="K650" t="str">
        <f t="shared" ca="1" si="74"/>
        <v/>
      </c>
      <c r="L650" s="142"/>
      <c r="M650" s="142"/>
      <c r="N650" s="142"/>
      <c r="O650" s="146"/>
      <c r="P650" s="146"/>
      <c r="Q650" s="145">
        <f t="shared" si="76"/>
        <v>0</v>
      </c>
      <c r="R650" s="146"/>
      <c r="S650" s="146"/>
      <c r="T650" s="145">
        <f t="shared" si="77"/>
        <v>0</v>
      </c>
      <c r="U650" s="146"/>
      <c r="V650" s="146"/>
      <c r="W650" s="145">
        <f t="shared" si="78"/>
        <v>0</v>
      </c>
      <c r="X650" s="146"/>
      <c r="Y650" s="146"/>
      <c r="Z650" s="145">
        <f t="shared" si="79"/>
        <v>0</v>
      </c>
      <c r="AA650" s="126">
        <f t="shared" si="75"/>
        <v>0</v>
      </c>
      <c r="AB650" s="142"/>
    </row>
    <row r="651" spans="1:28" x14ac:dyDescent="0.55000000000000004">
      <c r="A651">
        <v>642</v>
      </c>
      <c r="B651" s="142"/>
      <c r="C651" s="142"/>
      <c r="D651" s="142"/>
      <c r="E651" s="142"/>
      <c r="F651" s="142"/>
      <c r="G651" t="str">
        <f t="shared" ref="G651:G714" si="80">LEFT(F651,1)</f>
        <v/>
      </c>
      <c r="H651" s="142"/>
      <c r="I651" t="str">
        <f t="shared" ref="I651:I714" ca="1" si="81">IFERROR(VLOOKUP(H651,INDIRECT(G651&amp;"CATL"),2,FALSE),"")</f>
        <v/>
      </c>
      <c r="J651" s="142"/>
      <c r="K651" t="str">
        <f t="shared" ref="K651:K714" ca="1" si="82">IFERROR(VLOOKUP(J651,INDIRECT("SUB"&amp;I651&amp;"L"),2,FALSE),"")</f>
        <v/>
      </c>
      <c r="L651" s="142"/>
      <c r="M651" s="142"/>
      <c r="N651" s="142"/>
      <c r="O651" s="146"/>
      <c r="P651" s="146"/>
      <c r="Q651" s="145">
        <f t="shared" si="76"/>
        <v>0</v>
      </c>
      <c r="R651" s="146"/>
      <c r="S651" s="146"/>
      <c r="T651" s="145">
        <f t="shared" si="77"/>
        <v>0</v>
      </c>
      <c r="U651" s="146"/>
      <c r="V651" s="146"/>
      <c r="W651" s="145">
        <f t="shared" si="78"/>
        <v>0</v>
      </c>
      <c r="X651" s="146"/>
      <c r="Y651" s="146"/>
      <c r="Z651" s="145">
        <f t="shared" si="79"/>
        <v>0</v>
      </c>
      <c r="AA651" s="126">
        <f t="shared" ref="AA651:AA714" si="83">O651-P651+R651-S651+U651-V651+X651-Y651</f>
        <v>0</v>
      </c>
      <c r="AB651" s="142"/>
    </row>
    <row r="652" spans="1:28" x14ac:dyDescent="0.55000000000000004">
      <c r="A652">
        <v>643</v>
      </c>
      <c r="B652" s="142"/>
      <c r="C652" s="142"/>
      <c r="D652" s="142"/>
      <c r="E652" s="142"/>
      <c r="F652" s="142"/>
      <c r="G652" t="str">
        <f t="shared" si="80"/>
        <v/>
      </c>
      <c r="H652" s="142"/>
      <c r="I652" t="str">
        <f t="shared" ca="1" si="81"/>
        <v/>
      </c>
      <c r="J652" s="142"/>
      <c r="K652" t="str">
        <f t="shared" ca="1" si="82"/>
        <v/>
      </c>
      <c r="L652" s="142"/>
      <c r="M652" s="142"/>
      <c r="N652" s="142"/>
      <c r="O652" s="146"/>
      <c r="P652" s="146"/>
      <c r="Q652" s="145">
        <f t="shared" ref="Q652:Q715" si="84">Q651+O652-P652</f>
        <v>0</v>
      </c>
      <c r="R652" s="146"/>
      <c r="S652" s="146"/>
      <c r="T652" s="145">
        <f t="shared" ref="T652:T715" si="85">T651+R652-S652</f>
        <v>0</v>
      </c>
      <c r="U652" s="146"/>
      <c r="V652" s="146"/>
      <c r="W652" s="145">
        <f t="shared" ref="W652:W715" si="86">W651+U652-V652</f>
        <v>0</v>
      </c>
      <c r="X652" s="146"/>
      <c r="Y652" s="146"/>
      <c r="Z652" s="145">
        <f t="shared" ref="Z652:Z715" si="87">Z651+X652-Y652</f>
        <v>0</v>
      </c>
      <c r="AA652" s="126">
        <f t="shared" si="83"/>
        <v>0</v>
      </c>
      <c r="AB652" s="142"/>
    </row>
    <row r="653" spans="1:28" x14ac:dyDescent="0.55000000000000004">
      <c r="A653">
        <v>644</v>
      </c>
      <c r="B653" s="142"/>
      <c r="C653" s="142"/>
      <c r="D653" s="142"/>
      <c r="E653" s="142"/>
      <c r="F653" s="142"/>
      <c r="G653" t="str">
        <f t="shared" si="80"/>
        <v/>
      </c>
      <c r="H653" s="142"/>
      <c r="I653" t="str">
        <f t="shared" ca="1" si="81"/>
        <v/>
      </c>
      <c r="J653" s="142"/>
      <c r="K653" t="str">
        <f t="shared" ca="1" si="82"/>
        <v/>
      </c>
      <c r="L653" s="142"/>
      <c r="M653" s="142"/>
      <c r="N653" s="142"/>
      <c r="O653" s="146"/>
      <c r="P653" s="146"/>
      <c r="Q653" s="145">
        <f t="shared" si="84"/>
        <v>0</v>
      </c>
      <c r="R653" s="146"/>
      <c r="S653" s="146"/>
      <c r="T653" s="145">
        <f t="shared" si="85"/>
        <v>0</v>
      </c>
      <c r="U653" s="146"/>
      <c r="V653" s="146"/>
      <c r="W653" s="145">
        <f t="shared" si="86"/>
        <v>0</v>
      </c>
      <c r="X653" s="146"/>
      <c r="Y653" s="146"/>
      <c r="Z653" s="145">
        <f t="shared" si="87"/>
        <v>0</v>
      </c>
      <c r="AA653" s="126">
        <f t="shared" si="83"/>
        <v>0</v>
      </c>
      <c r="AB653" s="142"/>
    </row>
    <row r="654" spans="1:28" x14ac:dyDescent="0.55000000000000004">
      <c r="A654">
        <v>645</v>
      </c>
      <c r="B654" s="142"/>
      <c r="C654" s="142"/>
      <c r="D654" s="142"/>
      <c r="E654" s="142"/>
      <c r="F654" s="142"/>
      <c r="G654" t="str">
        <f t="shared" si="80"/>
        <v/>
      </c>
      <c r="H654" s="142"/>
      <c r="I654" t="str">
        <f t="shared" ca="1" si="81"/>
        <v/>
      </c>
      <c r="J654" s="142"/>
      <c r="K654" t="str">
        <f t="shared" ca="1" si="82"/>
        <v/>
      </c>
      <c r="L654" s="142"/>
      <c r="M654" s="142"/>
      <c r="N654" s="142"/>
      <c r="O654" s="146"/>
      <c r="P654" s="146"/>
      <c r="Q654" s="145">
        <f t="shared" si="84"/>
        <v>0</v>
      </c>
      <c r="R654" s="146"/>
      <c r="S654" s="146"/>
      <c r="T654" s="145">
        <f t="shared" si="85"/>
        <v>0</v>
      </c>
      <c r="U654" s="146"/>
      <c r="V654" s="146"/>
      <c r="W654" s="145">
        <f t="shared" si="86"/>
        <v>0</v>
      </c>
      <c r="X654" s="146"/>
      <c r="Y654" s="146"/>
      <c r="Z654" s="145">
        <f t="shared" si="87"/>
        <v>0</v>
      </c>
      <c r="AA654" s="126">
        <f t="shared" si="83"/>
        <v>0</v>
      </c>
      <c r="AB654" s="142"/>
    </row>
    <row r="655" spans="1:28" x14ac:dyDescent="0.55000000000000004">
      <c r="A655">
        <v>646</v>
      </c>
      <c r="B655" s="142"/>
      <c r="C655" s="142"/>
      <c r="D655" s="142"/>
      <c r="E655" s="142"/>
      <c r="F655" s="142"/>
      <c r="G655" t="str">
        <f t="shared" si="80"/>
        <v/>
      </c>
      <c r="H655" s="142"/>
      <c r="I655" t="str">
        <f t="shared" ca="1" si="81"/>
        <v/>
      </c>
      <c r="J655" s="142"/>
      <c r="K655" t="str">
        <f t="shared" ca="1" si="82"/>
        <v/>
      </c>
      <c r="L655" s="142"/>
      <c r="M655" s="142"/>
      <c r="N655" s="142"/>
      <c r="O655" s="146"/>
      <c r="P655" s="146"/>
      <c r="Q655" s="145">
        <f t="shared" si="84"/>
        <v>0</v>
      </c>
      <c r="R655" s="146"/>
      <c r="S655" s="146"/>
      <c r="T655" s="145">
        <f t="shared" si="85"/>
        <v>0</v>
      </c>
      <c r="U655" s="146"/>
      <c r="V655" s="146"/>
      <c r="W655" s="145">
        <f t="shared" si="86"/>
        <v>0</v>
      </c>
      <c r="X655" s="146"/>
      <c r="Y655" s="146"/>
      <c r="Z655" s="145">
        <f t="shared" si="87"/>
        <v>0</v>
      </c>
      <c r="AA655" s="126">
        <f t="shared" si="83"/>
        <v>0</v>
      </c>
      <c r="AB655" s="142"/>
    </row>
    <row r="656" spans="1:28" x14ac:dyDescent="0.55000000000000004">
      <c r="A656">
        <v>647</v>
      </c>
      <c r="B656" s="142"/>
      <c r="C656" s="142"/>
      <c r="D656" s="142"/>
      <c r="E656" s="142"/>
      <c r="F656" s="142"/>
      <c r="G656" t="str">
        <f t="shared" si="80"/>
        <v/>
      </c>
      <c r="H656" s="142"/>
      <c r="I656" t="str">
        <f t="shared" ca="1" si="81"/>
        <v/>
      </c>
      <c r="J656" s="142"/>
      <c r="K656" t="str">
        <f t="shared" ca="1" si="82"/>
        <v/>
      </c>
      <c r="L656" s="142"/>
      <c r="M656" s="142"/>
      <c r="N656" s="142"/>
      <c r="O656" s="146"/>
      <c r="P656" s="146"/>
      <c r="Q656" s="145">
        <f t="shared" si="84"/>
        <v>0</v>
      </c>
      <c r="R656" s="146"/>
      <c r="S656" s="146"/>
      <c r="T656" s="145">
        <f t="shared" si="85"/>
        <v>0</v>
      </c>
      <c r="U656" s="146"/>
      <c r="V656" s="146"/>
      <c r="W656" s="145">
        <f t="shared" si="86"/>
        <v>0</v>
      </c>
      <c r="X656" s="146"/>
      <c r="Y656" s="146"/>
      <c r="Z656" s="145">
        <f t="shared" si="87"/>
        <v>0</v>
      </c>
      <c r="AA656" s="126">
        <f t="shared" si="83"/>
        <v>0</v>
      </c>
      <c r="AB656" s="142"/>
    </row>
    <row r="657" spans="1:28" x14ac:dyDescent="0.55000000000000004">
      <c r="A657">
        <v>648</v>
      </c>
      <c r="B657" s="142"/>
      <c r="C657" s="142"/>
      <c r="D657" s="142"/>
      <c r="E657" s="142"/>
      <c r="F657" s="142"/>
      <c r="G657" t="str">
        <f t="shared" si="80"/>
        <v/>
      </c>
      <c r="H657" s="142"/>
      <c r="I657" t="str">
        <f t="shared" ca="1" si="81"/>
        <v/>
      </c>
      <c r="J657" s="142"/>
      <c r="K657" t="str">
        <f t="shared" ca="1" si="82"/>
        <v/>
      </c>
      <c r="L657" s="142"/>
      <c r="M657" s="142"/>
      <c r="N657" s="142"/>
      <c r="O657" s="146"/>
      <c r="P657" s="146"/>
      <c r="Q657" s="145">
        <f t="shared" si="84"/>
        <v>0</v>
      </c>
      <c r="R657" s="146"/>
      <c r="S657" s="146"/>
      <c r="T657" s="145">
        <f t="shared" si="85"/>
        <v>0</v>
      </c>
      <c r="U657" s="146"/>
      <c r="V657" s="146"/>
      <c r="W657" s="145">
        <f t="shared" si="86"/>
        <v>0</v>
      </c>
      <c r="X657" s="146"/>
      <c r="Y657" s="146"/>
      <c r="Z657" s="145">
        <f t="shared" si="87"/>
        <v>0</v>
      </c>
      <c r="AA657" s="126">
        <f t="shared" si="83"/>
        <v>0</v>
      </c>
      <c r="AB657" s="142"/>
    </row>
    <row r="658" spans="1:28" x14ac:dyDescent="0.55000000000000004">
      <c r="A658">
        <v>649</v>
      </c>
      <c r="B658" s="142"/>
      <c r="C658" s="142"/>
      <c r="D658" s="142"/>
      <c r="E658" s="142"/>
      <c r="F658" s="142"/>
      <c r="G658" t="str">
        <f t="shared" si="80"/>
        <v/>
      </c>
      <c r="H658" s="142"/>
      <c r="I658" t="str">
        <f t="shared" ca="1" si="81"/>
        <v/>
      </c>
      <c r="J658" s="142"/>
      <c r="K658" t="str">
        <f t="shared" ca="1" si="82"/>
        <v/>
      </c>
      <c r="L658" s="142"/>
      <c r="M658" s="142"/>
      <c r="N658" s="142"/>
      <c r="O658" s="146"/>
      <c r="P658" s="146"/>
      <c r="Q658" s="145">
        <f t="shared" si="84"/>
        <v>0</v>
      </c>
      <c r="R658" s="146"/>
      <c r="S658" s="146"/>
      <c r="T658" s="145">
        <f t="shared" si="85"/>
        <v>0</v>
      </c>
      <c r="U658" s="146"/>
      <c r="V658" s="146"/>
      <c r="W658" s="145">
        <f t="shared" si="86"/>
        <v>0</v>
      </c>
      <c r="X658" s="146"/>
      <c r="Y658" s="146"/>
      <c r="Z658" s="145">
        <f t="shared" si="87"/>
        <v>0</v>
      </c>
      <c r="AA658" s="126">
        <f t="shared" si="83"/>
        <v>0</v>
      </c>
      <c r="AB658" s="142"/>
    </row>
    <row r="659" spans="1:28" x14ac:dyDescent="0.55000000000000004">
      <c r="A659">
        <v>650</v>
      </c>
      <c r="B659" s="142"/>
      <c r="C659" s="142"/>
      <c r="D659" s="142"/>
      <c r="E659" s="142"/>
      <c r="F659" s="142"/>
      <c r="G659" t="str">
        <f t="shared" si="80"/>
        <v/>
      </c>
      <c r="H659" s="142"/>
      <c r="I659" t="str">
        <f t="shared" ca="1" si="81"/>
        <v/>
      </c>
      <c r="J659" s="142"/>
      <c r="K659" t="str">
        <f t="shared" ca="1" si="82"/>
        <v/>
      </c>
      <c r="L659" s="142"/>
      <c r="M659" s="142"/>
      <c r="N659" s="142"/>
      <c r="O659" s="146"/>
      <c r="P659" s="146"/>
      <c r="Q659" s="145">
        <f t="shared" si="84"/>
        <v>0</v>
      </c>
      <c r="R659" s="146"/>
      <c r="S659" s="146"/>
      <c r="T659" s="145">
        <f t="shared" si="85"/>
        <v>0</v>
      </c>
      <c r="U659" s="146"/>
      <c r="V659" s="146"/>
      <c r="W659" s="145">
        <f t="shared" si="86"/>
        <v>0</v>
      </c>
      <c r="X659" s="146"/>
      <c r="Y659" s="146"/>
      <c r="Z659" s="145">
        <f t="shared" si="87"/>
        <v>0</v>
      </c>
      <c r="AA659" s="126">
        <f t="shared" si="83"/>
        <v>0</v>
      </c>
      <c r="AB659" s="142"/>
    </row>
    <row r="660" spans="1:28" x14ac:dyDescent="0.55000000000000004">
      <c r="A660">
        <v>651</v>
      </c>
      <c r="B660" s="142"/>
      <c r="C660" s="142"/>
      <c r="D660" s="142"/>
      <c r="E660" s="142"/>
      <c r="F660" s="142"/>
      <c r="G660" t="str">
        <f t="shared" si="80"/>
        <v/>
      </c>
      <c r="H660" s="142"/>
      <c r="I660" t="str">
        <f t="shared" ca="1" si="81"/>
        <v/>
      </c>
      <c r="J660" s="142"/>
      <c r="K660" t="str">
        <f t="shared" ca="1" si="82"/>
        <v/>
      </c>
      <c r="L660" s="142"/>
      <c r="M660" s="142"/>
      <c r="N660" s="142"/>
      <c r="O660" s="146"/>
      <c r="P660" s="146"/>
      <c r="Q660" s="145">
        <f t="shared" si="84"/>
        <v>0</v>
      </c>
      <c r="R660" s="146"/>
      <c r="S660" s="146"/>
      <c r="T660" s="145">
        <f t="shared" si="85"/>
        <v>0</v>
      </c>
      <c r="U660" s="146"/>
      <c r="V660" s="146"/>
      <c r="W660" s="145">
        <f t="shared" si="86"/>
        <v>0</v>
      </c>
      <c r="X660" s="146"/>
      <c r="Y660" s="146"/>
      <c r="Z660" s="145">
        <f t="shared" si="87"/>
        <v>0</v>
      </c>
      <c r="AA660" s="126">
        <f t="shared" si="83"/>
        <v>0</v>
      </c>
      <c r="AB660" s="142"/>
    </row>
    <row r="661" spans="1:28" x14ac:dyDescent="0.55000000000000004">
      <c r="A661">
        <v>652</v>
      </c>
      <c r="B661" s="142"/>
      <c r="C661" s="142"/>
      <c r="D661" s="142"/>
      <c r="E661" s="142"/>
      <c r="F661" s="142"/>
      <c r="G661" t="str">
        <f t="shared" si="80"/>
        <v/>
      </c>
      <c r="H661" s="142"/>
      <c r="I661" t="str">
        <f t="shared" ca="1" si="81"/>
        <v/>
      </c>
      <c r="J661" s="142"/>
      <c r="K661" t="str">
        <f t="shared" ca="1" si="82"/>
        <v/>
      </c>
      <c r="L661" s="142"/>
      <c r="M661" s="142"/>
      <c r="N661" s="142"/>
      <c r="O661" s="146"/>
      <c r="P661" s="146"/>
      <c r="Q661" s="145">
        <f t="shared" si="84"/>
        <v>0</v>
      </c>
      <c r="R661" s="146"/>
      <c r="S661" s="146"/>
      <c r="T661" s="145">
        <f t="shared" si="85"/>
        <v>0</v>
      </c>
      <c r="U661" s="146"/>
      <c r="V661" s="146"/>
      <c r="W661" s="145">
        <f t="shared" si="86"/>
        <v>0</v>
      </c>
      <c r="X661" s="146"/>
      <c r="Y661" s="146"/>
      <c r="Z661" s="145">
        <f t="shared" si="87"/>
        <v>0</v>
      </c>
      <c r="AA661" s="126">
        <f t="shared" si="83"/>
        <v>0</v>
      </c>
      <c r="AB661" s="142"/>
    </row>
    <row r="662" spans="1:28" x14ac:dyDescent="0.55000000000000004">
      <c r="A662">
        <v>653</v>
      </c>
      <c r="B662" s="142"/>
      <c r="C662" s="142"/>
      <c r="D662" s="142"/>
      <c r="E662" s="142"/>
      <c r="F662" s="142"/>
      <c r="G662" t="str">
        <f t="shared" si="80"/>
        <v/>
      </c>
      <c r="H662" s="142"/>
      <c r="I662" t="str">
        <f t="shared" ca="1" si="81"/>
        <v/>
      </c>
      <c r="J662" s="142"/>
      <c r="K662" t="str">
        <f t="shared" ca="1" si="82"/>
        <v/>
      </c>
      <c r="L662" s="142"/>
      <c r="M662" s="142"/>
      <c r="N662" s="142"/>
      <c r="O662" s="146"/>
      <c r="P662" s="146"/>
      <c r="Q662" s="145">
        <f t="shared" si="84"/>
        <v>0</v>
      </c>
      <c r="R662" s="146"/>
      <c r="S662" s="146"/>
      <c r="T662" s="145">
        <f t="shared" si="85"/>
        <v>0</v>
      </c>
      <c r="U662" s="146"/>
      <c r="V662" s="146"/>
      <c r="W662" s="145">
        <f t="shared" si="86"/>
        <v>0</v>
      </c>
      <c r="X662" s="146"/>
      <c r="Y662" s="146"/>
      <c r="Z662" s="145">
        <f t="shared" si="87"/>
        <v>0</v>
      </c>
      <c r="AA662" s="126">
        <f t="shared" si="83"/>
        <v>0</v>
      </c>
      <c r="AB662" s="142"/>
    </row>
    <row r="663" spans="1:28" x14ac:dyDescent="0.55000000000000004">
      <c r="A663">
        <v>654</v>
      </c>
      <c r="B663" s="142"/>
      <c r="C663" s="142"/>
      <c r="D663" s="142"/>
      <c r="E663" s="142"/>
      <c r="F663" s="142"/>
      <c r="G663" t="str">
        <f t="shared" si="80"/>
        <v/>
      </c>
      <c r="H663" s="142"/>
      <c r="I663" t="str">
        <f t="shared" ca="1" si="81"/>
        <v/>
      </c>
      <c r="J663" s="142"/>
      <c r="K663" t="str">
        <f t="shared" ca="1" si="82"/>
        <v/>
      </c>
      <c r="L663" s="142"/>
      <c r="M663" s="142"/>
      <c r="N663" s="142"/>
      <c r="O663" s="146"/>
      <c r="P663" s="146"/>
      <c r="Q663" s="145">
        <f t="shared" si="84"/>
        <v>0</v>
      </c>
      <c r="R663" s="146"/>
      <c r="S663" s="146"/>
      <c r="T663" s="145">
        <f t="shared" si="85"/>
        <v>0</v>
      </c>
      <c r="U663" s="146"/>
      <c r="V663" s="146"/>
      <c r="W663" s="145">
        <f t="shared" si="86"/>
        <v>0</v>
      </c>
      <c r="X663" s="146"/>
      <c r="Y663" s="146"/>
      <c r="Z663" s="145">
        <f t="shared" si="87"/>
        <v>0</v>
      </c>
      <c r="AA663" s="126">
        <f t="shared" si="83"/>
        <v>0</v>
      </c>
      <c r="AB663" s="142"/>
    </row>
    <row r="664" spans="1:28" x14ac:dyDescent="0.55000000000000004">
      <c r="A664">
        <v>655</v>
      </c>
      <c r="B664" s="142"/>
      <c r="C664" s="142"/>
      <c r="D664" s="142"/>
      <c r="E664" s="142"/>
      <c r="F664" s="142"/>
      <c r="G664" t="str">
        <f t="shared" si="80"/>
        <v/>
      </c>
      <c r="H664" s="142"/>
      <c r="I664" t="str">
        <f t="shared" ca="1" si="81"/>
        <v/>
      </c>
      <c r="J664" s="142"/>
      <c r="K664" t="str">
        <f t="shared" ca="1" si="82"/>
        <v/>
      </c>
      <c r="L664" s="142"/>
      <c r="M664" s="142"/>
      <c r="N664" s="142"/>
      <c r="O664" s="146"/>
      <c r="P664" s="146"/>
      <c r="Q664" s="145">
        <f t="shared" si="84"/>
        <v>0</v>
      </c>
      <c r="R664" s="146"/>
      <c r="S664" s="146"/>
      <c r="T664" s="145">
        <f t="shared" si="85"/>
        <v>0</v>
      </c>
      <c r="U664" s="146"/>
      <c r="V664" s="146"/>
      <c r="W664" s="145">
        <f t="shared" si="86"/>
        <v>0</v>
      </c>
      <c r="X664" s="146"/>
      <c r="Y664" s="146"/>
      <c r="Z664" s="145">
        <f t="shared" si="87"/>
        <v>0</v>
      </c>
      <c r="AA664" s="126">
        <f t="shared" si="83"/>
        <v>0</v>
      </c>
      <c r="AB664" s="142"/>
    </row>
    <row r="665" spans="1:28" x14ac:dyDescent="0.55000000000000004">
      <c r="A665">
        <v>656</v>
      </c>
      <c r="B665" s="142"/>
      <c r="C665" s="142"/>
      <c r="D665" s="142"/>
      <c r="E665" s="142"/>
      <c r="F665" s="142"/>
      <c r="G665" t="str">
        <f t="shared" si="80"/>
        <v/>
      </c>
      <c r="H665" s="142"/>
      <c r="I665" t="str">
        <f t="shared" ca="1" si="81"/>
        <v/>
      </c>
      <c r="J665" s="142"/>
      <c r="K665" t="str">
        <f t="shared" ca="1" si="82"/>
        <v/>
      </c>
      <c r="L665" s="142"/>
      <c r="M665" s="142"/>
      <c r="N665" s="142"/>
      <c r="O665" s="146"/>
      <c r="P665" s="146"/>
      <c r="Q665" s="145">
        <f t="shared" si="84"/>
        <v>0</v>
      </c>
      <c r="R665" s="146"/>
      <c r="S665" s="146"/>
      <c r="T665" s="145">
        <f t="shared" si="85"/>
        <v>0</v>
      </c>
      <c r="U665" s="146"/>
      <c r="V665" s="146"/>
      <c r="W665" s="145">
        <f t="shared" si="86"/>
        <v>0</v>
      </c>
      <c r="X665" s="146"/>
      <c r="Y665" s="146"/>
      <c r="Z665" s="145">
        <f t="shared" si="87"/>
        <v>0</v>
      </c>
      <c r="AA665" s="126">
        <f t="shared" si="83"/>
        <v>0</v>
      </c>
      <c r="AB665" s="142"/>
    </row>
    <row r="666" spans="1:28" x14ac:dyDescent="0.55000000000000004">
      <c r="A666">
        <v>657</v>
      </c>
      <c r="B666" s="142"/>
      <c r="C666" s="142"/>
      <c r="D666" s="142"/>
      <c r="E666" s="142"/>
      <c r="F666" s="142"/>
      <c r="G666" t="str">
        <f t="shared" si="80"/>
        <v/>
      </c>
      <c r="H666" s="142"/>
      <c r="I666" t="str">
        <f t="shared" ca="1" si="81"/>
        <v/>
      </c>
      <c r="J666" s="142"/>
      <c r="K666" t="str">
        <f t="shared" ca="1" si="82"/>
        <v/>
      </c>
      <c r="L666" s="142"/>
      <c r="M666" s="142"/>
      <c r="N666" s="142"/>
      <c r="O666" s="146"/>
      <c r="P666" s="146"/>
      <c r="Q666" s="145">
        <f t="shared" si="84"/>
        <v>0</v>
      </c>
      <c r="R666" s="146"/>
      <c r="S666" s="146"/>
      <c r="T666" s="145">
        <f t="shared" si="85"/>
        <v>0</v>
      </c>
      <c r="U666" s="146"/>
      <c r="V666" s="146"/>
      <c r="W666" s="145">
        <f t="shared" si="86"/>
        <v>0</v>
      </c>
      <c r="X666" s="146"/>
      <c r="Y666" s="146"/>
      <c r="Z666" s="145">
        <f t="shared" si="87"/>
        <v>0</v>
      </c>
      <c r="AA666" s="126">
        <f t="shared" si="83"/>
        <v>0</v>
      </c>
      <c r="AB666" s="142"/>
    </row>
    <row r="667" spans="1:28" x14ac:dyDescent="0.55000000000000004">
      <c r="A667">
        <v>658</v>
      </c>
      <c r="B667" s="142"/>
      <c r="C667" s="142"/>
      <c r="D667" s="142"/>
      <c r="E667" s="142"/>
      <c r="F667" s="142"/>
      <c r="G667" t="str">
        <f t="shared" si="80"/>
        <v/>
      </c>
      <c r="H667" s="142"/>
      <c r="I667" t="str">
        <f t="shared" ca="1" si="81"/>
        <v/>
      </c>
      <c r="J667" s="142"/>
      <c r="K667" t="str">
        <f t="shared" ca="1" si="82"/>
        <v/>
      </c>
      <c r="L667" s="142"/>
      <c r="M667" s="142"/>
      <c r="N667" s="142"/>
      <c r="O667" s="146"/>
      <c r="P667" s="146"/>
      <c r="Q667" s="145">
        <f t="shared" si="84"/>
        <v>0</v>
      </c>
      <c r="R667" s="146"/>
      <c r="S667" s="146"/>
      <c r="T667" s="145">
        <f t="shared" si="85"/>
        <v>0</v>
      </c>
      <c r="U667" s="146"/>
      <c r="V667" s="146"/>
      <c r="W667" s="145">
        <f t="shared" si="86"/>
        <v>0</v>
      </c>
      <c r="X667" s="146"/>
      <c r="Y667" s="146"/>
      <c r="Z667" s="145">
        <f t="shared" si="87"/>
        <v>0</v>
      </c>
      <c r="AA667" s="126">
        <f t="shared" si="83"/>
        <v>0</v>
      </c>
      <c r="AB667" s="142"/>
    </row>
    <row r="668" spans="1:28" x14ac:dyDescent="0.55000000000000004">
      <c r="A668">
        <v>659</v>
      </c>
      <c r="B668" s="142"/>
      <c r="C668" s="142"/>
      <c r="D668" s="142"/>
      <c r="E668" s="142"/>
      <c r="F668" s="142"/>
      <c r="G668" t="str">
        <f t="shared" si="80"/>
        <v/>
      </c>
      <c r="H668" s="142"/>
      <c r="I668" t="str">
        <f t="shared" ca="1" si="81"/>
        <v/>
      </c>
      <c r="J668" s="142"/>
      <c r="K668" t="str">
        <f t="shared" ca="1" si="82"/>
        <v/>
      </c>
      <c r="L668" s="142"/>
      <c r="M668" s="142"/>
      <c r="N668" s="142"/>
      <c r="O668" s="146"/>
      <c r="P668" s="146"/>
      <c r="Q668" s="145">
        <f t="shared" si="84"/>
        <v>0</v>
      </c>
      <c r="R668" s="146"/>
      <c r="S668" s="146"/>
      <c r="T668" s="145">
        <f t="shared" si="85"/>
        <v>0</v>
      </c>
      <c r="U668" s="146"/>
      <c r="V668" s="146"/>
      <c r="W668" s="145">
        <f t="shared" si="86"/>
        <v>0</v>
      </c>
      <c r="X668" s="146"/>
      <c r="Y668" s="146"/>
      <c r="Z668" s="145">
        <f t="shared" si="87"/>
        <v>0</v>
      </c>
      <c r="AA668" s="126">
        <f t="shared" si="83"/>
        <v>0</v>
      </c>
      <c r="AB668" s="142"/>
    </row>
    <row r="669" spans="1:28" x14ac:dyDescent="0.55000000000000004">
      <c r="A669">
        <v>660</v>
      </c>
      <c r="B669" s="142"/>
      <c r="C669" s="142"/>
      <c r="D669" s="142"/>
      <c r="E669" s="142"/>
      <c r="F669" s="142"/>
      <c r="G669" t="str">
        <f t="shared" si="80"/>
        <v/>
      </c>
      <c r="H669" s="142"/>
      <c r="I669" t="str">
        <f t="shared" ca="1" si="81"/>
        <v/>
      </c>
      <c r="J669" s="142"/>
      <c r="K669" t="str">
        <f t="shared" ca="1" si="82"/>
        <v/>
      </c>
      <c r="L669" s="142"/>
      <c r="M669" s="142"/>
      <c r="N669" s="142"/>
      <c r="O669" s="146"/>
      <c r="P669" s="146"/>
      <c r="Q669" s="145">
        <f t="shared" si="84"/>
        <v>0</v>
      </c>
      <c r="R669" s="146"/>
      <c r="S669" s="146"/>
      <c r="T669" s="145">
        <f t="shared" si="85"/>
        <v>0</v>
      </c>
      <c r="U669" s="146"/>
      <c r="V669" s="146"/>
      <c r="W669" s="145">
        <f t="shared" si="86"/>
        <v>0</v>
      </c>
      <c r="X669" s="146"/>
      <c r="Y669" s="146"/>
      <c r="Z669" s="145">
        <f t="shared" si="87"/>
        <v>0</v>
      </c>
      <c r="AA669" s="126">
        <f t="shared" si="83"/>
        <v>0</v>
      </c>
      <c r="AB669" s="142"/>
    </row>
    <row r="670" spans="1:28" x14ac:dyDescent="0.55000000000000004">
      <c r="A670">
        <v>661</v>
      </c>
      <c r="B670" s="142"/>
      <c r="C670" s="142"/>
      <c r="D670" s="142"/>
      <c r="E670" s="142"/>
      <c r="F670" s="142"/>
      <c r="G670" t="str">
        <f t="shared" si="80"/>
        <v/>
      </c>
      <c r="H670" s="142"/>
      <c r="I670" t="str">
        <f t="shared" ca="1" si="81"/>
        <v/>
      </c>
      <c r="J670" s="142"/>
      <c r="K670" t="str">
        <f t="shared" ca="1" si="82"/>
        <v/>
      </c>
      <c r="L670" s="142"/>
      <c r="M670" s="142"/>
      <c r="N670" s="142"/>
      <c r="O670" s="146"/>
      <c r="P670" s="146"/>
      <c r="Q670" s="145">
        <f t="shared" si="84"/>
        <v>0</v>
      </c>
      <c r="R670" s="146"/>
      <c r="S670" s="146"/>
      <c r="T670" s="145">
        <f t="shared" si="85"/>
        <v>0</v>
      </c>
      <c r="U670" s="146"/>
      <c r="V670" s="146"/>
      <c r="W670" s="145">
        <f t="shared" si="86"/>
        <v>0</v>
      </c>
      <c r="X670" s="146"/>
      <c r="Y670" s="146"/>
      <c r="Z670" s="145">
        <f t="shared" si="87"/>
        <v>0</v>
      </c>
      <c r="AA670" s="126">
        <f t="shared" si="83"/>
        <v>0</v>
      </c>
      <c r="AB670" s="142"/>
    </row>
    <row r="671" spans="1:28" x14ac:dyDescent="0.55000000000000004">
      <c r="A671">
        <v>662</v>
      </c>
      <c r="B671" s="142"/>
      <c r="C671" s="142"/>
      <c r="D671" s="142"/>
      <c r="E671" s="142"/>
      <c r="F671" s="142"/>
      <c r="G671" t="str">
        <f t="shared" si="80"/>
        <v/>
      </c>
      <c r="H671" s="142"/>
      <c r="I671" t="str">
        <f t="shared" ca="1" si="81"/>
        <v/>
      </c>
      <c r="J671" s="142"/>
      <c r="K671" t="str">
        <f t="shared" ca="1" si="82"/>
        <v/>
      </c>
      <c r="L671" s="142"/>
      <c r="M671" s="142"/>
      <c r="N671" s="142"/>
      <c r="O671" s="146"/>
      <c r="P671" s="146"/>
      <c r="Q671" s="145">
        <f t="shared" si="84"/>
        <v>0</v>
      </c>
      <c r="R671" s="146"/>
      <c r="S671" s="146"/>
      <c r="T671" s="145">
        <f t="shared" si="85"/>
        <v>0</v>
      </c>
      <c r="U671" s="146"/>
      <c r="V671" s="146"/>
      <c r="W671" s="145">
        <f t="shared" si="86"/>
        <v>0</v>
      </c>
      <c r="X671" s="146"/>
      <c r="Y671" s="146"/>
      <c r="Z671" s="145">
        <f t="shared" si="87"/>
        <v>0</v>
      </c>
      <c r="AA671" s="126">
        <f t="shared" si="83"/>
        <v>0</v>
      </c>
      <c r="AB671" s="142"/>
    </row>
    <row r="672" spans="1:28" x14ac:dyDescent="0.55000000000000004">
      <c r="A672">
        <v>663</v>
      </c>
      <c r="B672" s="142"/>
      <c r="C672" s="142"/>
      <c r="D672" s="142"/>
      <c r="E672" s="142"/>
      <c r="F672" s="142"/>
      <c r="G672" t="str">
        <f t="shared" si="80"/>
        <v/>
      </c>
      <c r="H672" s="142"/>
      <c r="I672" t="str">
        <f t="shared" ca="1" si="81"/>
        <v/>
      </c>
      <c r="J672" s="142"/>
      <c r="K672" t="str">
        <f t="shared" ca="1" si="82"/>
        <v/>
      </c>
      <c r="L672" s="142"/>
      <c r="M672" s="142"/>
      <c r="N672" s="142"/>
      <c r="O672" s="146"/>
      <c r="P672" s="146"/>
      <c r="Q672" s="145">
        <f t="shared" si="84"/>
        <v>0</v>
      </c>
      <c r="R672" s="146"/>
      <c r="S672" s="146"/>
      <c r="T672" s="145">
        <f t="shared" si="85"/>
        <v>0</v>
      </c>
      <c r="U672" s="146"/>
      <c r="V672" s="146"/>
      <c r="W672" s="145">
        <f t="shared" si="86"/>
        <v>0</v>
      </c>
      <c r="X672" s="146"/>
      <c r="Y672" s="146"/>
      <c r="Z672" s="145">
        <f t="shared" si="87"/>
        <v>0</v>
      </c>
      <c r="AA672" s="126">
        <f t="shared" si="83"/>
        <v>0</v>
      </c>
      <c r="AB672" s="142"/>
    </row>
    <row r="673" spans="1:28" x14ac:dyDescent="0.55000000000000004">
      <c r="A673">
        <v>664</v>
      </c>
      <c r="B673" s="142"/>
      <c r="C673" s="142"/>
      <c r="D673" s="142"/>
      <c r="E673" s="142"/>
      <c r="F673" s="142"/>
      <c r="G673" t="str">
        <f t="shared" si="80"/>
        <v/>
      </c>
      <c r="H673" s="142"/>
      <c r="I673" t="str">
        <f t="shared" ca="1" si="81"/>
        <v/>
      </c>
      <c r="J673" s="142"/>
      <c r="K673" t="str">
        <f t="shared" ca="1" si="82"/>
        <v/>
      </c>
      <c r="L673" s="142"/>
      <c r="M673" s="142"/>
      <c r="N673" s="142"/>
      <c r="O673" s="146"/>
      <c r="P673" s="146"/>
      <c r="Q673" s="145">
        <f t="shared" si="84"/>
        <v>0</v>
      </c>
      <c r="R673" s="146"/>
      <c r="S673" s="146"/>
      <c r="T673" s="145">
        <f t="shared" si="85"/>
        <v>0</v>
      </c>
      <c r="U673" s="146"/>
      <c r="V673" s="146"/>
      <c r="W673" s="145">
        <f t="shared" si="86"/>
        <v>0</v>
      </c>
      <c r="X673" s="146"/>
      <c r="Y673" s="146"/>
      <c r="Z673" s="145">
        <f t="shared" si="87"/>
        <v>0</v>
      </c>
      <c r="AA673" s="126">
        <f t="shared" si="83"/>
        <v>0</v>
      </c>
      <c r="AB673" s="142"/>
    </row>
    <row r="674" spans="1:28" x14ac:dyDescent="0.55000000000000004">
      <c r="A674">
        <v>665</v>
      </c>
      <c r="B674" s="142"/>
      <c r="C674" s="142"/>
      <c r="D674" s="142"/>
      <c r="E674" s="142"/>
      <c r="F674" s="142"/>
      <c r="G674" t="str">
        <f t="shared" si="80"/>
        <v/>
      </c>
      <c r="H674" s="142"/>
      <c r="I674" t="str">
        <f t="shared" ca="1" si="81"/>
        <v/>
      </c>
      <c r="J674" s="142"/>
      <c r="K674" t="str">
        <f t="shared" ca="1" si="82"/>
        <v/>
      </c>
      <c r="L674" s="142"/>
      <c r="M674" s="142"/>
      <c r="N674" s="142"/>
      <c r="O674" s="146"/>
      <c r="P674" s="146"/>
      <c r="Q674" s="145">
        <f t="shared" si="84"/>
        <v>0</v>
      </c>
      <c r="R674" s="146"/>
      <c r="S674" s="146"/>
      <c r="T674" s="145">
        <f t="shared" si="85"/>
        <v>0</v>
      </c>
      <c r="U674" s="146"/>
      <c r="V674" s="146"/>
      <c r="W674" s="145">
        <f t="shared" si="86"/>
        <v>0</v>
      </c>
      <c r="X674" s="146"/>
      <c r="Y674" s="146"/>
      <c r="Z674" s="145">
        <f t="shared" si="87"/>
        <v>0</v>
      </c>
      <c r="AA674" s="126">
        <f t="shared" si="83"/>
        <v>0</v>
      </c>
      <c r="AB674" s="142"/>
    </row>
    <row r="675" spans="1:28" x14ac:dyDescent="0.55000000000000004">
      <c r="A675">
        <v>666</v>
      </c>
      <c r="B675" s="142"/>
      <c r="C675" s="142"/>
      <c r="D675" s="142"/>
      <c r="E675" s="142"/>
      <c r="F675" s="142"/>
      <c r="G675" t="str">
        <f t="shared" si="80"/>
        <v/>
      </c>
      <c r="H675" s="142"/>
      <c r="I675" t="str">
        <f t="shared" ca="1" si="81"/>
        <v/>
      </c>
      <c r="J675" s="142"/>
      <c r="K675" t="str">
        <f t="shared" ca="1" si="82"/>
        <v/>
      </c>
      <c r="L675" s="142"/>
      <c r="M675" s="142"/>
      <c r="N675" s="142"/>
      <c r="O675" s="146"/>
      <c r="P675" s="146"/>
      <c r="Q675" s="145">
        <f t="shared" si="84"/>
        <v>0</v>
      </c>
      <c r="R675" s="146"/>
      <c r="S675" s="146"/>
      <c r="T675" s="145">
        <f t="shared" si="85"/>
        <v>0</v>
      </c>
      <c r="U675" s="146"/>
      <c r="V675" s="146"/>
      <c r="W675" s="145">
        <f t="shared" si="86"/>
        <v>0</v>
      </c>
      <c r="X675" s="146"/>
      <c r="Y675" s="146"/>
      <c r="Z675" s="145">
        <f t="shared" si="87"/>
        <v>0</v>
      </c>
      <c r="AA675" s="126">
        <f t="shared" si="83"/>
        <v>0</v>
      </c>
      <c r="AB675" s="142"/>
    </row>
    <row r="676" spans="1:28" x14ac:dyDescent="0.55000000000000004">
      <c r="A676">
        <v>667</v>
      </c>
      <c r="B676" s="142"/>
      <c r="C676" s="142"/>
      <c r="D676" s="142"/>
      <c r="E676" s="142"/>
      <c r="F676" s="142"/>
      <c r="G676" t="str">
        <f t="shared" si="80"/>
        <v/>
      </c>
      <c r="H676" s="142"/>
      <c r="I676" t="str">
        <f t="shared" ca="1" si="81"/>
        <v/>
      </c>
      <c r="J676" s="142"/>
      <c r="K676" t="str">
        <f t="shared" ca="1" si="82"/>
        <v/>
      </c>
      <c r="L676" s="142"/>
      <c r="M676" s="142"/>
      <c r="N676" s="142"/>
      <c r="O676" s="146"/>
      <c r="P676" s="146"/>
      <c r="Q676" s="145">
        <f t="shared" si="84"/>
        <v>0</v>
      </c>
      <c r="R676" s="146"/>
      <c r="S676" s="146"/>
      <c r="T676" s="145">
        <f t="shared" si="85"/>
        <v>0</v>
      </c>
      <c r="U676" s="146"/>
      <c r="V676" s="146"/>
      <c r="W676" s="145">
        <f t="shared" si="86"/>
        <v>0</v>
      </c>
      <c r="X676" s="146"/>
      <c r="Y676" s="146"/>
      <c r="Z676" s="145">
        <f t="shared" si="87"/>
        <v>0</v>
      </c>
      <c r="AA676" s="126">
        <f t="shared" si="83"/>
        <v>0</v>
      </c>
      <c r="AB676" s="142"/>
    </row>
    <row r="677" spans="1:28" x14ac:dyDescent="0.55000000000000004">
      <c r="A677">
        <v>668</v>
      </c>
      <c r="B677" s="142"/>
      <c r="C677" s="142"/>
      <c r="D677" s="142"/>
      <c r="E677" s="142"/>
      <c r="F677" s="142"/>
      <c r="G677" t="str">
        <f t="shared" si="80"/>
        <v/>
      </c>
      <c r="H677" s="142"/>
      <c r="I677" t="str">
        <f t="shared" ca="1" si="81"/>
        <v/>
      </c>
      <c r="J677" s="142"/>
      <c r="K677" t="str">
        <f t="shared" ca="1" si="82"/>
        <v/>
      </c>
      <c r="L677" s="142"/>
      <c r="M677" s="142"/>
      <c r="N677" s="142"/>
      <c r="O677" s="146"/>
      <c r="P677" s="146"/>
      <c r="Q677" s="145">
        <f t="shared" si="84"/>
        <v>0</v>
      </c>
      <c r="R677" s="146"/>
      <c r="S677" s="146"/>
      <c r="T677" s="145">
        <f t="shared" si="85"/>
        <v>0</v>
      </c>
      <c r="U677" s="146"/>
      <c r="V677" s="146"/>
      <c r="W677" s="145">
        <f t="shared" si="86"/>
        <v>0</v>
      </c>
      <c r="X677" s="146"/>
      <c r="Y677" s="146"/>
      <c r="Z677" s="145">
        <f t="shared" si="87"/>
        <v>0</v>
      </c>
      <c r="AA677" s="126">
        <f t="shared" si="83"/>
        <v>0</v>
      </c>
      <c r="AB677" s="142"/>
    </row>
    <row r="678" spans="1:28" x14ac:dyDescent="0.55000000000000004">
      <c r="A678">
        <v>669</v>
      </c>
      <c r="B678" s="142"/>
      <c r="C678" s="142"/>
      <c r="D678" s="142"/>
      <c r="E678" s="142"/>
      <c r="F678" s="142"/>
      <c r="G678" t="str">
        <f t="shared" si="80"/>
        <v/>
      </c>
      <c r="H678" s="142"/>
      <c r="I678" t="str">
        <f t="shared" ca="1" si="81"/>
        <v/>
      </c>
      <c r="J678" s="142"/>
      <c r="K678" t="str">
        <f t="shared" ca="1" si="82"/>
        <v/>
      </c>
      <c r="L678" s="142"/>
      <c r="M678" s="142"/>
      <c r="N678" s="142"/>
      <c r="O678" s="146"/>
      <c r="P678" s="146"/>
      <c r="Q678" s="145">
        <f t="shared" si="84"/>
        <v>0</v>
      </c>
      <c r="R678" s="146"/>
      <c r="S678" s="146"/>
      <c r="T678" s="145">
        <f t="shared" si="85"/>
        <v>0</v>
      </c>
      <c r="U678" s="146"/>
      <c r="V678" s="146"/>
      <c r="W678" s="145">
        <f t="shared" si="86"/>
        <v>0</v>
      </c>
      <c r="X678" s="146"/>
      <c r="Y678" s="146"/>
      <c r="Z678" s="145">
        <f t="shared" si="87"/>
        <v>0</v>
      </c>
      <c r="AA678" s="126">
        <f t="shared" si="83"/>
        <v>0</v>
      </c>
      <c r="AB678" s="142"/>
    </row>
    <row r="679" spans="1:28" x14ac:dyDescent="0.55000000000000004">
      <c r="A679">
        <v>670</v>
      </c>
      <c r="B679" s="142"/>
      <c r="C679" s="142"/>
      <c r="D679" s="142"/>
      <c r="E679" s="142"/>
      <c r="F679" s="142"/>
      <c r="G679" t="str">
        <f t="shared" si="80"/>
        <v/>
      </c>
      <c r="H679" s="142"/>
      <c r="I679" t="str">
        <f t="shared" ca="1" si="81"/>
        <v/>
      </c>
      <c r="J679" s="142"/>
      <c r="K679" t="str">
        <f t="shared" ca="1" si="82"/>
        <v/>
      </c>
      <c r="L679" s="142"/>
      <c r="M679" s="142"/>
      <c r="N679" s="142"/>
      <c r="O679" s="146"/>
      <c r="P679" s="146"/>
      <c r="Q679" s="145">
        <f t="shared" si="84"/>
        <v>0</v>
      </c>
      <c r="R679" s="146"/>
      <c r="S679" s="146"/>
      <c r="T679" s="145">
        <f t="shared" si="85"/>
        <v>0</v>
      </c>
      <c r="U679" s="146"/>
      <c r="V679" s="146"/>
      <c r="W679" s="145">
        <f t="shared" si="86"/>
        <v>0</v>
      </c>
      <c r="X679" s="146"/>
      <c r="Y679" s="146"/>
      <c r="Z679" s="145">
        <f t="shared" si="87"/>
        <v>0</v>
      </c>
      <c r="AA679" s="126">
        <f t="shared" si="83"/>
        <v>0</v>
      </c>
      <c r="AB679" s="142"/>
    </row>
    <row r="680" spans="1:28" x14ac:dyDescent="0.55000000000000004">
      <c r="A680">
        <v>671</v>
      </c>
      <c r="B680" s="142"/>
      <c r="C680" s="142"/>
      <c r="D680" s="142"/>
      <c r="E680" s="142"/>
      <c r="F680" s="142"/>
      <c r="G680" t="str">
        <f t="shared" si="80"/>
        <v/>
      </c>
      <c r="H680" s="142"/>
      <c r="I680" t="str">
        <f t="shared" ca="1" si="81"/>
        <v/>
      </c>
      <c r="J680" s="142"/>
      <c r="K680" t="str">
        <f t="shared" ca="1" si="82"/>
        <v/>
      </c>
      <c r="L680" s="142"/>
      <c r="M680" s="142"/>
      <c r="N680" s="142"/>
      <c r="O680" s="146"/>
      <c r="P680" s="146"/>
      <c r="Q680" s="145">
        <f t="shared" si="84"/>
        <v>0</v>
      </c>
      <c r="R680" s="146"/>
      <c r="S680" s="146"/>
      <c r="T680" s="145">
        <f t="shared" si="85"/>
        <v>0</v>
      </c>
      <c r="U680" s="146"/>
      <c r="V680" s="146"/>
      <c r="W680" s="145">
        <f t="shared" si="86"/>
        <v>0</v>
      </c>
      <c r="X680" s="146"/>
      <c r="Y680" s="146"/>
      <c r="Z680" s="145">
        <f t="shared" si="87"/>
        <v>0</v>
      </c>
      <c r="AA680" s="126">
        <f t="shared" si="83"/>
        <v>0</v>
      </c>
      <c r="AB680" s="142"/>
    </row>
    <row r="681" spans="1:28" x14ac:dyDescent="0.55000000000000004">
      <c r="A681">
        <v>672</v>
      </c>
      <c r="B681" s="142"/>
      <c r="C681" s="142"/>
      <c r="D681" s="142"/>
      <c r="E681" s="142"/>
      <c r="F681" s="142"/>
      <c r="G681" t="str">
        <f t="shared" si="80"/>
        <v/>
      </c>
      <c r="H681" s="142"/>
      <c r="I681" t="str">
        <f t="shared" ca="1" si="81"/>
        <v/>
      </c>
      <c r="J681" s="142"/>
      <c r="K681" t="str">
        <f t="shared" ca="1" si="82"/>
        <v/>
      </c>
      <c r="L681" s="142"/>
      <c r="M681" s="142"/>
      <c r="N681" s="142"/>
      <c r="O681" s="146"/>
      <c r="P681" s="146"/>
      <c r="Q681" s="145">
        <f t="shared" si="84"/>
        <v>0</v>
      </c>
      <c r="R681" s="146"/>
      <c r="S681" s="146"/>
      <c r="T681" s="145">
        <f t="shared" si="85"/>
        <v>0</v>
      </c>
      <c r="U681" s="146"/>
      <c r="V681" s="146"/>
      <c r="W681" s="145">
        <f t="shared" si="86"/>
        <v>0</v>
      </c>
      <c r="X681" s="146"/>
      <c r="Y681" s="146"/>
      <c r="Z681" s="145">
        <f t="shared" si="87"/>
        <v>0</v>
      </c>
      <c r="AA681" s="126">
        <f t="shared" si="83"/>
        <v>0</v>
      </c>
      <c r="AB681" s="142"/>
    </row>
    <row r="682" spans="1:28" x14ac:dyDescent="0.55000000000000004">
      <c r="A682">
        <v>673</v>
      </c>
      <c r="B682" s="142"/>
      <c r="C682" s="142"/>
      <c r="D682" s="142"/>
      <c r="E682" s="142"/>
      <c r="F682" s="142"/>
      <c r="G682" t="str">
        <f t="shared" si="80"/>
        <v/>
      </c>
      <c r="H682" s="142"/>
      <c r="I682" t="str">
        <f t="shared" ca="1" si="81"/>
        <v/>
      </c>
      <c r="J682" s="142"/>
      <c r="K682" t="str">
        <f t="shared" ca="1" si="82"/>
        <v/>
      </c>
      <c r="L682" s="142"/>
      <c r="M682" s="142"/>
      <c r="N682" s="142"/>
      <c r="O682" s="146"/>
      <c r="P682" s="146"/>
      <c r="Q682" s="145">
        <f t="shared" si="84"/>
        <v>0</v>
      </c>
      <c r="R682" s="146"/>
      <c r="S682" s="146"/>
      <c r="T682" s="145">
        <f t="shared" si="85"/>
        <v>0</v>
      </c>
      <c r="U682" s="146"/>
      <c r="V682" s="146"/>
      <c r="W682" s="145">
        <f t="shared" si="86"/>
        <v>0</v>
      </c>
      <c r="X682" s="146"/>
      <c r="Y682" s="146"/>
      <c r="Z682" s="145">
        <f t="shared" si="87"/>
        <v>0</v>
      </c>
      <c r="AA682" s="126">
        <f t="shared" si="83"/>
        <v>0</v>
      </c>
      <c r="AB682" s="142"/>
    </row>
    <row r="683" spans="1:28" x14ac:dyDescent="0.55000000000000004">
      <c r="A683">
        <v>674</v>
      </c>
      <c r="B683" s="142"/>
      <c r="C683" s="142"/>
      <c r="D683" s="142"/>
      <c r="E683" s="142"/>
      <c r="F683" s="142"/>
      <c r="G683" t="str">
        <f t="shared" si="80"/>
        <v/>
      </c>
      <c r="H683" s="142"/>
      <c r="I683" t="str">
        <f t="shared" ca="1" si="81"/>
        <v/>
      </c>
      <c r="J683" s="142"/>
      <c r="K683" t="str">
        <f t="shared" ca="1" si="82"/>
        <v/>
      </c>
      <c r="L683" s="142"/>
      <c r="M683" s="142"/>
      <c r="N683" s="142"/>
      <c r="O683" s="146"/>
      <c r="P683" s="146"/>
      <c r="Q683" s="145">
        <f t="shared" si="84"/>
        <v>0</v>
      </c>
      <c r="R683" s="146"/>
      <c r="S683" s="146"/>
      <c r="T683" s="145">
        <f t="shared" si="85"/>
        <v>0</v>
      </c>
      <c r="U683" s="146"/>
      <c r="V683" s="146"/>
      <c r="W683" s="145">
        <f t="shared" si="86"/>
        <v>0</v>
      </c>
      <c r="X683" s="146"/>
      <c r="Y683" s="146"/>
      <c r="Z683" s="145">
        <f t="shared" si="87"/>
        <v>0</v>
      </c>
      <c r="AA683" s="126">
        <f t="shared" si="83"/>
        <v>0</v>
      </c>
      <c r="AB683" s="142"/>
    </row>
    <row r="684" spans="1:28" x14ac:dyDescent="0.55000000000000004">
      <c r="A684">
        <v>675</v>
      </c>
      <c r="B684" s="142"/>
      <c r="C684" s="142"/>
      <c r="D684" s="142"/>
      <c r="E684" s="142"/>
      <c r="F684" s="142"/>
      <c r="G684" t="str">
        <f t="shared" si="80"/>
        <v/>
      </c>
      <c r="H684" s="142"/>
      <c r="I684" t="str">
        <f t="shared" ca="1" si="81"/>
        <v/>
      </c>
      <c r="J684" s="142"/>
      <c r="K684" t="str">
        <f t="shared" ca="1" si="82"/>
        <v/>
      </c>
      <c r="L684" s="142"/>
      <c r="M684" s="142"/>
      <c r="N684" s="142"/>
      <c r="O684" s="146"/>
      <c r="P684" s="146"/>
      <c r="Q684" s="145">
        <f t="shared" si="84"/>
        <v>0</v>
      </c>
      <c r="R684" s="146"/>
      <c r="S684" s="146"/>
      <c r="T684" s="145">
        <f t="shared" si="85"/>
        <v>0</v>
      </c>
      <c r="U684" s="146"/>
      <c r="V684" s="146"/>
      <c r="W684" s="145">
        <f t="shared" si="86"/>
        <v>0</v>
      </c>
      <c r="X684" s="146"/>
      <c r="Y684" s="146"/>
      <c r="Z684" s="145">
        <f t="shared" si="87"/>
        <v>0</v>
      </c>
      <c r="AA684" s="126">
        <f t="shared" si="83"/>
        <v>0</v>
      </c>
      <c r="AB684" s="142"/>
    </row>
    <row r="685" spans="1:28" x14ac:dyDescent="0.55000000000000004">
      <c r="A685">
        <v>676</v>
      </c>
      <c r="B685" s="142"/>
      <c r="C685" s="142"/>
      <c r="D685" s="142"/>
      <c r="E685" s="142"/>
      <c r="F685" s="142"/>
      <c r="G685" t="str">
        <f t="shared" si="80"/>
        <v/>
      </c>
      <c r="H685" s="142"/>
      <c r="I685" t="str">
        <f t="shared" ca="1" si="81"/>
        <v/>
      </c>
      <c r="J685" s="142"/>
      <c r="K685" t="str">
        <f t="shared" ca="1" si="82"/>
        <v/>
      </c>
      <c r="L685" s="142"/>
      <c r="M685" s="142"/>
      <c r="N685" s="142"/>
      <c r="O685" s="146"/>
      <c r="P685" s="146"/>
      <c r="Q685" s="145">
        <f t="shared" si="84"/>
        <v>0</v>
      </c>
      <c r="R685" s="146"/>
      <c r="S685" s="146"/>
      <c r="T685" s="145">
        <f t="shared" si="85"/>
        <v>0</v>
      </c>
      <c r="U685" s="146"/>
      <c r="V685" s="146"/>
      <c r="W685" s="145">
        <f t="shared" si="86"/>
        <v>0</v>
      </c>
      <c r="X685" s="146"/>
      <c r="Y685" s="146"/>
      <c r="Z685" s="145">
        <f t="shared" si="87"/>
        <v>0</v>
      </c>
      <c r="AA685" s="126">
        <f t="shared" si="83"/>
        <v>0</v>
      </c>
      <c r="AB685" s="142"/>
    </row>
    <row r="686" spans="1:28" x14ac:dyDescent="0.55000000000000004">
      <c r="A686">
        <v>677</v>
      </c>
      <c r="B686" s="142"/>
      <c r="C686" s="142"/>
      <c r="D686" s="142"/>
      <c r="E686" s="142"/>
      <c r="F686" s="142"/>
      <c r="G686" t="str">
        <f t="shared" si="80"/>
        <v/>
      </c>
      <c r="H686" s="142"/>
      <c r="I686" t="str">
        <f t="shared" ca="1" si="81"/>
        <v/>
      </c>
      <c r="J686" s="142"/>
      <c r="K686" t="str">
        <f t="shared" ca="1" si="82"/>
        <v/>
      </c>
      <c r="L686" s="142"/>
      <c r="M686" s="142"/>
      <c r="N686" s="142"/>
      <c r="O686" s="146"/>
      <c r="P686" s="146"/>
      <c r="Q686" s="145">
        <f t="shared" si="84"/>
        <v>0</v>
      </c>
      <c r="R686" s="146"/>
      <c r="S686" s="146"/>
      <c r="T686" s="145">
        <f t="shared" si="85"/>
        <v>0</v>
      </c>
      <c r="U686" s="146"/>
      <c r="V686" s="146"/>
      <c r="W686" s="145">
        <f t="shared" si="86"/>
        <v>0</v>
      </c>
      <c r="X686" s="146"/>
      <c r="Y686" s="146"/>
      <c r="Z686" s="145">
        <f t="shared" si="87"/>
        <v>0</v>
      </c>
      <c r="AA686" s="126">
        <f t="shared" si="83"/>
        <v>0</v>
      </c>
      <c r="AB686" s="142"/>
    </row>
    <row r="687" spans="1:28" x14ac:dyDescent="0.55000000000000004">
      <c r="A687">
        <v>678</v>
      </c>
      <c r="B687" s="142"/>
      <c r="C687" s="142"/>
      <c r="D687" s="142"/>
      <c r="E687" s="142"/>
      <c r="F687" s="142"/>
      <c r="G687" t="str">
        <f t="shared" si="80"/>
        <v/>
      </c>
      <c r="H687" s="142"/>
      <c r="I687" t="str">
        <f t="shared" ca="1" si="81"/>
        <v/>
      </c>
      <c r="J687" s="142"/>
      <c r="K687" t="str">
        <f t="shared" ca="1" si="82"/>
        <v/>
      </c>
      <c r="L687" s="142"/>
      <c r="M687" s="142"/>
      <c r="N687" s="142"/>
      <c r="O687" s="146"/>
      <c r="P687" s="146"/>
      <c r="Q687" s="145">
        <f t="shared" si="84"/>
        <v>0</v>
      </c>
      <c r="R687" s="146"/>
      <c r="S687" s="146"/>
      <c r="T687" s="145">
        <f t="shared" si="85"/>
        <v>0</v>
      </c>
      <c r="U687" s="146"/>
      <c r="V687" s="146"/>
      <c r="W687" s="145">
        <f t="shared" si="86"/>
        <v>0</v>
      </c>
      <c r="X687" s="146"/>
      <c r="Y687" s="146"/>
      <c r="Z687" s="145">
        <f t="shared" si="87"/>
        <v>0</v>
      </c>
      <c r="AA687" s="126">
        <f t="shared" si="83"/>
        <v>0</v>
      </c>
      <c r="AB687" s="142"/>
    </row>
    <row r="688" spans="1:28" x14ac:dyDescent="0.55000000000000004">
      <c r="A688">
        <v>679</v>
      </c>
      <c r="B688" s="142"/>
      <c r="C688" s="142"/>
      <c r="D688" s="142"/>
      <c r="E688" s="142"/>
      <c r="F688" s="142"/>
      <c r="G688" t="str">
        <f t="shared" si="80"/>
        <v/>
      </c>
      <c r="H688" s="142"/>
      <c r="I688" t="str">
        <f t="shared" ca="1" si="81"/>
        <v/>
      </c>
      <c r="J688" s="142"/>
      <c r="K688" t="str">
        <f t="shared" ca="1" si="82"/>
        <v/>
      </c>
      <c r="L688" s="142"/>
      <c r="M688" s="142"/>
      <c r="N688" s="142"/>
      <c r="O688" s="146"/>
      <c r="P688" s="146"/>
      <c r="Q688" s="145">
        <f t="shared" si="84"/>
        <v>0</v>
      </c>
      <c r="R688" s="146"/>
      <c r="S688" s="146"/>
      <c r="T688" s="145">
        <f t="shared" si="85"/>
        <v>0</v>
      </c>
      <c r="U688" s="146"/>
      <c r="V688" s="146"/>
      <c r="W688" s="145">
        <f t="shared" si="86"/>
        <v>0</v>
      </c>
      <c r="X688" s="146"/>
      <c r="Y688" s="146"/>
      <c r="Z688" s="145">
        <f t="shared" si="87"/>
        <v>0</v>
      </c>
      <c r="AA688" s="126">
        <f t="shared" si="83"/>
        <v>0</v>
      </c>
      <c r="AB688" s="142"/>
    </row>
    <row r="689" spans="1:28" x14ac:dyDescent="0.55000000000000004">
      <c r="A689">
        <v>680</v>
      </c>
      <c r="B689" s="142"/>
      <c r="C689" s="142"/>
      <c r="D689" s="142"/>
      <c r="E689" s="142"/>
      <c r="F689" s="142"/>
      <c r="G689" t="str">
        <f t="shared" si="80"/>
        <v/>
      </c>
      <c r="H689" s="142"/>
      <c r="I689" t="str">
        <f t="shared" ca="1" si="81"/>
        <v/>
      </c>
      <c r="J689" s="142"/>
      <c r="K689" t="str">
        <f t="shared" ca="1" si="82"/>
        <v/>
      </c>
      <c r="L689" s="142"/>
      <c r="M689" s="142"/>
      <c r="N689" s="142"/>
      <c r="O689" s="146"/>
      <c r="P689" s="146"/>
      <c r="Q689" s="145">
        <f t="shared" si="84"/>
        <v>0</v>
      </c>
      <c r="R689" s="146"/>
      <c r="S689" s="146"/>
      <c r="T689" s="145">
        <f t="shared" si="85"/>
        <v>0</v>
      </c>
      <c r="U689" s="146"/>
      <c r="V689" s="146"/>
      <c r="W689" s="145">
        <f t="shared" si="86"/>
        <v>0</v>
      </c>
      <c r="X689" s="146"/>
      <c r="Y689" s="146"/>
      <c r="Z689" s="145">
        <f t="shared" si="87"/>
        <v>0</v>
      </c>
      <c r="AA689" s="126">
        <f t="shared" si="83"/>
        <v>0</v>
      </c>
      <c r="AB689" s="142"/>
    </row>
    <row r="690" spans="1:28" x14ac:dyDescent="0.55000000000000004">
      <c r="A690">
        <v>681</v>
      </c>
      <c r="B690" s="142"/>
      <c r="C690" s="142"/>
      <c r="D690" s="142"/>
      <c r="E690" s="142"/>
      <c r="F690" s="142"/>
      <c r="G690" t="str">
        <f t="shared" si="80"/>
        <v/>
      </c>
      <c r="H690" s="142"/>
      <c r="I690" t="str">
        <f t="shared" ca="1" si="81"/>
        <v/>
      </c>
      <c r="J690" s="142"/>
      <c r="K690" t="str">
        <f t="shared" ca="1" si="82"/>
        <v/>
      </c>
      <c r="L690" s="142"/>
      <c r="M690" s="142"/>
      <c r="N690" s="142"/>
      <c r="O690" s="146"/>
      <c r="P690" s="146"/>
      <c r="Q690" s="145">
        <f t="shared" si="84"/>
        <v>0</v>
      </c>
      <c r="R690" s="146"/>
      <c r="S690" s="146"/>
      <c r="T690" s="145">
        <f t="shared" si="85"/>
        <v>0</v>
      </c>
      <c r="U690" s="146"/>
      <c r="V690" s="146"/>
      <c r="W690" s="145">
        <f t="shared" si="86"/>
        <v>0</v>
      </c>
      <c r="X690" s="146"/>
      <c r="Y690" s="146"/>
      <c r="Z690" s="145">
        <f t="shared" si="87"/>
        <v>0</v>
      </c>
      <c r="AA690" s="126">
        <f t="shared" si="83"/>
        <v>0</v>
      </c>
      <c r="AB690" s="142"/>
    </row>
    <row r="691" spans="1:28" x14ac:dyDescent="0.55000000000000004">
      <c r="A691">
        <v>682</v>
      </c>
      <c r="B691" s="142"/>
      <c r="C691" s="142"/>
      <c r="D691" s="142"/>
      <c r="E691" s="142"/>
      <c r="F691" s="142"/>
      <c r="G691" t="str">
        <f t="shared" si="80"/>
        <v/>
      </c>
      <c r="H691" s="142"/>
      <c r="I691" t="str">
        <f t="shared" ca="1" si="81"/>
        <v/>
      </c>
      <c r="J691" s="142"/>
      <c r="K691" t="str">
        <f t="shared" ca="1" si="82"/>
        <v/>
      </c>
      <c r="L691" s="142"/>
      <c r="M691" s="142"/>
      <c r="N691" s="142"/>
      <c r="O691" s="146"/>
      <c r="P691" s="146"/>
      <c r="Q691" s="145">
        <f t="shared" si="84"/>
        <v>0</v>
      </c>
      <c r="R691" s="146"/>
      <c r="S691" s="146"/>
      <c r="T691" s="145">
        <f t="shared" si="85"/>
        <v>0</v>
      </c>
      <c r="U691" s="146"/>
      <c r="V691" s="146"/>
      <c r="W691" s="145">
        <f t="shared" si="86"/>
        <v>0</v>
      </c>
      <c r="X691" s="146"/>
      <c r="Y691" s="146"/>
      <c r="Z691" s="145">
        <f t="shared" si="87"/>
        <v>0</v>
      </c>
      <c r="AA691" s="126">
        <f t="shared" si="83"/>
        <v>0</v>
      </c>
      <c r="AB691" s="142"/>
    </row>
    <row r="692" spans="1:28" x14ac:dyDescent="0.55000000000000004">
      <c r="A692">
        <v>683</v>
      </c>
      <c r="B692" s="142"/>
      <c r="C692" s="142"/>
      <c r="D692" s="142"/>
      <c r="E692" s="142"/>
      <c r="F692" s="142"/>
      <c r="G692" t="str">
        <f t="shared" si="80"/>
        <v/>
      </c>
      <c r="H692" s="142"/>
      <c r="I692" t="str">
        <f t="shared" ca="1" si="81"/>
        <v/>
      </c>
      <c r="J692" s="142"/>
      <c r="K692" t="str">
        <f t="shared" ca="1" si="82"/>
        <v/>
      </c>
      <c r="L692" s="142"/>
      <c r="M692" s="142"/>
      <c r="N692" s="142"/>
      <c r="O692" s="146"/>
      <c r="P692" s="146"/>
      <c r="Q692" s="145">
        <f t="shared" si="84"/>
        <v>0</v>
      </c>
      <c r="R692" s="146"/>
      <c r="S692" s="146"/>
      <c r="T692" s="145">
        <f t="shared" si="85"/>
        <v>0</v>
      </c>
      <c r="U692" s="146"/>
      <c r="V692" s="146"/>
      <c r="W692" s="145">
        <f t="shared" si="86"/>
        <v>0</v>
      </c>
      <c r="X692" s="146"/>
      <c r="Y692" s="146"/>
      <c r="Z692" s="145">
        <f t="shared" si="87"/>
        <v>0</v>
      </c>
      <c r="AA692" s="126">
        <f t="shared" si="83"/>
        <v>0</v>
      </c>
      <c r="AB692" s="142"/>
    </row>
    <row r="693" spans="1:28" x14ac:dyDescent="0.55000000000000004">
      <c r="A693">
        <v>684</v>
      </c>
      <c r="B693" s="142"/>
      <c r="C693" s="142"/>
      <c r="D693" s="142"/>
      <c r="E693" s="142"/>
      <c r="F693" s="142"/>
      <c r="G693" t="str">
        <f t="shared" si="80"/>
        <v/>
      </c>
      <c r="H693" s="142"/>
      <c r="I693" t="str">
        <f t="shared" ca="1" si="81"/>
        <v/>
      </c>
      <c r="J693" s="142"/>
      <c r="K693" t="str">
        <f t="shared" ca="1" si="82"/>
        <v/>
      </c>
      <c r="L693" s="142"/>
      <c r="M693" s="142"/>
      <c r="N693" s="142"/>
      <c r="O693" s="146"/>
      <c r="P693" s="146"/>
      <c r="Q693" s="145">
        <f t="shared" si="84"/>
        <v>0</v>
      </c>
      <c r="R693" s="146"/>
      <c r="S693" s="146"/>
      <c r="T693" s="145">
        <f t="shared" si="85"/>
        <v>0</v>
      </c>
      <c r="U693" s="146"/>
      <c r="V693" s="146"/>
      <c r="W693" s="145">
        <f t="shared" si="86"/>
        <v>0</v>
      </c>
      <c r="X693" s="146"/>
      <c r="Y693" s="146"/>
      <c r="Z693" s="145">
        <f t="shared" si="87"/>
        <v>0</v>
      </c>
      <c r="AA693" s="126">
        <f t="shared" si="83"/>
        <v>0</v>
      </c>
      <c r="AB693" s="142"/>
    </row>
    <row r="694" spans="1:28" x14ac:dyDescent="0.55000000000000004">
      <c r="A694">
        <v>685</v>
      </c>
      <c r="B694" s="142"/>
      <c r="C694" s="142"/>
      <c r="D694" s="142"/>
      <c r="E694" s="142"/>
      <c r="F694" s="142"/>
      <c r="G694" t="str">
        <f t="shared" si="80"/>
        <v/>
      </c>
      <c r="H694" s="142"/>
      <c r="I694" t="str">
        <f t="shared" ca="1" si="81"/>
        <v/>
      </c>
      <c r="J694" s="142"/>
      <c r="K694" t="str">
        <f t="shared" ca="1" si="82"/>
        <v/>
      </c>
      <c r="L694" s="142"/>
      <c r="M694" s="142"/>
      <c r="N694" s="142"/>
      <c r="O694" s="146"/>
      <c r="P694" s="146"/>
      <c r="Q694" s="145">
        <f t="shared" si="84"/>
        <v>0</v>
      </c>
      <c r="R694" s="146"/>
      <c r="S694" s="146"/>
      <c r="T694" s="145">
        <f t="shared" si="85"/>
        <v>0</v>
      </c>
      <c r="U694" s="146"/>
      <c r="V694" s="146"/>
      <c r="W694" s="145">
        <f t="shared" si="86"/>
        <v>0</v>
      </c>
      <c r="X694" s="146"/>
      <c r="Y694" s="146"/>
      <c r="Z694" s="145">
        <f t="shared" si="87"/>
        <v>0</v>
      </c>
      <c r="AA694" s="126">
        <f t="shared" si="83"/>
        <v>0</v>
      </c>
      <c r="AB694" s="142"/>
    </row>
    <row r="695" spans="1:28" x14ac:dyDescent="0.55000000000000004">
      <c r="A695">
        <v>686</v>
      </c>
      <c r="B695" s="142"/>
      <c r="C695" s="142"/>
      <c r="D695" s="142"/>
      <c r="E695" s="142"/>
      <c r="F695" s="142"/>
      <c r="G695" t="str">
        <f t="shared" si="80"/>
        <v/>
      </c>
      <c r="H695" s="142"/>
      <c r="I695" t="str">
        <f t="shared" ca="1" si="81"/>
        <v/>
      </c>
      <c r="J695" s="142"/>
      <c r="K695" t="str">
        <f t="shared" ca="1" si="82"/>
        <v/>
      </c>
      <c r="L695" s="142"/>
      <c r="M695" s="142"/>
      <c r="N695" s="142"/>
      <c r="O695" s="146"/>
      <c r="P695" s="146"/>
      <c r="Q695" s="145">
        <f t="shared" si="84"/>
        <v>0</v>
      </c>
      <c r="R695" s="146"/>
      <c r="S695" s="146"/>
      <c r="T695" s="145">
        <f t="shared" si="85"/>
        <v>0</v>
      </c>
      <c r="U695" s="146"/>
      <c r="V695" s="146"/>
      <c r="W695" s="145">
        <f t="shared" si="86"/>
        <v>0</v>
      </c>
      <c r="X695" s="146"/>
      <c r="Y695" s="146"/>
      <c r="Z695" s="145">
        <f t="shared" si="87"/>
        <v>0</v>
      </c>
      <c r="AA695" s="126">
        <f t="shared" si="83"/>
        <v>0</v>
      </c>
      <c r="AB695" s="142"/>
    </row>
    <row r="696" spans="1:28" x14ac:dyDescent="0.55000000000000004">
      <c r="A696">
        <v>687</v>
      </c>
      <c r="B696" s="142"/>
      <c r="C696" s="142"/>
      <c r="D696" s="142"/>
      <c r="E696" s="142"/>
      <c r="F696" s="142"/>
      <c r="G696" t="str">
        <f t="shared" si="80"/>
        <v/>
      </c>
      <c r="H696" s="142"/>
      <c r="I696" t="str">
        <f t="shared" ca="1" si="81"/>
        <v/>
      </c>
      <c r="J696" s="142"/>
      <c r="K696" t="str">
        <f t="shared" ca="1" si="82"/>
        <v/>
      </c>
      <c r="L696" s="142"/>
      <c r="M696" s="142"/>
      <c r="N696" s="142"/>
      <c r="O696" s="146"/>
      <c r="P696" s="146"/>
      <c r="Q696" s="145">
        <f t="shared" si="84"/>
        <v>0</v>
      </c>
      <c r="R696" s="146"/>
      <c r="S696" s="146"/>
      <c r="T696" s="145">
        <f t="shared" si="85"/>
        <v>0</v>
      </c>
      <c r="U696" s="146"/>
      <c r="V696" s="146"/>
      <c r="W696" s="145">
        <f t="shared" si="86"/>
        <v>0</v>
      </c>
      <c r="X696" s="146"/>
      <c r="Y696" s="146"/>
      <c r="Z696" s="145">
        <f t="shared" si="87"/>
        <v>0</v>
      </c>
      <c r="AA696" s="126">
        <f t="shared" si="83"/>
        <v>0</v>
      </c>
      <c r="AB696" s="142"/>
    </row>
    <row r="697" spans="1:28" x14ac:dyDescent="0.55000000000000004">
      <c r="A697">
        <v>688</v>
      </c>
      <c r="B697" s="142"/>
      <c r="C697" s="142"/>
      <c r="D697" s="142"/>
      <c r="E697" s="142"/>
      <c r="F697" s="142"/>
      <c r="G697" t="str">
        <f t="shared" si="80"/>
        <v/>
      </c>
      <c r="H697" s="142"/>
      <c r="I697" t="str">
        <f t="shared" ca="1" si="81"/>
        <v/>
      </c>
      <c r="J697" s="142"/>
      <c r="K697" t="str">
        <f t="shared" ca="1" si="82"/>
        <v/>
      </c>
      <c r="L697" s="142"/>
      <c r="M697" s="142"/>
      <c r="N697" s="142"/>
      <c r="O697" s="146"/>
      <c r="P697" s="146"/>
      <c r="Q697" s="145">
        <f t="shared" si="84"/>
        <v>0</v>
      </c>
      <c r="R697" s="146"/>
      <c r="S697" s="146"/>
      <c r="T697" s="145">
        <f t="shared" si="85"/>
        <v>0</v>
      </c>
      <c r="U697" s="146"/>
      <c r="V697" s="146"/>
      <c r="W697" s="145">
        <f t="shared" si="86"/>
        <v>0</v>
      </c>
      <c r="X697" s="146"/>
      <c r="Y697" s="146"/>
      <c r="Z697" s="145">
        <f t="shared" si="87"/>
        <v>0</v>
      </c>
      <c r="AA697" s="126">
        <f t="shared" si="83"/>
        <v>0</v>
      </c>
      <c r="AB697" s="142"/>
    </row>
    <row r="698" spans="1:28" x14ac:dyDescent="0.55000000000000004">
      <c r="A698">
        <v>689</v>
      </c>
      <c r="B698" s="142"/>
      <c r="C698" s="142"/>
      <c r="D698" s="142"/>
      <c r="E698" s="142"/>
      <c r="F698" s="142"/>
      <c r="G698" t="str">
        <f t="shared" si="80"/>
        <v/>
      </c>
      <c r="H698" s="142"/>
      <c r="I698" t="str">
        <f t="shared" ca="1" si="81"/>
        <v/>
      </c>
      <c r="J698" s="142"/>
      <c r="K698" t="str">
        <f t="shared" ca="1" si="82"/>
        <v/>
      </c>
      <c r="L698" s="142"/>
      <c r="M698" s="142"/>
      <c r="N698" s="142"/>
      <c r="O698" s="146"/>
      <c r="P698" s="146"/>
      <c r="Q698" s="145">
        <f t="shared" si="84"/>
        <v>0</v>
      </c>
      <c r="R698" s="146"/>
      <c r="S698" s="146"/>
      <c r="T698" s="145">
        <f t="shared" si="85"/>
        <v>0</v>
      </c>
      <c r="U698" s="146"/>
      <c r="V698" s="146"/>
      <c r="W698" s="145">
        <f t="shared" si="86"/>
        <v>0</v>
      </c>
      <c r="X698" s="146"/>
      <c r="Y698" s="146"/>
      <c r="Z698" s="145">
        <f t="shared" si="87"/>
        <v>0</v>
      </c>
      <c r="AA698" s="126">
        <f t="shared" si="83"/>
        <v>0</v>
      </c>
      <c r="AB698" s="142"/>
    </row>
    <row r="699" spans="1:28" x14ac:dyDescent="0.55000000000000004">
      <c r="A699">
        <v>690</v>
      </c>
      <c r="B699" s="142"/>
      <c r="C699" s="142"/>
      <c r="D699" s="142"/>
      <c r="E699" s="142"/>
      <c r="F699" s="142"/>
      <c r="G699" t="str">
        <f t="shared" si="80"/>
        <v/>
      </c>
      <c r="H699" s="142"/>
      <c r="I699" t="str">
        <f t="shared" ca="1" si="81"/>
        <v/>
      </c>
      <c r="J699" s="142"/>
      <c r="K699" t="str">
        <f t="shared" ca="1" si="82"/>
        <v/>
      </c>
      <c r="L699" s="142"/>
      <c r="M699" s="142"/>
      <c r="N699" s="142"/>
      <c r="O699" s="146"/>
      <c r="P699" s="146"/>
      <c r="Q699" s="145">
        <f t="shared" si="84"/>
        <v>0</v>
      </c>
      <c r="R699" s="146"/>
      <c r="S699" s="146"/>
      <c r="T699" s="145">
        <f t="shared" si="85"/>
        <v>0</v>
      </c>
      <c r="U699" s="146"/>
      <c r="V699" s="146"/>
      <c r="W699" s="145">
        <f t="shared" si="86"/>
        <v>0</v>
      </c>
      <c r="X699" s="146"/>
      <c r="Y699" s="146"/>
      <c r="Z699" s="145">
        <f t="shared" si="87"/>
        <v>0</v>
      </c>
      <c r="AA699" s="126">
        <f t="shared" si="83"/>
        <v>0</v>
      </c>
      <c r="AB699" s="142"/>
    </row>
    <row r="700" spans="1:28" x14ac:dyDescent="0.55000000000000004">
      <c r="A700">
        <v>691</v>
      </c>
      <c r="B700" s="142"/>
      <c r="C700" s="142"/>
      <c r="D700" s="142"/>
      <c r="E700" s="142"/>
      <c r="F700" s="142"/>
      <c r="G700" t="str">
        <f t="shared" si="80"/>
        <v/>
      </c>
      <c r="H700" s="142"/>
      <c r="I700" t="str">
        <f t="shared" ca="1" si="81"/>
        <v/>
      </c>
      <c r="J700" s="142"/>
      <c r="K700" t="str">
        <f t="shared" ca="1" si="82"/>
        <v/>
      </c>
      <c r="L700" s="142"/>
      <c r="M700" s="142"/>
      <c r="N700" s="142"/>
      <c r="O700" s="146"/>
      <c r="P700" s="146"/>
      <c r="Q700" s="145">
        <f t="shared" si="84"/>
        <v>0</v>
      </c>
      <c r="R700" s="146"/>
      <c r="S700" s="146"/>
      <c r="T700" s="145">
        <f t="shared" si="85"/>
        <v>0</v>
      </c>
      <c r="U700" s="146"/>
      <c r="V700" s="146"/>
      <c r="W700" s="145">
        <f t="shared" si="86"/>
        <v>0</v>
      </c>
      <c r="X700" s="146"/>
      <c r="Y700" s="146"/>
      <c r="Z700" s="145">
        <f t="shared" si="87"/>
        <v>0</v>
      </c>
      <c r="AA700" s="126">
        <f t="shared" si="83"/>
        <v>0</v>
      </c>
      <c r="AB700" s="142"/>
    </row>
    <row r="701" spans="1:28" x14ac:dyDescent="0.55000000000000004">
      <c r="A701">
        <v>692</v>
      </c>
      <c r="B701" s="142"/>
      <c r="C701" s="142"/>
      <c r="D701" s="142"/>
      <c r="E701" s="142"/>
      <c r="F701" s="142"/>
      <c r="G701" t="str">
        <f t="shared" si="80"/>
        <v/>
      </c>
      <c r="H701" s="142"/>
      <c r="I701" t="str">
        <f t="shared" ca="1" si="81"/>
        <v/>
      </c>
      <c r="J701" s="142"/>
      <c r="K701" t="str">
        <f t="shared" ca="1" si="82"/>
        <v/>
      </c>
      <c r="L701" s="142"/>
      <c r="M701" s="142"/>
      <c r="N701" s="142"/>
      <c r="O701" s="146"/>
      <c r="P701" s="146"/>
      <c r="Q701" s="145">
        <f t="shared" si="84"/>
        <v>0</v>
      </c>
      <c r="R701" s="146"/>
      <c r="S701" s="146"/>
      <c r="T701" s="145">
        <f t="shared" si="85"/>
        <v>0</v>
      </c>
      <c r="U701" s="146"/>
      <c r="V701" s="146"/>
      <c r="W701" s="145">
        <f t="shared" si="86"/>
        <v>0</v>
      </c>
      <c r="X701" s="146"/>
      <c r="Y701" s="146"/>
      <c r="Z701" s="145">
        <f t="shared" si="87"/>
        <v>0</v>
      </c>
      <c r="AA701" s="126">
        <f t="shared" si="83"/>
        <v>0</v>
      </c>
      <c r="AB701" s="142"/>
    </row>
    <row r="702" spans="1:28" x14ac:dyDescent="0.55000000000000004">
      <c r="A702">
        <v>693</v>
      </c>
      <c r="B702" s="142"/>
      <c r="C702" s="142"/>
      <c r="D702" s="142"/>
      <c r="E702" s="142"/>
      <c r="F702" s="142"/>
      <c r="G702" t="str">
        <f t="shared" si="80"/>
        <v/>
      </c>
      <c r="H702" s="142"/>
      <c r="I702" t="str">
        <f t="shared" ca="1" si="81"/>
        <v/>
      </c>
      <c r="J702" s="142"/>
      <c r="K702" t="str">
        <f t="shared" ca="1" si="82"/>
        <v/>
      </c>
      <c r="L702" s="142"/>
      <c r="M702" s="142"/>
      <c r="N702" s="142"/>
      <c r="O702" s="146"/>
      <c r="P702" s="146"/>
      <c r="Q702" s="145">
        <f t="shared" si="84"/>
        <v>0</v>
      </c>
      <c r="R702" s="146"/>
      <c r="S702" s="146"/>
      <c r="T702" s="145">
        <f t="shared" si="85"/>
        <v>0</v>
      </c>
      <c r="U702" s="146"/>
      <c r="V702" s="146"/>
      <c r="W702" s="145">
        <f t="shared" si="86"/>
        <v>0</v>
      </c>
      <c r="X702" s="146"/>
      <c r="Y702" s="146"/>
      <c r="Z702" s="145">
        <f t="shared" si="87"/>
        <v>0</v>
      </c>
      <c r="AA702" s="126">
        <f t="shared" si="83"/>
        <v>0</v>
      </c>
      <c r="AB702" s="142"/>
    </row>
    <row r="703" spans="1:28" x14ac:dyDescent="0.55000000000000004">
      <c r="A703">
        <v>694</v>
      </c>
      <c r="B703" s="142"/>
      <c r="C703" s="142"/>
      <c r="D703" s="142"/>
      <c r="E703" s="142"/>
      <c r="F703" s="142"/>
      <c r="G703" t="str">
        <f t="shared" si="80"/>
        <v/>
      </c>
      <c r="H703" s="142"/>
      <c r="I703" t="str">
        <f t="shared" ca="1" si="81"/>
        <v/>
      </c>
      <c r="J703" s="142"/>
      <c r="K703" t="str">
        <f t="shared" ca="1" si="82"/>
        <v/>
      </c>
      <c r="L703" s="142"/>
      <c r="M703" s="142"/>
      <c r="N703" s="142"/>
      <c r="O703" s="146"/>
      <c r="P703" s="146"/>
      <c r="Q703" s="145">
        <f t="shared" si="84"/>
        <v>0</v>
      </c>
      <c r="R703" s="146"/>
      <c r="S703" s="146"/>
      <c r="T703" s="145">
        <f t="shared" si="85"/>
        <v>0</v>
      </c>
      <c r="U703" s="146"/>
      <c r="V703" s="146"/>
      <c r="W703" s="145">
        <f t="shared" si="86"/>
        <v>0</v>
      </c>
      <c r="X703" s="146"/>
      <c r="Y703" s="146"/>
      <c r="Z703" s="145">
        <f t="shared" si="87"/>
        <v>0</v>
      </c>
      <c r="AA703" s="126">
        <f t="shared" si="83"/>
        <v>0</v>
      </c>
      <c r="AB703" s="142"/>
    </row>
    <row r="704" spans="1:28" x14ac:dyDescent="0.55000000000000004">
      <c r="A704">
        <v>695</v>
      </c>
      <c r="B704" s="142"/>
      <c r="C704" s="142"/>
      <c r="D704" s="142"/>
      <c r="E704" s="142"/>
      <c r="F704" s="142"/>
      <c r="G704" t="str">
        <f t="shared" si="80"/>
        <v/>
      </c>
      <c r="H704" s="142"/>
      <c r="I704" t="str">
        <f t="shared" ca="1" si="81"/>
        <v/>
      </c>
      <c r="J704" s="142"/>
      <c r="K704" t="str">
        <f t="shared" ca="1" si="82"/>
        <v/>
      </c>
      <c r="L704" s="142"/>
      <c r="M704" s="142"/>
      <c r="N704" s="142"/>
      <c r="O704" s="146"/>
      <c r="P704" s="146"/>
      <c r="Q704" s="145">
        <f t="shared" si="84"/>
        <v>0</v>
      </c>
      <c r="R704" s="146"/>
      <c r="S704" s="146"/>
      <c r="T704" s="145">
        <f t="shared" si="85"/>
        <v>0</v>
      </c>
      <c r="U704" s="146"/>
      <c r="V704" s="146"/>
      <c r="W704" s="145">
        <f t="shared" si="86"/>
        <v>0</v>
      </c>
      <c r="X704" s="146"/>
      <c r="Y704" s="146"/>
      <c r="Z704" s="145">
        <f t="shared" si="87"/>
        <v>0</v>
      </c>
      <c r="AA704" s="126">
        <f t="shared" si="83"/>
        <v>0</v>
      </c>
      <c r="AB704" s="142"/>
    </row>
    <row r="705" spans="1:28" x14ac:dyDescent="0.55000000000000004">
      <c r="A705">
        <v>696</v>
      </c>
      <c r="B705" s="142"/>
      <c r="C705" s="142"/>
      <c r="D705" s="142"/>
      <c r="E705" s="142"/>
      <c r="F705" s="142"/>
      <c r="G705" t="str">
        <f t="shared" si="80"/>
        <v/>
      </c>
      <c r="H705" s="142"/>
      <c r="I705" t="str">
        <f t="shared" ca="1" si="81"/>
        <v/>
      </c>
      <c r="J705" s="142"/>
      <c r="K705" t="str">
        <f t="shared" ca="1" si="82"/>
        <v/>
      </c>
      <c r="L705" s="142"/>
      <c r="M705" s="142"/>
      <c r="N705" s="142"/>
      <c r="O705" s="146"/>
      <c r="P705" s="146"/>
      <c r="Q705" s="145">
        <f t="shared" si="84"/>
        <v>0</v>
      </c>
      <c r="R705" s="146"/>
      <c r="S705" s="146"/>
      <c r="T705" s="145">
        <f t="shared" si="85"/>
        <v>0</v>
      </c>
      <c r="U705" s="146"/>
      <c r="V705" s="146"/>
      <c r="W705" s="145">
        <f t="shared" si="86"/>
        <v>0</v>
      </c>
      <c r="X705" s="146"/>
      <c r="Y705" s="146"/>
      <c r="Z705" s="145">
        <f t="shared" si="87"/>
        <v>0</v>
      </c>
      <c r="AA705" s="126">
        <f t="shared" si="83"/>
        <v>0</v>
      </c>
      <c r="AB705" s="142"/>
    </row>
    <row r="706" spans="1:28" x14ac:dyDescent="0.55000000000000004">
      <c r="A706">
        <v>697</v>
      </c>
      <c r="B706" s="142"/>
      <c r="C706" s="142"/>
      <c r="D706" s="142"/>
      <c r="E706" s="142"/>
      <c r="F706" s="142"/>
      <c r="G706" t="str">
        <f t="shared" si="80"/>
        <v/>
      </c>
      <c r="H706" s="142"/>
      <c r="I706" t="str">
        <f t="shared" ca="1" si="81"/>
        <v/>
      </c>
      <c r="J706" s="142"/>
      <c r="K706" t="str">
        <f t="shared" ca="1" si="82"/>
        <v/>
      </c>
      <c r="L706" s="142"/>
      <c r="M706" s="142"/>
      <c r="N706" s="142"/>
      <c r="O706" s="146"/>
      <c r="P706" s="146"/>
      <c r="Q706" s="145">
        <f t="shared" si="84"/>
        <v>0</v>
      </c>
      <c r="R706" s="146"/>
      <c r="S706" s="146"/>
      <c r="T706" s="145">
        <f t="shared" si="85"/>
        <v>0</v>
      </c>
      <c r="U706" s="146"/>
      <c r="V706" s="146"/>
      <c r="W706" s="145">
        <f t="shared" si="86"/>
        <v>0</v>
      </c>
      <c r="X706" s="146"/>
      <c r="Y706" s="146"/>
      <c r="Z706" s="145">
        <f t="shared" si="87"/>
        <v>0</v>
      </c>
      <c r="AA706" s="126">
        <f t="shared" si="83"/>
        <v>0</v>
      </c>
      <c r="AB706" s="142"/>
    </row>
    <row r="707" spans="1:28" x14ac:dyDescent="0.55000000000000004">
      <c r="A707">
        <v>698</v>
      </c>
      <c r="B707" s="142"/>
      <c r="C707" s="142"/>
      <c r="D707" s="142"/>
      <c r="E707" s="142"/>
      <c r="F707" s="142"/>
      <c r="G707" t="str">
        <f t="shared" si="80"/>
        <v/>
      </c>
      <c r="H707" s="142"/>
      <c r="I707" t="str">
        <f t="shared" ca="1" si="81"/>
        <v/>
      </c>
      <c r="J707" s="142"/>
      <c r="K707" t="str">
        <f t="shared" ca="1" si="82"/>
        <v/>
      </c>
      <c r="L707" s="142"/>
      <c r="M707" s="142"/>
      <c r="N707" s="142"/>
      <c r="O707" s="146"/>
      <c r="P707" s="146"/>
      <c r="Q707" s="145">
        <f t="shared" si="84"/>
        <v>0</v>
      </c>
      <c r="R707" s="146"/>
      <c r="S707" s="146"/>
      <c r="T707" s="145">
        <f t="shared" si="85"/>
        <v>0</v>
      </c>
      <c r="U707" s="146"/>
      <c r="V707" s="146"/>
      <c r="W707" s="145">
        <f t="shared" si="86"/>
        <v>0</v>
      </c>
      <c r="X707" s="146"/>
      <c r="Y707" s="146"/>
      <c r="Z707" s="145">
        <f t="shared" si="87"/>
        <v>0</v>
      </c>
      <c r="AA707" s="126">
        <f t="shared" si="83"/>
        <v>0</v>
      </c>
      <c r="AB707" s="142"/>
    </row>
    <row r="708" spans="1:28" x14ac:dyDescent="0.55000000000000004">
      <c r="A708">
        <v>699</v>
      </c>
      <c r="B708" s="142"/>
      <c r="C708" s="142"/>
      <c r="D708" s="142"/>
      <c r="E708" s="142"/>
      <c r="F708" s="142"/>
      <c r="G708" t="str">
        <f t="shared" si="80"/>
        <v/>
      </c>
      <c r="H708" s="142"/>
      <c r="I708" t="str">
        <f t="shared" ca="1" si="81"/>
        <v/>
      </c>
      <c r="J708" s="142"/>
      <c r="K708" t="str">
        <f t="shared" ca="1" si="82"/>
        <v/>
      </c>
      <c r="L708" s="142"/>
      <c r="M708" s="142"/>
      <c r="N708" s="142"/>
      <c r="O708" s="146"/>
      <c r="P708" s="146"/>
      <c r="Q708" s="145">
        <f t="shared" si="84"/>
        <v>0</v>
      </c>
      <c r="R708" s="146"/>
      <c r="S708" s="146"/>
      <c r="T708" s="145">
        <f t="shared" si="85"/>
        <v>0</v>
      </c>
      <c r="U708" s="146"/>
      <c r="V708" s="146"/>
      <c r="W708" s="145">
        <f t="shared" si="86"/>
        <v>0</v>
      </c>
      <c r="X708" s="146"/>
      <c r="Y708" s="146"/>
      <c r="Z708" s="145">
        <f t="shared" si="87"/>
        <v>0</v>
      </c>
      <c r="AA708" s="126">
        <f t="shared" si="83"/>
        <v>0</v>
      </c>
      <c r="AB708" s="142"/>
    </row>
    <row r="709" spans="1:28" x14ac:dyDescent="0.55000000000000004">
      <c r="A709">
        <v>700</v>
      </c>
      <c r="B709" s="142"/>
      <c r="C709" s="142"/>
      <c r="D709" s="142"/>
      <c r="E709" s="142"/>
      <c r="F709" s="142"/>
      <c r="G709" t="str">
        <f t="shared" si="80"/>
        <v/>
      </c>
      <c r="H709" s="142"/>
      <c r="I709" t="str">
        <f t="shared" ca="1" si="81"/>
        <v/>
      </c>
      <c r="J709" s="142"/>
      <c r="K709" t="str">
        <f t="shared" ca="1" si="82"/>
        <v/>
      </c>
      <c r="L709" s="142"/>
      <c r="M709" s="142"/>
      <c r="N709" s="142"/>
      <c r="O709" s="146"/>
      <c r="P709" s="146"/>
      <c r="Q709" s="145">
        <f t="shared" si="84"/>
        <v>0</v>
      </c>
      <c r="R709" s="146"/>
      <c r="S709" s="146"/>
      <c r="T709" s="145">
        <f t="shared" si="85"/>
        <v>0</v>
      </c>
      <c r="U709" s="146"/>
      <c r="V709" s="146"/>
      <c r="W709" s="145">
        <f t="shared" si="86"/>
        <v>0</v>
      </c>
      <c r="X709" s="146"/>
      <c r="Y709" s="146"/>
      <c r="Z709" s="145">
        <f t="shared" si="87"/>
        <v>0</v>
      </c>
      <c r="AA709" s="126">
        <f t="shared" si="83"/>
        <v>0</v>
      </c>
      <c r="AB709" s="142"/>
    </row>
    <row r="710" spans="1:28" x14ac:dyDescent="0.55000000000000004">
      <c r="A710">
        <v>701</v>
      </c>
      <c r="B710" s="142"/>
      <c r="C710" s="142"/>
      <c r="D710" s="142"/>
      <c r="E710" s="142"/>
      <c r="F710" s="142"/>
      <c r="G710" t="str">
        <f t="shared" si="80"/>
        <v/>
      </c>
      <c r="H710" s="142"/>
      <c r="I710" t="str">
        <f t="shared" ca="1" si="81"/>
        <v/>
      </c>
      <c r="J710" s="142"/>
      <c r="K710" t="str">
        <f t="shared" ca="1" si="82"/>
        <v/>
      </c>
      <c r="L710" s="142"/>
      <c r="M710" s="142"/>
      <c r="N710" s="142"/>
      <c r="O710" s="146"/>
      <c r="P710" s="146"/>
      <c r="Q710" s="145">
        <f t="shared" si="84"/>
        <v>0</v>
      </c>
      <c r="R710" s="146"/>
      <c r="S710" s="146"/>
      <c r="T710" s="145">
        <f t="shared" si="85"/>
        <v>0</v>
      </c>
      <c r="U710" s="146"/>
      <c r="V710" s="146"/>
      <c r="W710" s="145">
        <f t="shared" si="86"/>
        <v>0</v>
      </c>
      <c r="X710" s="146"/>
      <c r="Y710" s="146"/>
      <c r="Z710" s="145">
        <f t="shared" si="87"/>
        <v>0</v>
      </c>
      <c r="AA710" s="126">
        <f t="shared" si="83"/>
        <v>0</v>
      </c>
      <c r="AB710" s="142"/>
    </row>
    <row r="711" spans="1:28" x14ac:dyDescent="0.55000000000000004">
      <c r="A711">
        <v>702</v>
      </c>
      <c r="B711" s="142"/>
      <c r="C711" s="142"/>
      <c r="D711" s="142"/>
      <c r="E711" s="142"/>
      <c r="F711" s="142"/>
      <c r="G711" t="str">
        <f t="shared" si="80"/>
        <v/>
      </c>
      <c r="H711" s="142"/>
      <c r="I711" t="str">
        <f t="shared" ca="1" si="81"/>
        <v/>
      </c>
      <c r="J711" s="142"/>
      <c r="K711" t="str">
        <f t="shared" ca="1" si="82"/>
        <v/>
      </c>
      <c r="L711" s="142"/>
      <c r="M711" s="142"/>
      <c r="N711" s="142"/>
      <c r="O711" s="146"/>
      <c r="P711" s="146"/>
      <c r="Q711" s="145">
        <f t="shared" si="84"/>
        <v>0</v>
      </c>
      <c r="R711" s="146"/>
      <c r="S711" s="146"/>
      <c r="T711" s="145">
        <f t="shared" si="85"/>
        <v>0</v>
      </c>
      <c r="U711" s="146"/>
      <c r="V711" s="146"/>
      <c r="W711" s="145">
        <f t="shared" si="86"/>
        <v>0</v>
      </c>
      <c r="X711" s="146"/>
      <c r="Y711" s="146"/>
      <c r="Z711" s="145">
        <f t="shared" si="87"/>
        <v>0</v>
      </c>
      <c r="AA711" s="126">
        <f t="shared" si="83"/>
        <v>0</v>
      </c>
      <c r="AB711" s="142"/>
    </row>
    <row r="712" spans="1:28" x14ac:dyDescent="0.55000000000000004">
      <c r="A712">
        <v>703</v>
      </c>
      <c r="B712" s="142"/>
      <c r="C712" s="142"/>
      <c r="D712" s="142"/>
      <c r="E712" s="142"/>
      <c r="F712" s="142"/>
      <c r="G712" t="str">
        <f t="shared" si="80"/>
        <v/>
      </c>
      <c r="H712" s="142"/>
      <c r="I712" t="str">
        <f t="shared" ca="1" si="81"/>
        <v/>
      </c>
      <c r="J712" s="142"/>
      <c r="K712" t="str">
        <f t="shared" ca="1" si="82"/>
        <v/>
      </c>
      <c r="L712" s="142"/>
      <c r="M712" s="142"/>
      <c r="N712" s="142"/>
      <c r="O712" s="146"/>
      <c r="P712" s="146"/>
      <c r="Q712" s="145">
        <f t="shared" si="84"/>
        <v>0</v>
      </c>
      <c r="R712" s="146"/>
      <c r="S712" s="146"/>
      <c r="T712" s="145">
        <f t="shared" si="85"/>
        <v>0</v>
      </c>
      <c r="U712" s="146"/>
      <c r="V712" s="146"/>
      <c r="W712" s="145">
        <f t="shared" si="86"/>
        <v>0</v>
      </c>
      <c r="X712" s="146"/>
      <c r="Y712" s="146"/>
      <c r="Z712" s="145">
        <f t="shared" si="87"/>
        <v>0</v>
      </c>
      <c r="AA712" s="126">
        <f t="shared" si="83"/>
        <v>0</v>
      </c>
      <c r="AB712" s="142"/>
    </row>
    <row r="713" spans="1:28" x14ac:dyDescent="0.55000000000000004">
      <c r="A713">
        <v>704</v>
      </c>
      <c r="B713" s="142"/>
      <c r="C713" s="142"/>
      <c r="D713" s="142"/>
      <c r="E713" s="142"/>
      <c r="F713" s="142"/>
      <c r="G713" t="str">
        <f t="shared" si="80"/>
        <v/>
      </c>
      <c r="H713" s="142"/>
      <c r="I713" t="str">
        <f t="shared" ca="1" si="81"/>
        <v/>
      </c>
      <c r="J713" s="142"/>
      <c r="K713" t="str">
        <f t="shared" ca="1" si="82"/>
        <v/>
      </c>
      <c r="L713" s="142"/>
      <c r="M713" s="142"/>
      <c r="N713" s="142"/>
      <c r="O713" s="146"/>
      <c r="P713" s="146"/>
      <c r="Q713" s="145">
        <f t="shared" si="84"/>
        <v>0</v>
      </c>
      <c r="R713" s="146"/>
      <c r="S713" s="146"/>
      <c r="T713" s="145">
        <f t="shared" si="85"/>
        <v>0</v>
      </c>
      <c r="U713" s="146"/>
      <c r="V713" s="146"/>
      <c r="W713" s="145">
        <f t="shared" si="86"/>
        <v>0</v>
      </c>
      <c r="X713" s="146"/>
      <c r="Y713" s="146"/>
      <c r="Z713" s="145">
        <f t="shared" si="87"/>
        <v>0</v>
      </c>
      <c r="AA713" s="126">
        <f t="shared" si="83"/>
        <v>0</v>
      </c>
      <c r="AB713" s="142"/>
    </row>
    <row r="714" spans="1:28" x14ac:dyDescent="0.55000000000000004">
      <c r="A714">
        <v>705</v>
      </c>
      <c r="B714" s="142"/>
      <c r="C714" s="142"/>
      <c r="D714" s="142"/>
      <c r="E714" s="142"/>
      <c r="F714" s="142"/>
      <c r="G714" t="str">
        <f t="shared" si="80"/>
        <v/>
      </c>
      <c r="H714" s="142"/>
      <c r="I714" t="str">
        <f t="shared" ca="1" si="81"/>
        <v/>
      </c>
      <c r="J714" s="142"/>
      <c r="K714" t="str">
        <f t="shared" ca="1" si="82"/>
        <v/>
      </c>
      <c r="L714" s="142"/>
      <c r="M714" s="142"/>
      <c r="N714" s="142"/>
      <c r="O714" s="146"/>
      <c r="P714" s="146"/>
      <c r="Q714" s="145">
        <f t="shared" si="84"/>
        <v>0</v>
      </c>
      <c r="R714" s="146"/>
      <c r="S714" s="146"/>
      <c r="T714" s="145">
        <f t="shared" si="85"/>
        <v>0</v>
      </c>
      <c r="U714" s="146"/>
      <c r="V714" s="146"/>
      <c r="W714" s="145">
        <f t="shared" si="86"/>
        <v>0</v>
      </c>
      <c r="X714" s="146"/>
      <c r="Y714" s="146"/>
      <c r="Z714" s="145">
        <f t="shared" si="87"/>
        <v>0</v>
      </c>
      <c r="AA714" s="126">
        <f t="shared" si="83"/>
        <v>0</v>
      </c>
      <c r="AB714" s="142"/>
    </row>
    <row r="715" spans="1:28" x14ac:dyDescent="0.55000000000000004">
      <c r="A715">
        <v>706</v>
      </c>
      <c r="B715" s="142"/>
      <c r="C715" s="142"/>
      <c r="D715" s="142"/>
      <c r="E715" s="142"/>
      <c r="F715" s="142"/>
      <c r="G715" t="str">
        <f t="shared" ref="G715:G778" si="88">LEFT(F715,1)</f>
        <v/>
      </c>
      <c r="H715" s="142"/>
      <c r="I715" t="str">
        <f t="shared" ref="I715:I778" ca="1" si="89">IFERROR(VLOOKUP(H715,INDIRECT(G715&amp;"CATL"),2,FALSE),"")</f>
        <v/>
      </c>
      <c r="J715" s="142"/>
      <c r="K715" t="str">
        <f t="shared" ref="K715:K778" ca="1" si="90">IFERROR(VLOOKUP(J715,INDIRECT("SUB"&amp;I715&amp;"L"),2,FALSE),"")</f>
        <v/>
      </c>
      <c r="L715" s="142"/>
      <c r="M715" s="142"/>
      <c r="N715" s="142"/>
      <c r="O715" s="146"/>
      <c r="P715" s="146"/>
      <c r="Q715" s="145">
        <f t="shared" si="84"/>
        <v>0</v>
      </c>
      <c r="R715" s="146"/>
      <c r="S715" s="146"/>
      <c r="T715" s="145">
        <f t="shared" si="85"/>
        <v>0</v>
      </c>
      <c r="U715" s="146"/>
      <c r="V715" s="146"/>
      <c r="W715" s="145">
        <f t="shared" si="86"/>
        <v>0</v>
      </c>
      <c r="X715" s="146"/>
      <c r="Y715" s="146"/>
      <c r="Z715" s="145">
        <f t="shared" si="87"/>
        <v>0</v>
      </c>
      <c r="AA715" s="126">
        <f t="shared" ref="AA715:AA778" si="91">O715-P715+R715-S715+U715-V715+X715-Y715</f>
        <v>0</v>
      </c>
      <c r="AB715" s="142"/>
    </row>
    <row r="716" spans="1:28" x14ac:dyDescent="0.55000000000000004">
      <c r="A716">
        <v>707</v>
      </c>
      <c r="B716" s="142"/>
      <c r="C716" s="142"/>
      <c r="D716" s="142"/>
      <c r="E716" s="142"/>
      <c r="F716" s="142"/>
      <c r="G716" t="str">
        <f t="shared" si="88"/>
        <v/>
      </c>
      <c r="H716" s="142"/>
      <c r="I716" t="str">
        <f t="shared" ca="1" si="89"/>
        <v/>
      </c>
      <c r="J716" s="142"/>
      <c r="K716" t="str">
        <f t="shared" ca="1" si="90"/>
        <v/>
      </c>
      <c r="L716" s="142"/>
      <c r="M716" s="142"/>
      <c r="N716" s="142"/>
      <c r="O716" s="146"/>
      <c r="P716" s="146"/>
      <c r="Q716" s="145">
        <f t="shared" ref="Q716:Q779" si="92">Q715+O716-P716</f>
        <v>0</v>
      </c>
      <c r="R716" s="146"/>
      <c r="S716" s="146"/>
      <c r="T716" s="145">
        <f t="shared" ref="T716:T779" si="93">T715+R716-S716</f>
        <v>0</v>
      </c>
      <c r="U716" s="146"/>
      <c r="V716" s="146"/>
      <c r="W716" s="145">
        <f t="shared" ref="W716:W779" si="94">W715+U716-V716</f>
        <v>0</v>
      </c>
      <c r="X716" s="146"/>
      <c r="Y716" s="146"/>
      <c r="Z716" s="145">
        <f t="shared" ref="Z716:Z779" si="95">Z715+X716-Y716</f>
        <v>0</v>
      </c>
      <c r="AA716" s="126">
        <f t="shared" si="91"/>
        <v>0</v>
      </c>
      <c r="AB716" s="142"/>
    </row>
    <row r="717" spans="1:28" x14ac:dyDescent="0.55000000000000004">
      <c r="A717">
        <v>708</v>
      </c>
      <c r="B717" s="142"/>
      <c r="C717" s="142"/>
      <c r="D717" s="142"/>
      <c r="E717" s="142"/>
      <c r="F717" s="142"/>
      <c r="G717" t="str">
        <f t="shared" si="88"/>
        <v/>
      </c>
      <c r="H717" s="142"/>
      <c r="I717" t="str">
        <f t="shared" ca="1" si="89"/>
        <v/>
      </c>
      <c r="J717" s="142"/>
      <c r="K717" t="str">
        <f t="shared" ca="1" si="90"/>
        <v/>
      </c>
      <c r="L717" s="142"/>
      <c r="M717" s="142"/>
      <c r="N717" s="142"/>
      <c r="O717" s="146"/>
      <c r="P717" s="146"/>
      <c r="Q717" s="145">
        <f t="shared" si="92"/>
        <v>0</v>
      </c>
      <c r="R717" s="146"/>
      <c r="S717" s="146"/>
      <c r="T717" s="145">
        <f t="shared" si="93"/>
        <v>0</v>
      </c>
      <c r="U717" s="146"/>
      <c r="V717" s="146"/>
      <c r="W717" s="145">
        <f t="shared" si="94"/>
        <v>0</v>
      </c>
      <c r="X717" s="146"/>
      <c r="Y717" s="146"/>
      <c r="Z717" s="145">
        <f t="shared" si="95"/>
        <v>0</v>
      </c>
      <c r="AA717" s="126">
        <f t="shared" si="91"/>
        <v>0</v>
      </c>
      <c r="AB717" s="142"/>
    </row>
    <row r="718" spans="1:28" x14ac:dyDescent="0.55000000000000004">
      <c r="A718">
        <v>709</v>
      </c>
      <c r="B718" s="142"/>
      <c r="C718" s="142"/>
      <c r="D718" s="142"/>
      <c r="E718" s="142"/>
      <c r="F718" s="142"/>
      <c r="G718" t="str">
        <f t="shared" si="88"/>
        <v/>
      </c>
      <c r="H718" s="142"/>
      <c r="I718" t="str">
        <f t="shared" ca="1" si="89"/>
        <v/>
      </c>
      <c r="J718" s="142"/>
      <c r="K718" t="str">
        <f t="shared" ca="1" si="90"/>
        <v/>
      </c>
      <c r="L718" s="142"/>
      <c r="M718" s="142"/>
      <c r="N718" s="142"/>
      <c r="O718" s="146"/>
      <c r="P718" s="146"/>
      <c r="Q718" s="145">
        <f t="shared" si="92"/>
        <v>0</v>
      </c>
      <c r="R718" s="146"/>
      <c r="S718" s="146"/>
      <c r="T718" s="145">
        <f t="shared" si="93"/>
        <v>0</v>
      </c>
      <c r="U718" s="146"/>
      <c r="V718" s="146"/>
      <c r="W718" s="145">
        <f t="shared" si="94"/>
        <v>0</v>
      </c>
      <c r="X718" s="146"/>
      <c r="Y718" s="146"/>
      <c r="Z718" s="145">
        <f t="shared" si="95"/>
        <v>0</v>
      </c>
      <c r="AA718" s="126">
        <f t="shared" si="91"/>
        <v>0</v>
      </c>
      <c r="AB718" s="142"/>
    </row>
    <row r="719" spans="1:28" x14ac:dyDescent="0.55000000000000004">
      <c r="A719">
        <v>710</v>
      </c>
      <c r="B719" s="142"/>
      <c r="C719" s="142"/>
      <c r="D719" s="142"/>
      <c r="E719" s="142"/>
      <c r="F719" s="142"/>
      <c r="G719" t="str">
        <f t="shared" si="88"/>
        <v/>
      </c>
      <c r="H719" s="142"/>
      <c r="I719" t="str">
        <f t="shared" ca="1" si="89"/>
        <v/>
      </c>
      <c r="J719" s="142"/>
      <c r="K719" t="str">
        <f t="shared" ca="1" si="90"/>
        <v/>
      </c>
      <c r="L719" s="142"/>
      <c r="M719" s="142"/>
      <c r="N719" s="142"/>
      <c r="O719" s="146"/>
      <c r="P719" s="146"/>
      <c r="Q719" s="145">
        <f t="shared" si="92"/>
        <v>0</v>
      </c>
      <c r="R719" s="146"/>
      <c r="S719" s="146"/>
      <c r="T719" s="145">
        <f t="shared" si="93"/>
        <v>0</v>
      </c>
      <c r="U719" s="146"/>
      <c r="V719" s="146"/>
      <c r="W719" s="145">
        <f t="shared" si="94"/>
        <v>0</v>
      </c>
      <c r="X719" s="146"/>
      <c r="Y719" s="146"/>
      <c r="Z719" s="145">
        <f t="shared" si="95"/>
        <v>0</v>
      </c>
      <c r="AA719" s="126">
        <f t="shared" si="91"/>
        <v>0</v>
      </c>
      <c r="AB719" s="142"/>
    </row>
    <row r="720" spans="1:28" x14ac:dyDescent="0.55000000000000004">
      <c r="A720">
        <v>711</v>
      </c>
      <c r="B720" s="142"/>
      <c r="C720" s="142"/>
      <c r="D720" s="142"/>
      <c r="E720" s="142"/>
      <c r="F720" s="142"/>
      <c r="G720" t="str">
        <f t="shared" si="88"/>
        <v/>
      </c>
      <c r="H720" s="142"/>
      <c r="I720" t="str">
        <f t="shared" ca="1" si="89"/>
        <v/>
      </c>
      <c r="J720" s="142"/>
      <c r="K720" t="str">
        <f t="shared" ca="1" si="90"/>
        <v/>
      </c>
      <c r="L720" s="142"/>
      <c r="M720" s="142"/>
      <c r="N720" s="142"/>
      <c r="O720" s="146"/>
      <c r="P720" s="146"/>
      <c r="Q720" s="145">
        <f t="shared" si="92"/>
        <v>0</v>
      </c>
      <c r="R720" s="146"/>
      <c r="S720" s="146"/>
      <c r="T720" s="145">
        <f t="shared" si="93"/>
        <v>0</v>
      </c>
      <c r="U720" s="146"/>
      <c r="V720" s="146"/>
      <c r="W720" s="145">
        <f t="shared" si="94"/>
        <v>0</v>
      </c>
      <c r="X720" s="146"/>
      <c r="Y720" s="146"/>
      <c r="Z720" s="145">
        <f t="shared" si="95"/>
        <v>0</v>
      </c>
      <c r="AA720" s="126">
        <f t="shared" si="91"/>
        <v>0</v>
      </c>
      <c r="AB720" s="142"/>
    </row>
    <row r="721" spans="1:28" x14ac:dyDescent="0.55000000000000004">
      <c r="A721">
        <v>712</v>
      </c>
      <c r="B721" s="142"/>
      <c r="C721" s="142"/>
      <c r="D721" s="142"/>
      <c r="E721" s="142"/>
      <c r="F721" s="142"/>
      <c r="G721" t="str">
        <f t="shared" si="88"/>
        <v/>
      </c>
      <c r="H721" s="142"/>
      <c r="I721" t="str">
        <f t="shared" ca="1" si="89"/>
        <v/>
      </c>
      <c r="J721" s="142"/>
      <c r="K721" t="str">
        <f t="shared" ca="1" si="90"/>
        <v/>
      </c>
      <c r="L721" s="142"/>
      <c r="M721" s="142"/>
      <c r="N721" s="142"/>
      <c r="O721" s="146"/>
      <c r="P721" s="146"/>
      <c r="Q721" s="145">
        <f t="shared" si="92"/>
        <v>0</v>
      </c>
      <c r="R721" s="146"/>
      <c r="S721" s="146"/>
      <c r="T721" s="145">
        <f t="shared" si="93"/>
        <v>0</v>
      </c>
      <c r="U721" s="146"/>
      <c r="V721" s="146"/>
      <c r="W721" s="145">
        <f t="shared" si="94"/>
        <v>0</v>
      </c>
      <c r="X721" s="146"/>
      <c r="Y721" s="146"/>
      <c r="Z721" s="145">
        <f t="shared" si="95"/>
        <v>0</v>
      </c>
      <c r="AA721" s="126">
        <f t="shared" si="91"/>
        <v>0</v>
      </c>
      <c r="AB721" s="142"/>
    </row>
    <row r="722" spans="1:28" x14ac:dyDescent="0.55000000000000004">
      <c r="A722">
        <v>713</v>
      </c>
      <c r="B722" s="142"/>
      <c r="C722" s="142"/>
      <c r="D722" s="142"/>
      <c r="E722" s="142"/>
      <c r="F722" s="142"/>
      <c r="G722" t="str">
        <f t="shared" si="88"/>
        <v/>
      </c>
      <c r="H722" s="142"/>
      <c r="I722" t="str">
        <f t="shared" ca="1" si="89"/>
        <v/>
      </c>
      <c r="J722" s="142"/>
      <c r="K722" t="str">
        <f t="shared" ca="1" si="90"/>
        <v/>
      </c>
      <c r="L722" s="142"/>
      <c r="M722" s="142"/>
      <c r="N722" s="142"/>
      <c r="O722" s="146"/>
      <c r="P722" s="146"/>
      <c r="Q722" s="145">
        <f t="shared" si="92"/>
        <v>0</v>
      </c>
      <c r="R722" s="146"/>
      <c r="S722" s="146"/>
      <c r="T722" s="145">
        <f t="shared" si="93"/>
        <v>0</v>
      </c>
      <c r="U722" s="146"/>
      <c r="V722" s="146"/>
      <c r="W722" s="145">
        <f t="shared" si="94"/>
        <v>0</v>
      </c>
      <c r="X722" s="146"/>
      <c r="Y722" s="146"/>
      <c r="Z722" s="145">
        <f t="shared" si="95"/>
        <v>0</v>
      </c>
      <c r="AA722" s="126">
        <f t="shared" si="91"/>
        <v>0</v>
      </c>
      <c r="AB722" s="142"/>
    </row>
    <row r="723" spans="1:28" x14ac:dyDescent="0.55000000000000004">
      <c r="A723">
        <v>714</v>
      </c>
      <c r="B723" s="142"/>
      <c r="C723" s="142"/>
      <c r="D723" s="142"/>
      <c r="E723" s="142"/>
      <c r="F723" s="142"/>
      <c r="G723" t="str">
        <f t="shared" si="88"/>
        <v/>
      </c>
      <c r="H723" s="142"/>
      <c r="I723" t="str">
        <f t="shared" ca="1" si="89"/>
        <v/>
      </c>
      <c r="J723" s="142"/>
      <c r="K723" t="str">
        <f t="shared" ca="1" si="90"/>
        <v/>
      </c>
      <c r="L723" s="142"/>
      <c r="M723" s="142"/>
      <c r="N723" s="142"/>
      <c r="O723" s="146"/>
      <c r="P723" s="146"/>
      <c r="Q723" s="145">
        <f t="shared" si="92"/>
        <v>0</v>
      </c>
      <c r="R723" s="146"/>
      <c r="S723" s="146"/>
      <c r="T723" s="145">
        <f t="shared" si="93"/>
        <v>0</v>
      </c>
      <c r="U723" s="146"/>
      <c r="V723" s="146"/>
      <c r="W723" s="145">
        <f t="shared" si="94"/>
        <v>0</v>
      </c>
      <c r="X723" s="146"/>
      <c r="Y723" s="146"/>
      <c r="Z723" s="145">
        <f t="shared" si="95"/>
        <v>0</v>
      </c>
      <c r="AA723" s="126">
        <f t="shared" si="91"/>
        <v>0</v>
      </c>
      <c r="AB723" s="142"/>
    </row>
    <row r="724" spans="1:28" x14ac:dyDescent="0.55000000000000004">
      <c r="A724">
        <v>715</v>
      </c>
      <c r="B724" s="142"/>
      <c r="C724" s="142"/>
      <c r="D724" s="142"/>
      <c r="E724" s="142"/>
      <c r="F724" s="142"/>
      <c r="G724" t="str">
        <f t="shared" si="88"/>
        <v/>
      </c>
      <c r="H724" s="142"/>
      <c r="I724" t="str">
        <f t="shared" ca="1" si="89"/>
        <v/>
      </c>
      <c r="J724" s="142"/>
      <c r="K724" t="str">
        <f t="shared" ca="1" si="90"/>
        <v/>
      </c>
      <c r="L724" s="142"/>
      <c r="M724" s="142"/>
      <c r="N724" s="142"/>
      <c r="O724" s="146"/>
      <c r="P724" s="146"/>
      <c r="Q724" s="145">
        <f t="shared" si="92"/>
        <v>0</v>
      </c>
      <c r="R724" s="146"/>
      <c r="S724" s="146"/>
      <c r="T724" s="145">
        <f t="shared" si="93"/>
        <v>0</v>
      </c>
      <c r="U724" s="146"/>
      <c r="V724" s="146"/>
      <c r="W724" s="145">
        <f t="shared" si="94"/>
        <v>0</v>
      </c>
      <c r="X724" s="146"/>
      <c r="Y724" s="146"/>
      <c r="Z724" s="145">
        <f t="shared" si="95"/>
        <v>0</v>
      </c>
      <c r="AA724" s="126">
        <f t="shared" si="91"/>
        <v>0</v>
      </c>
      <c r="AB724" s="142"/>
    </row>
    <row r="725" spans="1:28" x14ac:dyDescent="0.55000000000000004">
      <c r="A725">
        <v>716</v>
      </c>
      <c r="B725" s="142"/>
      <c r="C725" s="142"/>
      <c r="D725" s="142"/>
      <c r="E725" s="142"/>
      <c r="F725" s="142"/>
      <c r="G725" t="str">
        <f t="shared" si="88"/>
        <v/>
      </c>
      <c r="H725" s="142"/>
      <c r="I725" t="str">
        <f t="shared" ca="1" si="89"/>
        <v/>
      </c>
      <c r="J725" s="142"/>
      <c r="K725" t="str">
        <f t="shared" ca="1" si="90"/>
        <v/>
      </c>
      <c r="L725" s="142"/>
      <c r="M725" s="142"/>
      <c r="N725" s="142"/>
      <c r="O725" s="146"/>
      <c r="P725" s="146"/>
      <c r="Q725" s="145">
        <f t="shared" si="92"/>
        <v>0</v>
      </c>
      <c r="R725" s="146"/>
      <c r="S725" s="146"/>
      <c r="T725" s="145">
        <f t="shared" si="93"/>
        <v>0</v>
      </c>
      <c r="U725" s="146"/>
      <c r="V725" s="146"/>
      <c r="W725" s="145">
        <f t="shared" si="94"/>
        <v>0</v>
      </c>
      <c r="X725" s="146"/>
      <c r="Y725" s="146"/>
      <c r="Z725" s="145">
        <f t="shared" si="95"/>
        <v>0</v>
      </c>
      <c r="AA725" s="126">
        <f t="shared" si="91"/>
        <v>0</v>
      </c>
      <c r="AB725" s="142"/>
    </row>
    <row r="726" spans="1:28" x14ac:dyDescent="0.55000000000000004">
      <c r="A726">
        <v>717</v>
      </c>
      <c r="B726" s="142"/>
      <c r="C726" s="142"/>
      <c r="D726" s="142"/>
      <c r="E726" s="142"/>
      <c r="F726" s="142"/>
      <c r="G726" t="str">
        <f t="shared" si="88"/>
        <v/>
      </c>
      <c r="H726" s="142"/>
      <c r="I726" t="str">
        <f t="shared" ca="1" si="89"/>
        <v/>
      </c>
      <c r="J726" s="142"/>
      <c r="K726" t="str">
        <f t="shared" ca="1" si="90"/>
        <v/>
      </c>
      <c r="L726" s="142"/>
      <c r="M726" s="142"/>
      <c r="N726" s="142"/>
      <c r="O726" s="146"/>
      <c r="P726" s="146"/>
      <c r="Q726" s="145">
        <f t="shared" si="92"/>
        <v>0</v>
      </c>
      <c r="R726" s="146"/>
      <c r="S726" s="146"/>
      <c r="T726" s="145">
        <f t="shared" si="93"/>
        <v>0</v>
      </c>
      <c r="U726" s="146"/>
      <c r="V726" s="146"/>
      <c r="W726" s="145">
        <f t="shared" si="94"/>
        <v>0</v>
      </c>
      <c r="X726" s="146"/>
      <c r="Y726" s="146"/>
      <c r="Z726" s="145">
        <f t="shared" si="95"/>
        <v>0</v>
      </c>
      <c r="AA726" s="126">
        <f t="shared" si="91"/>
        <v>0</v>
      </c>
      <c r="AB726" s="142"/>
    </row>
    <row r="727" spans="1:28" x14ac:dyDescent="0.55000000000000004">
      <c r="A727">
        <v>718</v>
      </c>
      <c r="B727" s="142"/>
      <c r="C727" s="142"/>
      <c r="D727" s="142"/>
      <c r="E727" s="142"/>
      <c r="F727" s="142"/>
      <c r="G727" t="str">
        <f t="shared" si="88"/>
        <v/>
      </c>
      <c r="H727" s="142"/>
      <c r="I727" t="str">
        <f t="shared" ca="1" si="89"/>
        <v/>
      </c>
      <c r="J727" s="142"/>
      <c r="K727" t="str">
        <f t="shared" ca="1" si="90"/>
        <v/>
      </c>
      <c r="L727" s="142"/>
      <c r="M727" s="142"/>
      <c r="N727" s="142"/>
      <c r="O727" s="146"/>
      <c r="P727" s="146"/>
      <c r="Q727" s="145">
        <f t="shared" si="92"/>
        <v>0</v>
      </c>
      <c r="R727" s="146"/>
      <c r="S727" s="146"/>
      <c r="T727" s="145">
        <f t="shared" si="93"/>
        <v>0</v>
      </c>
      <c r="U727" s="146"/>
      <c r="V727" s="146"/>
      <c r="W727" s="145">
        <f t="shared" si="94"/>
        <v>0</v>
      </c>
      <c r="X727" s="146"/>
      <c r="Y727" s="146"/>
      <c r="Z727" s="145">
        <f t="shared" si="95"/>
        <v>0</v>
      </c>
      <c r="AA727" s="126">
        <f t="shared" si="91"/>
        <v>0</v>
      </c>
      <c r="AB727" s="142"/>
    </row>
    <row r="728" spans="1:28" x14ac:dyDescent="0.55000000000000004">
      <c r="A728">
        <v>719</v>
      </c>
      <c r="B728" s="142"/>
      <c r="C728" s="142"/>
      <c r="D728" s="142"/>
      <c r="E728" s="142"/>
      <c r="F728" s="142"/>
      <c r="G728" t="str">
        <f t="shared" si="88"/>
        <v/>
      </c>
      <c r="H728" s="142"/>
      <c r="I728" t="str">
        <f t="shared" ca="1" si="89"/>
        <v/>
      </c>
      <c r="J728" s="142"/>
      <c r="K728" t="str">
        <f t="shared" ca="1" si="90"/>
        <v/>
      </c>
      <c r="L728" s="142"/>
      <c r="M728" s="142"/>
      <c r="N728" s="142"/>
      <c r="O728" s="146"/>
      <c r="P728" s="146"/>
      <c r="Q728" s="145">
        <f t="shared" si="92"/>
        <v>0</v>
      </c>
      <c r="R728" s="146"/>
      <c r="S728" s="146"/>
      <c r="T728" s="145">
        <f t="shared" si="93"/>
        <v>0</v>
      </c>
      <c r="U728" s="146"/>
      <c r="V728" s="146"/>
      <c r="W728" s="145">
        <f t="shared" si="94"/>
        <v>0</v>
      </c>
      <c r="X728" s="146"/>
      <c r="Y728" s="146"/>
      <c r="Z728" s="145">
        <f t="shared" si="95"/>
        <v>0</v>
      </c>
      <c r="AA728" s="126">
        <f t="shared" si="91"/>
        <v>0</v>
      </c>
      <c r="AB728" s="142"/>
    </row>
    <row r="729" spans="1:28" x14ac:dyDescent="0.55000000000000004">
      <c r="A729">
        <v>720</v>
      </c>
      <c r="B729" s="142"/>
      <c r="C729" s="142"/>
      <c r="D729" s="142"/>
      <c r="E729" s="142"/>
      <c r="F729" s="142"/>
      <c r="G729" t="str">
        <f t="shared" si="88"/>
        <v/>
      </c>
      <c r="H729" s="142"/>
      <c r="I729" t="str">
        <f t="shared" ca="1" si="89"/>
        <v/>
      </c>
      <c r="J729" s="142"/>
      <c r="K729" t="str">
        <f t="shared" ca="1" si="90"/>
        <v/>
      </c>
      <c r="L729" s="142"/>
      <c r="M729" s="142"/>
      <c r="N729" s="142"/>
      <c r="O729" s="146"/>
      <c r="P729" s="146"/>
      <c r="Q729" s="145">
        <f t="shared" si="92"/>
        <v>0</v>
      </c>
      <c r="R729" s="146"/>
      <c r="S729" s="146"/>
      <c r="T729" s="145">
        <f t="shared" si="93"/>
        <v>0</v>
      </c>
      <c r="U729" s="146"/>
      <c r="V729" s="146"/>
      <c r="W729" s="145">
        <f t="shared" si="94"/>
        <v>0</v>
      </c>
      <c r="X729" s="146"/>
      <c r="Y729" s="146"/>
      <c r="Z729" s="145">
        <f t="shared" si="95"/>
        <v>0</v>
      </c>
      <c r="AA729" s="126">
        <f t="shared" si="91"/>
        <v>0</v>
      </c>
      <c r="AB729" s="142"/>
    </row>
    <row r="730" spans="1:28" x14ac:dyDescent="0.55000000000000004">
      <c r="A730">
        <v>721</v>
      </c>
      <c r="B730" s="142"/>
      <c r="C730" s="142"/>
      <c r="D730" s="142"/>
      <c r="E730" s="142"/>
      <c r="F730" s="142"/>
      <c r="G730" t="str">
        <f t="shared" si="88"/>
        <v/>
      </c>
      <c r="H730" s="142"/>
      <c r="I730" t="str">
        <f t="shared" ca="1" si="89"/>
        <v/>
      </c>
      <c r="J730" s="142"/>
      <c r="K730" t="str">
        <f t="shared" ca="1" si="90"/>
        <v/>
      </c>
      <c r="L730" s="142"/>
      <c r="M730" s="142"/>
      <c r="N730" s="142"/>
      <c r="O730" s="146"/>
      <c r="P730" s="146"/>
      <c r="Q730" s="145">
        <f t="shared" si="92"/>
        <v>0</v>
      </c>
      <c r="R730" s="146"/>
      <c r="S730" s="146"/>
      <c r="T730" s="145">
        <f t="shared" si="93"/>
        <v>0</v>
      </c>
      <c r="U730" s="146"/>
      <c r="V730" s="146"/>
      <c r="W730" s="145">
        <f t="shared" si="94"/>
        <v>0</v>
      </c>
      <c r="X730" s="146"/>
      <c r="Y730" s="146"/>
      <c r="Z730" s="145">
        <f t="shared" si="95"/>
        <v>0</v>
      </c>
      <c r="AA730" s="126">
        <f t="shared" si="91"/>
        <v>0</v>
      </c>
      <c r="AB730" s="142"/>
    </row>
    <row r="731" spans="1:28" x14ac:dyDescent="0.55000000000000004">
      <c r="A731">
        <v>722</v>
      </c>
      <c r="B731" s="142"/>
      <c r="C731" s="142"/>
      <c r="D731" s="142"/>
      <c r="E731" s="142"/>
      <c r="F731" s="142"/>
      <c r="G731" t="str">
        <f t="shared" si="88"/>
        <v/>
      </c>
      <c r="H731" s="142"/>
      <c r="I731" t="str">
        <f t="shared" ca="1" si="89"/>
        <v/>
      </c>
      <c r="J731" s="142"/>
      <c r="K731" t="str">
        <f t="shared" ca="1" si="90"/>
        <v/>
      </c>
      <c r="L731" s="142"/>
      <c r="M731" s="142"/>
      <c r="N731" s="142"/>
      <c r="O731" s="146"/>
      <c r="P731" s="146"/>
      <c r="Q731" s="145">
        <f t="shared" si="92"/>
        <v>0</v>
      </c>
      <c r="R731" s="146"/>
      <c r="S731" s="146"/>
      <c r="T731" s="145">
        <f t="shared" si="93"/>
        <v>0</v>
      </c>
      <c r="U731" s="146"/>
      <c r="V731" s="146"/>
      <c r="W731" s="145">
        <f t="shared" si="94"/>
        <v>0</v>
      </c>
      <c r="X731" s="146"/>
      <c r="Y731" s="146"/>
      <c r="Z731" s="145">
        <f t="shared" si="95"/>
        <v>0</v>
      </c>
      <c r="AA731" s="126">
        <f t="shared" si="91"/>
        <v>0</v>
      </c>
      <c r="AB731" s="142"/>
    </row>
    <row r="732" spans="1:28" x14ac:dyDescent="0.55000000000000004">
      <c r="A732">
        <v>723</v>
      </c>
      <c r="B732" s="142"/>
      <c r="C732" s="142"/>
      <c r="D732" s="142"/>
      <c r="E732" s="142"/>
      <c r="F732" s="142"/>
      <c r="G732" t="str">
        <f t="shared" si="88"/>
        <v/>
      </c>
      <c r="H732" s="142"/>
      <c r="I732" t="str">
        <f t="shared" ca="1" si="89"/>
        <v/>
      </c>
      <c r="J732" s="142"/>
      <c r="K732" t="str">
        <f t="shared" ca="1" si="90"/>
        <v/>
      </c>
      <c r="L732" s="142"/>
      <c r="M732" s="142"/>
      <c r="N732" s="142"/>
      <c r="O732" s="146"/>
      <c r="P732" s="146"/>
      <c r="Q732" s="145">
        <f t="shared" si="92"/>
        <v>0</v>
      </c>
      <c r="R732" s="146"/>
      <c r="S732" s="146"/>
      <c r="T732" s="145">
        <f t="shared" si="93"/>
        <v>0</v>
      </c>
      <c r="U732" s="146"/>
      <c r="V732" s="146"/>
      <c r="W732" s="145">
        <f t="shared" si="94"/>
        <v>0</v>
      </c>
      <c r="X732" s="146"/>
      <c r="Y732" s="146"/>
      <c r="Z732" s="145">
        <f t="shared" si="95"/>
        <v>0</v>
      </c>
      <c r="AA732" s="126">
        <f t="shared" si="91"/>
        <v>0</v>
      </c>
      <c r="AB732" s="142"/>
    </row>
    <row r="733" spans="1:28" x14ac:dyDescent="0.55000000000000004">
      <c r="A733">
        <v>724</v>
      </c>
      <c r="B733" s="142"/>
      <c r="C733" s="142"/>
      <c r="D733" s="142"/>
      <c r="E733" s="142"/>
      <c r="F733" s="142"/>
      <c r="G733" t="str">
        <f t="shared" si="88"/>
        <v/>
      </c>
      <c r="H733" s="142"/>
      <c r="I733" t="str">
        <f t="shared" ca="1" si="89"/>
        <v/>
      </c>
      <c r="J733" s="142"/>
      <c r="K733" t="str">
        <f t="shared" ca="1" si="90"/>
        <v/>
      </c>
      <c r="L733" s="142"/>
      <c r="M733" s="142"/>
      <c r="N733" s="142"/>
      <c r="O733" s="146"/>
      <c r="P733" s="146"/>
      <c r="Q733" s="145">
        <f t="shared" si="92"/>
        <v>0</v>
      </c>
      <c r="R733" s="146"/>
      <c r="S733" s="146"/>
      <c r="T733" s="145">
        <f t="shared" si="93"/>
        <v>0</v>
      </c>
      <c r="U733" s="146"/>
      <c r="V733" s="146"/>
      <c r="W733" s="145">
        <f t="shared" si="94"/>
        <v>0</v>
      </c>
      <c r="X733" s="146"/>
      <c r="Y733" s="146"/>
      <c r="Z733" s="145">
        <f t="shared" si="95"/>
        <v>0</v>
      </c>
      <c r="AA733" s="126">
        <f t="shared" si="91"/>
        <v>0</v>
      </c>
      <c r="AB733" s="142"/>
    </row>
    <row r="734" spans="1:28" x14ac:dyDescent="0.55000000000000004">
      <c r="A734">
        <v>725</v>
      </c>
      <c r="B734" s="142"/>
      <c r="C734" s="142"/>
      <c r="D734" s="142"/>
      <c r="E734" s="142"/>
      <c r="F734" s="142"/>
      <c r="G734" t="str">
        <f t="shared" si="88"/>
        <v/>
      </c>
      <c r="H734" s="142"/>
      <c r="I734" t="str">
        <f t="shared" ca="1" si="89"/>
        <v/>
      </c>
      <c r="J734" s="142"/>
      <c r="K734" t="str">
        <f t="shared" ca="1" si="90"/>
        <v/>
      </c>
      <c r="L734" s="142"/>
      <c r="M734" s="142"/>
      <c r="N734" s="142"/>
      <c r="O734" s="146"/>
      <c r="P734" s="146"/>
      <c r="Q734" s="145">
        <f t="shared" si="92"/>
        <v>0</v>
      </c>
      <c r="R734" s="146"/>
      <c r="S734" s="146"/>
      <c r="T734" s="145">
        <f t="shared" si="93"/>
        <v>0</v>
      </c>
      <c r="U734" s="146"/>
      <c r="V734" s="146"/>
      <c r="W734" s="145">
        <f t="shared" si="94"/>
        <v>0</v>
      </c>
      <c r="X734" s="146"/>
      <c r="Y734" s="146"/>
      <c r="Z734" s="145">
        <f t="shared" si="95"/>
        <v>0</v>
      </c>
      <c r="AA734" s="126">
        <f t="shared" si="91"/>
        <v>0</v>
      </c>
      <c r="AB734" s="142"/>
    </row>
    <row r="735" spans="1:28" x14ac:dyDescent="0.55000000000000004">
      <c r="A735">
        <v>726</v>
      </c>
      <c r="B735" s="142"/>
      <c r="C735" s="142"/>
      <c r="D735" s="142"/>
      <c r="E735" s="142"/>
      <c r="F735" s="142"/>
      <c r="G735" t="str">
        <f t="shared" si="88"/>
        <v/>
      </c>
      <c r="H735" s="142"/>
      <c r="I735" t="str">
        <f t="shared" ca="1" si="89"/>
        <v/>
      </c>
      <c r="J735" s="142"/>
      <c r="K735" t="str">
        <f t="shared" ca="1" si="90"/>
        <v/>
      </c>
      <c r="L735" s="142"/>
      <c r="M735" s="142"/>
      <c r="N735" s="142"/>
      <c r="O735" s="146"/>
      <c r="P735" s="146"/>
      <c r="Q735" s="145">
        <f t="shared" si="92"/>
        <v>0</v>
      </c>
      <c r="R735" s="146"/>
      <c r="S735" s="146"/>
      <c r="T735" s="145">
        <f t="shared" si="93"/>
        <v>0</v>
      </c>
      <c r="U735" s="146"/>
      <c r="V735" s="146"/>
      <c r="W735" s="145">
        <f t="shared" si="94"/>
        <v>0</v>
      </c>
      <c r="X735" s="146"/>
      <c r="Y735" s="146"/>
      <c r="Z735" s="145">
        <f t="shared" si="95"/>
        <v>0</v>
      </c>
      <c r="AA735" s="126">
        <f t="shared" si="91"/>
        <v>0</v>
      </c>
      <c r="AB735" s="142"/>
    </row>
    <row r="736" spans="1:28" x14ac:dyDescent="0.55000000000000004">
      <c r="A736">
        <v>727</v>
      </c>
      <c r="B736" s="142"/>
      <c r="C736" s="142"/>
      <c r="D736" s="142"/>
      <c r="E736" s="142"/>
      <c r="F736" s="142"/>
      <c r="G736" t="str">
        <f t="shared" si="88"/>
        <v/>
      </c>
      <c r="H736" s="142"/>
      <c r="I736" t="str">
        <f t="shared" ca="1" si="89"/>
        <v/>
      </c>
      <c r="J736" s="142"/>
      <c r="K736" t="str">
        <f t="shared" ca="1" si="90"/>
        <v/>
      </c>
      <c r="L736" s="142"/>
      <c r="M736" s="142"/>
      <c r="N736" s="142"/>
      <c r="O736" s="146"/>
      <c r="P736" s="146"/>
      <c r="Q736" s="145">
        <f t="shared" si="92"/>
        <v>0</v>
      </c>
      <c r="R736" s="146"/>
      <c r="S736" s="146"/>
      <c r="T736" s="145">
        <f t="shared" si="93"/>
        <v>0</v>
      </c>
      <c r="U736" s="146"/>
      <c r="V736" s="146"/>
      <c r="W736" s="145">
        <f t="shared" si="94"/>
        <v>0</v>
      </c>
      <c r="X736" s="146"/>
      <c r="Y736" s="146"/>
      <c r="Z736" s="145">
        <f t="shared" si="95"/>
        <v>0</v>
      </c>
      <c r="AA736" s="126">
        <f t="shared" si="91"/>
        <v>0</v>
      </c>
      <c r="AB736" s="142"/>
    </row>
    <row r="737" spans="1:28" x14ac:dyDescent="0.55000000000000004">
      <c r="A737">
        <v>728</v>
      </c>
      <c r="B737" s="142"/>
      <c r="C737" s="142"/>
      <c r="D737" s="142"/>
      <c r="E737" s="142"/>
      <c r="F737" s="142"/>
      <c r="G737" t="str">
        <f t="shared" si="88"/>
        <v/>
      </c>
      <c r="H737" s="142"/>
      <c r="I737" t="str">
        <f t="shared" ca="1" si="89"/>
        <v/>
      </c>
      <c r="J737" s="142"/>
      <c r="K737" t="str">
        <f t="shared" ca="1" si="90"/>
        <v/>
      </c>
      <c r="L737" s="142"/>
      <c r="M737" s="142"/>
      <c r="N737" s="142"/>
      <c r="O737" s="146"/>
      <c r="P737" s="146"/>
      <c r="Q737" s="145">
        <f t="shared" si="92"/>
        <v>0</v>
      </c>
      <c r="R737" s="146"/>
      <c r="S737" s="146"/>
      <c r="T737" s="145">
        <f t="shared" si="93"/>
        <v>0</v>
      </c>
      <c r="U737" s="146"/>
      <c r="V737" s="146"/>
      <c r="W737" s="145">
        <f t="shared" si="94"/>
        <v>0</v>
      </c>
      <c r="X737" s="146"/>
      <c r="Y737" s="146"/>
      <c r="Z737" s="145">
        <f t="shared" si="95"/>
        <v>0</v>
      </c>
      <c r="AA737" s="126">
        <f t="shared" si="91"/>
        <v>0</v>
      </c>
      <c r="AB737" s="142"/>
    </row>
    <row r="738" spans="1:28" x14ac:dyDescent="0.55000000000000004">
      <c r="A738">
        <v>729</v>
      </c>
      <c r="B738" s="142"/>
      <c r="C738" s="142"/>
      <c r="D738" s="142"/>
      <c r="E738" s="142"/>
      <c r="F738" s="142"/>
      <c r="G738" t="str">
        <f t="shared" si="88"/>
        <v/>
      </c>
      <c r="H738" s="142"/>
      <c r="I738" t="str">
        <f t="shared" ca="1" si="89"/>
        <v/>
      </c>
      <c r="J738" s="142"/>
      <c r="K738" t="str">
        <f t="shared" ca="1" si="90"/>
        <v/>
      </c>
      <c r="L738" s="142"/>
      <c r="M738" s="142"/>
      <c r="N738" s="142"/>
      <c r="O738" s="146"/>
      <c r="P738" s="146"/>
      <c r="Q738" s="145">
        <f t="shared" si="92"/>
        <v>0</v>
      </c>
      <c r="R738" s="146"/>
      <c r="S738" s="146"/>
      <c r="T738" s="145">
        <f t="shared" si="93"/>
        <v>0</v>
      </c>
      <c r="U738" s="146"/>
      <c r="V738" s="146"/>
      <c r="W738" s="145">
        <f t="shared" si="94"/>
        <v>0</v>
      </c>
      <c r="X738" s="146"/>
      <c r="Y738" s="146"/>
      <c r="Z738" s="145">
        <f t="shared" si="95"/>
        <v>0</v>
      </c>
      <c r="AA738" s="126">
        <f t="shared" si="91"/>
        <v>0</v>
      </c>
      <c r="AB738" s="142"/>
    </row>
    <row r="739" spans="1:28" x14ac:dyDescent="0.55000000000000004">
      <c r="A739">
        <v>730</v>
      </c>
      <c r="B739" s="142"/>
      <c r="C739" s="142"/>
      <c r="D739" s="142"/>
      <c r="E739" s="142"/>
      <c r="F739" s="142"/>
      <c r="G739" t="str">
        <f t="shared" si="88"/>
        <v/>
      </c>
      <c r="H739" s="142"/>
      <c r="I739" t="str">
        <f t="shared" ca="1" si="89"/>
        <v/>
      </c>
      <c r="J739" s="142"/>
      <c r="K739" t="str">
        <f t="shared" ca="1" si="90"/>
        <v/>
      </c>
      <c r="L739" s="142"/>
      <c r="M739" s="142"/>
      <c r="N739" s="142"/>
      <c r="O739" s="146"/>
      <c r="P739" s="146"/>
      <c r="Q739" s="145">
        <f t="shared" si="92"/>
        <v>0</v>
      </c>
      <c r="R739" s="146"/>
      <c r="S739" s="146"/>
      <c r="T739" s="145">
        <f t="shared" si="93"/>
        <v>0</v>
      </c>
      <c r="U739" s="146"/>
      <c r="V739" s="146"/>
      <c r="W739" s="145">
        <f t="shared" si="94"/>
        <v>0</v>
      </c>
      <c r="X739" s="146"/>
      <c r="Y739" s="146"/>
      <c r="Z739" s="145">
        <f t="shared" si="95"/>
        <v>0</v>
      </c>
      <c r="AA739" s="126">
        <f t="shared" si="91"/>
        <v>0</v>
      </c>
      <c r="AB739" s="142"/>
    </row>
    <row r="740" spans="1:28" x14ac:dyDescent="0.55000000000000004">
      <c r="A740">
        <v>731</v>
      </c>
      <c r="B740" s="142"/>
      <c r="C740" s="142"/>
      <c r="D740" s="142"/>
      <c r="E740" s="142"/>
      <c r="F740" s="142"/>
      <c r="G740" t="str">
        <f t="shared" si="88"/>
        <v/>
      </c>
      <c r="H740" s="142"/>
      <c r="I740" t="str">
        <f t="shared" ca="1" si="89"/>
        <v/>
      </c>
      <c r="J740" s="142"/>
      <c r="K740" t="str">
        <f t="shared" ca="1" si="90"/>
        <v/>
      </c>
      <c r="L740" s="142"/>
      <c r="M740" s="142"/>
      <c r="N740" s="142"/>
      <c r="O740" s="146"/>
      <c r="P740" s="146"/>
      <c r="Q740" s="145">
        <f t="shared" si="92"/>
        <v>0</v>
      </c>
      <c r="R740" s="146"/>
      <c r="S740" s="146"/>
      <c r="T740" s="145">
        <f t="shared" si="93"/>
        <v>0</v>
      </c>
      <c r="U740" s="146"/>
      <c r="V740" s="146"/>
      <c r="W740" s="145">
        <f t="shared" si="94"/>
        <v>0</v>
      </c>
      <c r="X740" s="146"/>
      <c r="Y740" s="146"/>
      <c r="Z740" s="145">
        <f t="shared" si="95"/>
        <v>0</v>
      </c>
      <c r="AA740" s="126">
        <f t="shared" si="91"/>
        <v>0</v>
      </c>
      <c r="AB740" s="142"/>
    </row>
    <row r="741" spans="1:28" x14ac:dyDescent="0.55000000000000004">
      <c r="A741">
        <v>732</v>
      </c>
      <c r="B741" s="142"/>
      <c r="C741" s="142"/>
      <c r="D741" s="142"/>
      <c r="E741" s="142"/>
      <c r="F741" s="142"/>
      <c r="G741" t="str">
        <f t="shared" si="88"/>
        <v/>
      </c>
      <c r="H741" s="142"/>
      <c r="I741" t="str">
        <f t="shared" ca="1" si="89"/>
        <v/>
      </c>
      <c r="J741" s="142"/>
      <c r="K741" t="str">
        <f t="shared" ca="1" si="90"/>
        <v/>
      </c>
      <c r="L741" s="142"/>
      <c r="M741" s="142"/>
      <c r="N741" s="142"/>
      <c r="O741" s="146"/>
      <c r="P741" s="146"/>
      <c r="Q741" s="145">
        <f t="shared" si="92"/>
        <v>0</v>
      </c>
      <c r="R741" s="146"/>
      <c r="S741" s="146"/>
      <c r="T741" s="145">
        <f t="shared" si="93"/>
        <v>0</v>
      </c>
      <c r="U741" s="146"/>
      <c r="V741" s="146"/>
      <c r="W741" s="145">
        <f t="shared" si="94"/>
        <v>0</v>
      </c>
      <c r="X741" s="146"/>
      <c r="Y741" s="146"/>
      <c r="Z741" s="145">
        <f t="shared" si="95"/>
        <v>0</v>
      </c>
      <c r="AA741" s="126">
        <f t="shared" si="91"/>
        <v>0</v>
      </c>
      <c r="AB741" s="142"/>
    </row>
    <row r="742" spans="1:28" x14ac:dyDescent="0.55000000000000004">
      <c r="A742">
        <v>733</v>
      </c>
      <c r="B742" s="142"/>
      <c r="C742" s="142"/>
      <c r="D742" s="142"/>
      <c r="E742" s="142"/>
      <c r="F742" s="142"/>
      <c r="G742" t="str">
        <f t="shared" si="88"/>
        <v/>
      </c>
      <c r="H742" s="142"/>
      <c r="I742" t="str">
        <f t="shared" ca="1" si="89"/>
        <v/>
      </c>
      <c r="J742" s="142"/>
      <c r="K742" t="str">
        <f t="shared" ca="1" si="90"/>
        <v/>
      </c>
      <c r="L742" s="142"/>
      <c r="M742" s="142"/>
      <c r="N742" s="142"/>
      <c r="O742" s="146"/>
      <c r="P742" s="146"/>
      <c r="Q742" s="145">
        <f t="shared" si="92"/>
        <v>0</v>
      </c>
      <c r="R742" s="146"/>
      <c r="S742" s="146"/>
      <c r="T742" s="145">
        <f t="shared" si="93"/>
        <v>0</v>
      </c>
      <c r="U742" s="146"/>
      <c r="V742" s="146"/>
      <c r="W742" s="145">
        <f t="shared" si="94"/>
        <v>0</v>
      </c>
      <c r="X742" s="146"/>
      <c r="Y742" s="146"/>
      <c r="Z742" s="145">
        <f t="shared" si="95"/>
        <v>0</v>
      </c>
      <c r="AA742" s="126">
        <f t="shared" si="91"/>
        <v>0</v>
      </c>
      <c r="AB742" s="142"/>
    </row>
    <row r="743" spans="1:28" x14ac:dyDescent="0.55000000000000004">
      <c r="A743">
        <v>734</v>
      </c>
      <c r="B743" s="142"/>
      <c r="C743" s="142"/>
      <c r="D743" s="142"/>
      <c r="E743" s="142"/>
      <c r="F743" s="142"/>
      <c r="G743" t="str">
        <f t="shared" si="88"/>
        <v/>
      </c>
      <c r="H743" s="142"/>
      <c r="I743" t="str">
        <f t="shared" ca="1" si="89"/>
        <v/>
      </c>
      <c r="J743" s="142"/>
      <c r="K743" t="str">
        <f t="shared" ca="1" si="90"/>
        <v/>
      </c>
      <c r="L743" s="142"/>
      <c r="M743" s="142"/>
      <c r="N743" s="142"/>
      <c r="O743" s="146"/>
      <c r="P743" s="146"/>
      <c r="Q743" s="145">
        <f t="shared" si="92"/>
        <v>0</v>
      </c>
      <c r="R743" s="146"/>
      <c r="S743" s="146"/>
      <c r="T743" s="145">
        <f t="shared" si="93"/>
        <v>0</v>
      </c>
      <c r="U743" s="146"/>
      <c r="V743" s="146"/>
      <c r="W743" s="145">
        <f t="shared" si="94"/>
        <v>0</v>
      </c>
      <c r="X743" s="146"/>
      <c r="Y743" s="146"/>
      <c r="Z743" s="145">
        <f t="shared" si="95"/>
        <v>0</v>
      </c>
      <c r="AA743" s="126">
        <f t="shared" si="91"/>
        <v>0</v>
      </c>
      <c r="AB743" s="142"/>
    </row>
    <row r="744" spans="1:28" x14ac:dyDescent="0.55000000000000004">
      <c r="A744">
        <v>735</v>
      </c>
      <c r="B744" s="142"/>
      <c r="C744" s="142"/>
      <c r="D744" s="142"/>
      <c r="E744" s="142"/>
      <c r="F744" s="142"/>
      <c r="G744" t="str">
        <f t="shared" si="88"/>
        <v/>
      </c>
      <c r="H744" s="142"/>
      <c r="I744" t="str">
        <f t="shared" ca="1" si="89"/>
        <v/>
      </c>
      <c r="J744" s="142"/>
      <c r="K744" t="str">
        <f t="shared" ca="1" si="90"/>
        <v/>
      </c>
      <c r="L744" s="142"/>
      <c r="M744" s="142"/>
      <c r="N744" s="142"/>
      <c r="O744" s="146"/>
      <c r="P744" s="146"/>
      <c r="Q744" s="145">
        <f t="shared" si="92"/>
        <v>0</v>
      </c>
      <c r="R744" s="146"/>
      <c r="S744" s="146"/>
      <c r="T744" s="145">
        <f t="shared" si="93"/>
        <v>0</v>
      </c>
      <c r="U744" s="146"/>
      <c r="V744" s="146"/>
      <c r="W744" s="145">
        <f t="shared" si="94"/>
        <v>0</v>
      </c>
      <c r="X744" s="146"/>
      <c r="Y744" s="146"/>
      <c r="Z744" s="145">
        <f t="shared" si="95"/>
        <v>0</v>
      </c>
      <c r="AA744" s="126">
        <f t="shared" si="91"/>
        <v>0</v>
      </c>
      <c r="AB744" s="142"/>
    </row>
    <row r="745" spans="1:28" x14ac:dyDescent="0.55000000000000004">
      <c r="A745">
        <v>736</v>
      </c>
      <c r="B745" s="142"/>
      <c r="C745" s="142"/>
      <c r="D745" s="142"/>
      <c r="E745" s="142"/>
      <c r="F745" s="142"/>
      <c r="G745" t="str">
        <f t="shared" si="88"/>
        <v/>
      </c>
      <c r="H745" s="142"/>
      <c r="I745" t="str">
        <f t="shared" ca="1" si="89"/>
        <v/>
      </c>
      <c r="J745" s="142"/>
      <c r="K745" t="str">
        <f t="shared" ca="1" si="90"/>
        <v/>
      </c>
      <c r="L745" s="142"/>
      <c r="M745" s="142"/>
      <c r="N745" s="142"/>
      <c r="O745" s="146"/>
      <c r="P745" s="146"/>
      <c r="Q745" s="145">
        <f t="shared" si="92"/>
        <v>0</v>
      </c>
      <c r="R745" s="146"/>
      <c r="S745" s="146"/>
      <c r="T745" s="145">
        <f t="shared" si="93"/>
        <v>0</v>
      </c>
      <c r="U745" s="146"/>
      <c r="V745" s="146"/>
      <c r="W745" s="145">
        <f t="shared" si="94"/>
        <v>0</v>
      </c>
      <c r="X745" s="146"/>
      <c r="Y745" s="146"/>
      <c r="Z745" s="145">
        <f t="shared" si="95"/>
        <v>0</v>
      </c>
      <c r="AA745" s="126">
        <f t="shared" si="91"/>
        <v>0</v>
      </c>
      <c r="AB745" s="142"/>
    </row>
    <row r="746" spans="1:28" x14ac:dyDescent="0.55000000000000004">
      <c r="A746">
        <v>737</v>
      </c>
      <c r="B746" s="142"/>
      <c r="C746" s="142"/>
      <c r="D746" s="142"/>
      <c r="E746" s="142"/>
      <c r="F746" s="142"/>
      <c r="G746" t="str">
        <f t="shared" si="88"/>
        <v/>
      </c>
      <c r="H746" s="142"/>
      <c r="I746" t="str">
        <f t="shared" ca="1" si="89"/>
        <v/>
      </c>
      <c r="J746" s="142"/>
      <c r="K746" t="str">
        <f t="shared" ca="1" si="90"/>
        <v/>
      </c>
      <c r="L746" s="142"/>
      <c r="M746" s="142"/>
      <c r="N746" s="142"/>
      <c r="O746" s="146"/>
      <c r="P746" s="146"/>
      <c r="Q746" s="145">
        <f t="shared" si="92"/>
        <v>0</v>
      </c>
      <c r="R746" s="146"/>
      <c r="S746" s="146"/>
      <c r="T746" s="145">
        <f t="shared" si="93"/>
        <v>0</v>
      </c>
      <c r="U746" s="146"/>
      <c r="V746" s="146"/>
      <c r="W746" s="145">
        <f t="shared" si="94"/>
        <v>0</v>
      </c>
      <c r="X746" s="146"/>
      <c r="Y746" s="146"/>
      <c r="Z746" s="145">
        <f t="shared" si="95"/>
        <v>0</v>
      </c>
      <c r="AA746" s="126">
        <f t="shared" si="91"/>
        <v>0</v>
      </c>
      <c r="AB746" s="142"/>
    </row>
    <row r="747" spans="1:28" x14ac:dyDescent="0.55000000000000004">
      <c r="A747">
        <v>738</v>
      </c>
      <c r="B747" s="142"/>
      <c r="C747" s="142"/>
      <c r="D747" s="142"/>
      <c r="E747" s="142"/>
      <c r="F747" s="142"/>
      <c r="G747" t="str">
        <f t="shared" si="88"/>
        <v/>
      </c>
      <c r="H747" s="142"/>
      <c r="I747" t="str">
        <f t="shared" ca="1" si="89"/>
        <v/>
      </c>
      <c r="J747" s="142"/>
      <c r="K747" t="str">
        <f t="shared" ca="1" si="90"/>
        <v/>
      </c>
      <c r="L747" s="142"/>
      <c r="M747" s="142"/>
      <c r="N747" s="142"/>
      <c r="O747" s="146"/>
      <c r="P747" s="146"/>
      <c r="Q747" s="145">
        <f t="shared" si="92"/>
        <v>0</v>
      </c>
      <c r="R747" s="146"/>
      <c r="S747" s="146"/>
      <c r="T747" s="145">
        <f t="shared" si="93"/>
        <v>0</v>
      </c>
      <c r="U747" s="146"/>
      <c r="V747" s="146"/>
      <c r="W747" s="145">
        <f t="shared" si="94"/>
        <v>0</v>
      </c>
      <c r="X747" s="146"/>
      <c r="Y747" s="146"/>
      <c r="Z747" s="145">
        <f t="shared" si="95"/>
        <v>0</v>
      </c>
      <c r="AA747" s="126">
        <f t="shared" si="91"/>
        <v>0</v>
      </c>
      <c r="AB747" s="142"/>
    </row>
    <row r="748" spans="1:28" x14ac:dyDescent="0.55000000000000004">
      <c r="A748">
        <v>739</v>
      </c>
      <c r="B748" s="142"/>
      <c r="C748" s="142"/>
      <c r="D748" s="142"/>
      <c r="E748" s="142"/>
      <c r="F748" s="142"/>
      <c r="G748" t="str">
        <f t="shared" si="88"/>
        <v/>
      </c>
      <c r="H748" s="142"/>
      <c r="I748" t="str">
        <f t="shared" ca="1" si="89"/>
        <v/>
      </c>
      <c r="J748" s="142"/>
      <c r="K748" t="str">
        <f t="shared" ca="1" si="90"/>
        <v/>
      </c>
      <c r="L748" s="142"/>
      <c r="M748" s="142"/>
      <c r="N748" s="142"/>
      <c r="O748" s="146"/>
      <c r="P748" s="146"/>
      <c r="Q748" s="145">
        <f t="shared" si="92"/>
        <v>0</v>
      </c>
      <c r="R748" s="146"/>
      <c r="S748" s="146"/>
      <c r="T748" s="145">
        <f t="shared" si="93"/>
        <v>0</v>
      </c>
      <c r="U748" s="146"/>
      <c r="V748" s="146"/>
      <c r="W748" s="145">
        <f t="shared" si="94"/>
        <v>0</v>
      </c>
      <c r="X748" s="146"/>
      <c r="Y748" s="146"/>
      <c r="Z748" s="145">
        <f t="shared" si="95"/>
        <v>0</v>
      </c>
      <c r="AA748" s="126">
        <f t="shared" si="91"/>
        <v>0</v>
      </c>
      <c r="AB748" s="142"/>
    </row>
    <row r="749" spans="1:28" x14ac:dyDescent="0.55000000000000004">
      <c r="A749">
        <v>740</v>
      </c>
      <c r="B749" s="142"/>
      <c r="C749" s="142"/>
      <c r="D749" s="142"/>
      <c r="E749" s="142"/>
      <c r="F749" s="142"/>
      <c r="G749" t="str">
        <f t="shared" si="88"/>
        <v/>
      </c>
      <c r="H749" s="142"/>
      <c r="I749" t="str">
        <f t="shared" ca="1" si="89"/>
        <v/>
      </c>
      <c r="J749" s="142"/>
      <c r="K749" t="str">
        <f t="shared" ca="1" si="90"/>
        <v/>
      </c>
      <c r="L749" s="142"/>
      <c r="M749" s="142"/>
      <c r="N749" s="142"/>
      <c r="O749" s="146"/>
      <c r="P749" s="146"/>
      <c r="Q749" s="145">
        <f t="shared" si="92"/>
        <v>0</v>
      </c>
      <c r="R749" s="146"/>
      <c r="S749" s="146"/>
      <c r="T749" s="145">
        <f t="shared" si="93"/>
        <v>0</v>
      </c>
      <c r="U749" s="146"/>
      <c r="V749" s="146"/>
      <c r="W749" s="145">
        <f t="shared" si="94"/>
        <v>0</v>
      </c>
      <c r="X749" s="146"/>
      <c r="Y749" s="146"/>
      <c r="Z749" s="145">
        <f t="shared" si="95"/>
        <v>0</v>
      </c>
      <c r="AA749" s="126">
        <f t="shared" si="91"/>
        <v>0</v>
      </c>
      <c r="AB749" s="142"/>
    </row>
    <row r="750" spans="1:28" x14ac:dyDescent="0.55000000000000004">
      <c r="A750">
        <v>741</v>
      </c>
      <c r="B750" s="142"/>
      <c r="C750" s="142"/>
      <c r="D750" s="142"/>
      <c r="E750" s="142"/>
      <c r="F750" s="142"/>
      <c r="G750" t="str">
        <f t="shared" si="88"/>
        <v/>
      </c>
      <c r="H750" s="142"/>
      <c r="I750" t="str">
        <f t="shared" ca="1" si="89"/>
        <v/>
      </c>
      <c r="J750" s="142"/>
      <c r="K750" t="str">
        <f t="shared" ca="1" si="90"/>
        <v/>
      </c>
      <c r="L750" s="142"/>
      <c r="M750" s="142"/>
      <c r="N750" s="142"/>
      <c r="O750" s="146"/>
      <c r="P750" s="146"/>
      <c r="Q750" s="145">
        <f t="shared" si="92"/>
        <v>0</v>
      </c>
      <c r="R750" s="146"/>
      <c r="S750" s="146"/>
      <c r="T750" s="145">
        <f t="shared" si="93"/>
        <v>0</v>
      </c>
      <c r="U750" s="146"/>
      <c r="V750" s="146"/>
      <c r="W750" s="145">
        <f t="shared" si="94"/>
        <v>0</v>
      </c>
      <c r="X750" s="146"/>
      <c r="Y750" s="146"/>
      <c r="Z750" s="145">
        <f t="shared" si="95"/>
        <v>0</v>
      </c>
      <c r="AA750" s="126">
        <f t="shared" si="91"/>
        <v>0</v>
      </c>
      <c r="AB750" s="142"/>
    </row>
    <row r="751" spans="1:28" x14ac:dyDescent="0.55000000000000004">
      <c r="A751">
        <v>742</v>
      </c>
      <c r="B751" s="142"/>
      <c r="C751" s="142"/>
      <c r="D751" s="142"/>
      <c r="E751" s="142"/>
      <c r="F751" s="142"/>
      <c r="G751" t="str">
        <f t="shared" si="88"/>
        <v/>
      </c>
      <c r="H751" s="142"/>
      <c r="I751" t="str">
        <f t="shared" ca="1" si="89"/>
        <v/>
      </c>
      <c r="J751" s="142"/>
      <c r="K751" t="str">
        <f t="shared" ca="1" si="90"/>
        <v/>
      </c>
      <c r="L751" s="142"/>
      <c r="M751" s="142"/>
      <c r="N751" s="142"/>
      <c r="O751" s="146"/>
      <c r="P751" s="146"/>
      <c r="Q751" s="145">
        <f t="shared" si="92"/>
        <v>0</v>
      </c>
      <c r="R751" s="146"/>
      <c r="S751" s="146"/>
      <c r="T751" s="145">
        <f t="shared" si="93"/>
        <v>0</v>
      </c>
      <c r="U751" s="146"/>
      <c r="V751" s="146"/>
      <c r="W751" s="145">
        <f t="shared" si="94"/>
        <v>0</v>
      </c>
      <c r="X751" s="146"/>
      <c r="Y751" s="146"/>
      <c r="Z751" s="145">
        <f t="shared" si="95"/>
        <v>0</v>
      </c>
      <c r="AA751" s="126">
        <f t="shared" si="91"/>
        <v>0</v>
      </c>
      <c r="AB751" s="142"/>
    </row>
    <row r="752" spans="1:28" x14ac:dyDescent="0.55000000000000004">
      <c r="A752">
        <v>743</v>
      </c>
      <c r="B752" s="142"/>
      <c r="C752" s="142"/>
      <c r="D752" s="142"/>
      <c r="E752" s="142"/>
      <c r="F752" s="142"/>
      <c r="G752" t="str">
        <f t="shared" si="88"/>
        <v/>
      </c>
      <c r="H752" s="142"/>
      <c r="I752" t="str">
        <f t="shared" ca="1" si="89"/>
        <v/>
      </c>
      <c r="J752" s="142"/>
      <c r="K752" t="str">
        <f t="shared" ca="1" si="90"/>
        <v/>
      </c>
      <c r="L752" s="142"/>
      <c r="M752" s="142"/>
      <c r="N752" s="142"/>
      <c r="O752" s="146"/>
      <c r="P752" s="146"/>
      <c r="Q752" s="145">
        <f t="shared" si="92"/>
        <v>0</v>
      </c>
      <c r="R752" s="146"/>
      <c r="S752" s="146"/>
      <c r="T752" s="145">
        <f t="shared" si="93"/>
        <v>0</v>
      </c>
      <c r="U752" s="146"/>
      <c r="V752" s="146"/>
      <c r="W752" s="145">
        <f t="shared" si="94"/>
        <v>0</v>
      </c>
      <c r="X752" s="146"/>
      <c r="Y752" s="146"/>
      <c r="Z752" s="145">
        <f t="shared" si="95"/>
        <v>0</v>
      </c>
      <c r="AA752" s="126">
        <f t="shared" si="91"/>
        <v>0</v>
      </c>
      <c r="AB752" s="142"/>
    </row>
    <row r="753" spans="1:28" x14ac:dyDescent="0.55000000000000004">
      <c r="A753">
        <v>744</v>
      </c>
      <c r="B753" s="142"/>
      <c r="C753" s="142"/>
      <c r="D753" s="142"/>
      <c r="E753" s="142"/>
      <c r="F753" s="142"/>
      <c r="G753" t="str">
        <f t="shared" si="88"/>
        <v/>
      </c>
      <c r="H753" s="142"/>
      <c r="I753" t="str">
        <f t="shared" ca="1" si="89"/>
        <v/>
      </c>
      <c r="J753" s="142"/>
      <c r="K753" t="str">
        <f t="shared" ca="1" si="90"/>
        <v/>
      </c>
      <c r="L753" s="142"/>
      <c r="M753" s="142"/>
      <c r="N753" s="142"/>
      <c r="O753" s="146"/>
      <c r="P753" s="146"/>
      <c r="Q753" s="145">
        <f t="shared" si="92"/>
        <v>0</v>
      </c>
      <c r="R753" s="146"/>
      <c r="S753" s="146"/>
      <c r="T753" s="145">
        <f t="shared" si="93"/>
        <v>0</v>
      </c>
      <c r="U753" s="146"/>
      <c r="V753" s="146"/>
      <c r="W753" s="145">
        <f t="shared" si="94"/>
        <v>0</v>
      </c>
      <c r="X753" s="146"/>
      <c r="Y753" s="146"/>
      <c r="Z753" s="145">
        <f t="shared" si="95"/>
        <v>0</v>
      </c>
      <c r="AA753" s="126">
        <f t="shared" si="91"/>
        <v>0</v>
      </c>
      <c r="AB753" s="142"/>
    </row>
    <row r="754" spans="1:28" x14ac:dyDescent="0.55000000000000004">
      <c r="A754">
        <v>745</v>
      </c>
      <c r="B754" s="142"/>
      <c r="C754" s="142"/>
      <c r="D754" s="142"/>
      <c r="E754" s="142"/>
      <c r="F754" s="142"/>
      <c r="G754" t="str">
        <f t="shared" si="88"/>
        <v/>
      </c>
      <c r="H754" s="142"/>
      <c r="I754" t="str">
        <f t="shared" ca="1" si="89"/>
        <v/>
      </c>
      <c r="J754" s="142"/>
      <c r="K754" t="str">
        <f t="shared" ca="1" si="90"/>
        <v/>
      </c>
      <c r="L754" s="142"/>
      <c r="M754" s="142"/>
      <c r="N754" s="142"/>
      <c r="O754" s="146"/>
      <c r="P754" s="146"/>
      <c r="Q754" s="145">
        <f t="shared" si="92"/>
        <v>0</v>
      </c>
      <c r="R754" s="146"/>
      <c r="S754" s="146"/>
      <c r="T754" s="145">
        <f t="shared" si="93"/>
        <v>0</v>
      </c>
      <c r="U754" s="146"/>
      <c r="V754" s="146"/>
      <c r="W754" s="145">
        <f t="shared" si="94"/>
        <v>0</v>
      </c>
      <c r="X754" s="146"/>
      <c r="Y754" s="146"/>
      <c r="Z754" s="145">
        <f t="shared" si="95"/>
        <v>0</v>
      </c>
      <c r="AA754" s="126">
        <f t="shared" si="91"/>
        <v>0</v>
      </c>
      <c r="AB754" s="142"/>
    </row>
    <row r="755" spans="1:28" x14ac:dyDescent="0.55000000000000004">
      <c r="A755">
        <v>746</v>
      </c>
      <c r="B755" s="142"/>
      <c r="C755" s="142"/>
      <c r="D755" s="142"/>
      <c r="E755" s="142"/>
      <c r="F755" s="142"/>
      <c r="G755" t="str">
        <f t="shared" si="88"/>
        <v/>
      </c>
      <c r="H755" s="142"/>
      <c r="I755" t="str">
        <f t="shared" ca="1" si="89"/>
        <v/>
      </c>
      <c r="J755" s="142"/>
      <c r="K755" t="str">
        <f t="shared" ca="1" si="90"/>
        <v/>
      </c>
      <c r="L755" s="142"/>
      <c r="M755" s="142"/>
      <c r="N755" s="142"/>
      <c r="O755" s="146"/>
      <c r="P755" s="146"/>
      <c r="Q755" s="145">
        <f t="shared" si="92"/>
        <v>0</v>
      </c>
      <c r="R755" s="146"/>
      <c r="S755" s="146"/>
      <c r="T755" s="145">
        <f t="shared" si="93"/>
        <v>0</v>
      </c>
      <c r="U755" s="146"/>
      <c r="V755" s="146"/>
      <c r="W755" s="145">
        <f t="shared" si="94"/>
        <v>0</v>
      </c>
      <c r="X755" s="146"/>
      <c r="Y755" s="146"/>
      <c r="Z755" s="145">
        <f t="shared" si="95"/>
        <v>0</v>
      </c>
      <c r="AA755" s="126">
        <f t="shared" si="91"/>
        <v>0</v>
      </c>
      <c r="AB755" s="142"/>
    </row>
    <row r="756" spans="1:28" x14ac:dyDescent="0.55000000000000004">
      <c r="A756">
        <v>747</v>
      </c>
      <c r="B756" s="142"/>
      <c r="C756" s="142"/>
      <c r="D756" s="142"/>
      <c r="E756" s="142"/>
      <c r="F756" s="142"/>
      <c r="G756" t="str">
        <f t="shared" si="88"/>
        <v/>
      </c>
      <c r="H756" s="142"/>
      <c r="I756" t="str">
        <f t="shared" ca="1" si="89"/>
        <v/>
      </c>
      <c r="J756" s="142"/>
      <c r="K756" t="str">
        <f t="shared" ca="1" si="90"/>
        <v/>
      </c>
      <c r="L756" s="142"/>
      <c r="M756" s="142"/>
      <c r="N756" s="142"/>
      <c r="O756" s="146"/>
      <c r="P756" s="146"/>
      <c r="Q756" s="145">
        <f t="shared" si="92"/>
        <v>0</v>
      </c>
      <c r="R756" s="146"/>
      <c r="S756" s="146"/>
      <c r="T756" s="145">
        <f t="shared" si="93"/>
        <v>0</v>
      </c>
      <c r="U756" s="146"/>
      <c r="V756" s="146"/>
      <c r="W756" s="145">
        <f t="shared" si="94"/>
        <v>0</v>
      </c>
      <c r="X756" s="146"/>
      <c r="Y756" s="146"/>
      <c r="Z756" s="145">
        <f t="shared" si="95"/>
        <v>0</v>
      </c>
      <c r="AA756" s="126">
        <f t="shared" si="91"/>
        <v>0</v>
      </c>
      <c r="AB756" s="142"/>
    </row>
    <row r="757" spans="1:28" x14ac:dyDescent="0.55000000000000004">
      <c r="A757">
        <v>748</v>
      </c>
      <c r="B757" s="142"/>
      <c r="C757" s="142"/>
      <c r="D757" s="142"/>
      <c r="E757" s="142"/>
      <c r="F757" s="142"/>
      <c r="G757" t="str">
        <f t="shared" si="88"/>
        <v/>
      </c>
      <c r="H757" s="142"/>
      <c r="I757" t="str">
        <f t="shared" ca="1" si="89"/>
        <v/>
      </c>
      <c r="J757" s="142"/>
      <c r="K757" t="str">
        <f t="shared" ca="1" si="90"/>
        <v/>
      </c>
      <c r="L757" s="142"/>
      <c r="M757" s="142"/>
      <c r="N757" s="142"/>
      <c r="O757" s="146"/>
      <c r="P757" s="146"/>
      <c r="Q757" s="145">
        <f t="shared" si="92"/>
        <v>0</v>
      </c>
      <c r="R757" s="146"/>
      <c r="S757" s="146"/>
      <c r="T757" s="145">
        <f t="shared" si="93"/>
        <v>0</v>
      </c>
      <c r="U757" s="146"/>
      <c r="V757" s="146"/>
      <c r="W757" s="145">
        <f t="shared" si="94"/>
        <v>0</v>
      </c>
      <c r="X757" s="146"/>
      <c r="Y757" s="146"/>
      <c r="Z757" s="145">
        <f t="shared" si="95"/>
        <v>0</v>
      </c>
      <c r="AA757" s="126">
        <f t="shared" si="91"/>
        <v>0</v>
      </c>
      <c r="AB757" s="142"/>
    </row>
    <row r="758" spans="1:28" x14ac:dyDescent="0.55000000000000004">
      <c r="A758">
        <v>749</v>
      </c>
      <c r="B758" s="142"/>
      <c r="C758" s="142"/>
      <c r="D758" s="142"/>
      <c r="E758" s="142"/>
      <c r="F758" s="142"/>
      <c r="G758" t="str">
        <f t="shared" si="88"/>
        <v/>
      </c>
      <c r="H758" s="142"/>
      <c r="I758" t="str">
        <f t="shared" ca="1" si="89"/>
        <v/>
      </c>
      <c r="J758" s="142"/>
      <c r="K758" t="str">
        <f t="shared" ca="1" si="90"/>
        <v/>
      </c>
      <c r="L758" s="142"/>
      <c r="M758" s="142"/>
      <c r="N758" s="142"/>
      <c r="O758" s="146"/>
      <c r="P758" s="146"/>
      <c r="Q758" s="145">
        <f t="shared" si="92"/>
        <v>0</v>
      </c>
      <c r="R758" s="146"/>
      <c r="S758" s="146"/>
      <c r="T758" s="145">
        <f t="shared" si="93"/>
        <v>0</v>
      </c>
      <c r="U758" s="146"/>
      <c r="V758" s="146"/>
      <c r="W758" s="145">
        <f t="shared" si="94"/>
        <v>0</v>
      </c>
      <c r="X758" s="146"/>
      <c r="Y758" s="146"/>
      <c r="Z758" s="145">
        <f t="shared" si="95"/>
        <v>0</v>
      </c>
      <c r="AA758" s="126">
        <f t="shared" si="91"/>
        <v>0</v>
      </c>
      <c r="AB758" s="142"/>
    </row>
    <row r="759" spans="1:28" x14ac:dyDescent="0.55000000000000004">
      <c r="A759">
        <v>750</v>
      </c>
      <c r="B759" s="142"/>
      <c r="C759" s="142"/>
      <c r="D759" s="142"/>
      <c r="E759" s="142"/>
      <c r="F759" s="142"/>
      <c r="G759" t="str">
        <f t="shared" si="88"/>
        <v/>
      </c>
      <c r="H759" s="142"/>
      <c r="I759" t="str">
        <f t="shared" ca="1" si="89"/>
        <v/>
      </c>
      <c r="J759" s="142"/>
      <c r="K759" t="str">
        <f t="shared" ca="1" si="90"/>
        <v/>
      </c>
      <c r="L759" s="142"/>
      <c r="M759" s="142"/>
      <c r="N759" s="142"/>
      <c r="O759" s="146"/>
      <c r="P759" s="146"/>
      <c r="Q759" s="145">
        <f t="shared" si="92"/>
        <v>0</v>
      </c>
      <c r="R759" s="146"/>
      <c r="S759" s="146"/>
      <c r="T759" s="145">
        <f t="shared" si="93"/>
        <v>0</v>
      </c>
      <c r="U759" s="146"/>
      <c r="V759" s="146"/>
      <c r="W759" s="145">
        <f t="shared" si="94"/>
        <v>0</v>
      </c>
      <c r="X759" s="146"/>
      <c r="Y759" s="146"/>
      <c r="Z759" s="145">
        <f t="shared" si="95"/>
        <v>0</v>
      </c>
      <c r="AA759" s="126">
        <f t="shared" si="91"/>
        <v>0</v>
      </c>
      <c r="AB759" s="142"/>
    </row>
    <row r="760" spans="1:28" x14ac:dyDescent="0.55000000000000004">
      <c r="A760">
        <v>751</v>
      </c>
      <c r="B760" s="142"/>
      <c r="C760" s="142"/>
      <c r="D760" s="142"/>
      <c r="E760" s="142"/>
      <c r="F760" s="142"/>
      <c r="G760" t="str">
        <f t="shared" si="88"/>
        <v/>
      </c>
      <c r="H760" s="142"/>
      <c r="I760" t="str">
        <f t="shared" ca="1" si="89"/>
        <v/>
      </c>
      <c r="J760" s="142"/>
      <c r="K760" t="str">
        <f t="shared" ca="1" si="90"/>
        <v/>
      </c>
      <c r="L760" s="142"/>
      <c r="M760" s="142"/>
      <c r="N760" s="142"/>
      <c r="O760" s="146"/>
      <c r="P760" s="146"/>
      <c r="Q760" s="145">
        <f t="shared" si="92"/>
        <v>0</v>
      </c>
      <c r="R760" s="146"/>
      <c r="S760" s="146"/>
      <c r="T760" s="145">
        <f t="shared" si="93"/>
        <v>0</v>
      </c>
      <c r="U760" s="146"/>
      <c r="V760" s="146"/>
      <c r="W760" s="145">
        <f t="shared" si="94"/>
        <v>0</v>
      </c>
      <c r="X760" s="146"/>
      <c r="Y760" s="146"/>
      <c r="Z760" s="145">
        <f t="shared" si="95"/>
        <v>0</v>
      </c>
      <c r="AA760" s="126">
        <f t="shared" si="91"/>
        <v>0</v>
      </c>
      <c r="AB760" s="142"/>
    </row>
    <row r="761" spans="1:28" x14ac:dyDescent="0.55000000000000004">
      <c r="A761">
        <v>752</v>
      </c>
      <c r="B761" s="142"/>
      <c r="C761" s="142"/>
      <c r="D761" s="142"/>
      <c r="E761" s="142"/>
      <c r="F761" s="142"/>
      <c r="G761" t="str">
        <f t="shared" si="88"/>
        <v/>
      </c>
      <c r="H761" s="142"/>
      <c r="I761" t="str">
        <f t="shared" ca="1" si="89"/>
        <v/>
      </c>
      <c r="J761" s="142"/>
      <c r="K761" t="str">
        <f t="shared" ca="1" si="90"/>
        <v/>
      </c>
      <c r="L761" s="142"/>
      <c r="M761" s="142"/>
      <c r="N761" s="142"/>
      <c r="O761" s="146"/>
      <c r="P761" s="146"/>
      <c r="Q761" s="145">
        <f t="shared" si="92"/>
        <v>0</v>
      </c>
      <c r="R761" s="146"/>
      <c r="S761" s="146"/>
      <c r="T761" s="145">
        <f t="shared" si="93"/>
        <v>0</v>
      </c>
      <c r="U761" s="146"/>
      <c r="V761" s="146"/>
      <c r="W761" s="145">
        <f t="shared" si="94"/>
        <v>0</v>
      </c>
      <c r="X761" s="146"/>
      <c r="Y761" s="146"/>
      <c r="Z761" s="145">
        <f t="shared" si="95"/>
        <v>0</v>
      </c>
      <c r="AA761" s="126">
        <f t="shared" si="91"/>
        <v>0</v>
      </c>
      <c r="AB761" s="142"/>
    </row>
    <row r="762" spans="1:28" x14ac:dyDescent="0.55000000000000004">
      <c r="A762">
        <v>753</v>
      </c>
      <c r="B762" s="142"/>
      <c r="C762" s="142"/>
      <c r="D762" s="142"/>
      <c r="E762" s="142"/>
      <c r="F762" s="142"/>
      <c r="G762" t="str">
        <f t="shared" si="88"/>
        <v/>
      </c>
      <c r="H762" s="142"/>
      <c r="I762" t="str">
        <f t="shared" ca="1" si="89"/>
        <v/>
      </c>
      <c r="J762" s="142"/>
      <c r="K762" t="str">
        <f t="shared" ca="1" si="90"/>
        <v/>
      </c>
      <c r="L762" s="142"/>
      <c r="M762" s="142"/>
      <c r="N762" s="142"/>
      <c r="O762" s="146"/>
      <c r="P762" s="146"/>
      <c r="Q762" s="145">
        <f t="shared" si="92"/>
        <v>0</v>
      </c>
      <c r="R762" s="146"/>
      <c r="S762" s="146"/>
      <c r="T762" s="145">
        <f t="shared" si="93"/>
        <v>0</v>
      </c>
      <c r="U762" s="146"/>
      <c r="V762" s="146"/>
      <c r="W762" s="145">
        <f t="shared" si="94"/>
        <v>0</v>
      </c>
      <c r="X762" s="146"/>
      <c r="Y762" s="146"/>
      <c r="Z762" s="145">
        <f t="shared" si="95"/>
        <v>0</v>
      </c>
      <c r="AA762" s="126">
        <f t="shared" si="91"/>
        <v>0</v>
      </c>
      <c r="AB762" s="142"/>
    </row>
    <row r="763" spans="1:28" x14ac:dyDescent="0.55000000000000004">
      <c r="A763">
        <v>754</v>
      </c>
      <c r="B763" s="142"/>
      <c r="C763" s="142"/>
      <c r="D763" s="142"/>
      <c r="E763" s="142"/>
      <c r="F763" s="142"/>
      <c r="G763" t="str">
        <f t="shared" si="88"/>
        <v/>
      </c>
      <c r="H763" s="142"/>
      <c r="I763" t="str">
        <f t="shared" ca="1" si="89"/>
        <v/>
      </c>
      <c r="J763" s="142"/>
      <c r="K763" t="str">
        <f t="shared" ca="1" si="90"/>
        <v/>
      </c>
      <c r="L763" s="142"/>
      <c r="M763" s="142"/>
      <c r="N763" s="142"/>
      <c r="O763" s="146"/>
      <c r="P763" s="146"/>
      <c r="Q763" s="145">
        <f t="shared" si="92"/>
        <v>0</v>
      </c>
      <c r="R763" s="146"/>
      <c r="S763" s="146"/>
      <c r="T763" s="145">
        <f t="shared" si="93"/>
        <v>0</v>
      </c>
      <c r="U763" s="146"/>
      <c r="V763" s="146"/>
      <c r="W763" s="145">
        <f t="shared" si="94"/>
        <v>0</v>
      </c>
      <c r="X763" s="146"/>
      <c r="Y763" s="146"/>
      <c r="Z763" s="145">
        <f t="shared" si="95"/>
        <v>0</v>
      </c>
      <c r="AA763" s="126">
        <f t="shared" si="91"/>
        <v>0</v>
      </c>
      <c r="AB763" s="142"/>
    </row>
    <row r="764" spans="1:28" x14ac:dyDescent="0.55000000000000004">
      <c r="A764">
        <v>755</v>
      </c>
      <c r="B764" s="142"/>
      <c r="C764" s="142"/>
      <c r="D764" s="142"/>
      <c r="E764" s="142"/>
      <c r="F764" s="142"/>
      <c r="G764" t="str">
        <f t="shared" si="88"/>
        <v/>
      </c>
      <c r="H764" s="142"/>
      <c r="I764" t="str">
        <f t="shared" ca="1" si="89"/>
        <v/>
      </c>
      <c r="J764" s="142"/>
      <c r="K764" t="str">
        <f t="shared" ca="1" si="90"/>
        <v/>
      </c>
      <c r="L764" s="142"/>
      <c r="M764" s="142"/>
      <c r="N764" s="142"/>
      <c r="O764" s="146"/>
      <c r="P764" s="146"/>
      <c r="Q764" s="145">
        <f t="shared" si="92"/>
        <v>0</v>
      </c>
      <c r="R764" s="146"/>
      <c r="S764" s="146"/>
      <c r="T764" s="145">
        <f t="shared" si="93"/>
        <v>0</v>
      </c>
      <c r="U764" s="146"/>
      <c r="V764" s="146"/>
      <c r="W764" s="145">
        <f t="shared" si="94"/>
        <v>0</v>
      </c>
      <c r="X764" s="146"/>
      <c r="Y764" s="146"/>
      <c r="Z764" s="145">
        <f t="shared" si="95"/>
        <v>0</v>
      </c>
      <c r="AA764" s="126">
        <f t="shared" si="91"/>
        <v>0</v>
      </c>
      <c r="AB764" s="142"/>
    </row>
    <row r="765" spans="1:28" x14ac:dyDescent="0.55000000000000004">
      <c r="A765">
        <v>756</v>
      </c>
      <c r="B765" s="142"/>
      <c r="C765" s="142"/>
      <c r="D765" s="142"/>
      <c r="E765" s="142"/>
      <c r="F765" s="142"/>
      <c r="G765" t="str">
        <f t="shared" si="88"/>
        <v/>
      </c>
      <c r="H765" s="142"/>
      <c r="I765" t="str">
        <f t="shared" ca="1" si="89"/>
        <v/>
      </c>
      <c r="J765" s="142"/>
      <c r="K765" t="str">
        <f t="shared" ca="1" si="90"/>
        <v/>
      </c>
      <c r="L765" s="142"/>
      <c r="M765" s="142"/>
      <c r="N765" s="142"/>
      <c r="O765" s="146"/>
      <c r="P765" s="146"/>
      <c r="Q765" s="145">
        <f t="shared" si="92"/>
        <v>0</v>
      </c>
      <c r="R765" s="146"/>
      <c r="S765" s="146"/>
      <c r="T765" s="145">
        <f t="shared" si="93"/>
        <v>0</v>
      </c>
      <c r="U765" s="146"/>
      <c r="V765" s="146"/>
      <c r="W765" s="145">
        <f t="shared" si="94"/>
        <v>0</v>
      </c>
      <c r="X765" s="146"/>
      <c r="Y765" s="146"/>
      <c r="Z765" s="145">
        <f t="shared" si="95"/>
        <v>0</v>
      </c>
      <c r="AA765" s="126">
        <f t="shared" si="91"/>
        <v>0</v>
      </c>
      <c r="AB765" s="142"/>
    </row>
    <row r="766" spans="1:28" x14ac:dyDescent="0.55000000000000004">
      <c r="A766">
        <v>757</v>
      </c>
      <c r="B766" s="142"/>
      <c r="C766" s="142"/>
      <c r="D766" s="142"/>
      <c r="E766" s="142"/>
      <c r="F766" s="142"/>
      <c r="G766" t="str">
        <f t="shared" si="88"/>
        <v/>
      </c>
      <c r="H766" s="142"/>
      <c r="I766" t="str">
        <f t="shared" ca="1" si="89"/>
        <v/>
      </c>
      <c r="J766" s="142"/>
      <c r="K766" t="str">
        <f t="shared" ca="1" si="90"/>
        <v/>
      </c>
      <c r="L766" s="142"/>
      <c r="M766" s="142"/>
      <c r="N766" s="142"/>
      <c r="O766" s="146"/>
      <c r="P766" s="146"/>
      <c r="Q766" s="145">
        <f t="shared" si="92"/>
        <v>0</v>
      </c>
      <c r="R766" s="146"/>
      <c r="S766" s="146"/>
      <c r="T766" s="145">
        <f t="shared" si="93"/>
        <v>0</v>
      </c>
      <c r="U766" s="146"/>
      <c r="V766" s="146"/>
      <c r="W766" s="145">
        <f t="shared" si="94"/>
        <v>0</v>
      </c>
      <c r="X766" s="146"/>
      <c r="Y766" s="146"/>
      <c r="Z766" s="145">
        <f t="shared" si="95"/>
        <v>0</v>
      </c>
      <c r="AA766" s="126">
        <f t="shared" si="91"/>
        <v>0</v>
      </c>
      <c r="AB766" s="142"/>
    </row>
    <row r="767" spans="1:28" x14ac:dyDescent="0.55000000000000004">
      <c r="A767">
        <v>758</v>
      </c>
      <c r="B767" s="142"/>
      <c r="C767" s="142"/>
      <c r="D767" s="142"/>
      <c r="E767" s="142"/>
      <c r="F767" s="142"/>
      <c r="G767" t="str">
        <f t="shared" si="88"/>
        <v/>
      </c>
      <c r="H767" s="142"/>
      <c r="I767" t="str">
        <f t="shared" ca="1" si="89"/>
        <v/>
      </c>
      <c r="J767" s="142"/>
      <c r="K767" t="str">
        <f t="shared" ca="1" si="90"/>
        <v/>
      </c>
      <c r="L767" s="142"/>
      <c r="M767" s="142"/>
      <c r="N767" s="142"/>
      <c r="O767" s="146"/>
      <c r="P767" s="146"/>
      <c r="Q767" s="145">
        <f t="shared" si="92"/>
        <v>0</v>
      </c>
      <c r="R767" s="146"/>
      <c r="S767" s="146"/>
      <c r="T767" s="145">
        <f t="shared" si="93"/>
        <v>0</v>
      </c>
      <c r="U767" s="146"/>
      <c r="V767" s="146"/>
      <c r="W767" s="145">
        <f t="shared" si="94"/>
        <v>0</v>
      </c>
      <c r="X767" s="146"/>
      <c r="Y767" s="146"/>
      <c r="Z767" s="145">
        <f t="shared" si="95"/>
        <v>0</v>
      </c>
      <c r="AA767" s="126">
        <f t="shared" si="91"/>
        <v>0</v>
      </c>
      <c r="AB767" s="142"/>
    </row>
    <row r="768" spans="1:28" x14ac:dyDescent="0.55000000000000004">
      <c r="A768">
        <v>759</v>
      </c>
      <c r="B768" s="142"/>
      <c r="C768" s="142"/>
      <c r="D768" s="142"/>
      <c r="E768" s="142"/>
      <c r="F768" s="142"/>
      <c r="G768" t="str">
        <f t="shared" si="88"/>
        <v/>
      </c>
      <c r="H768" s="142"/>
      <c r="I768" t="str">
        <f t="shared" ca="1" si="89"/>
        <v/>
      </c>
      <c r="J768" s="142"/>
      <c r="K768" t="str">
        <f t="shared" ca="1" si="90"/>
        <v/>
      </c>
      <c r="L768" s="142"/>
      <c r="M768" s="142"/>
      <c r="N768" s="142"/>
      <c r="O768" s="146"/>
      <c r="P768" s="146"/>
      <c r="Q768" s="145">
        <f t="shared" si="92"/>
        <v>0</v>
      </c>
      <c r="R768" s="146"/>
      <c r="S768" s="146"/>
      <c r="T768" s="145">
        <f t="shared" si="93"/>
        <v>0</v>
      </c>
      <c r="U768" s="146"/>
      <c r="V768" s="146"/>
      <c r="W768" s="145">
        <f t="shared" si="94"/>
        <v>0</v>
      </c>
      <c r="X768" s="146"/>
      <c r="Y768" s="146"/>
      <c r="Z768" s="145">
        <f t="shared" si="95"/>
        <v>0</v>
      </c>
      <c r="AA768" s="126">
        <f t="shared" si="91"/>
        <v>0</v>
      </c>
      <c r="AB768" s="142"/>
    </row>
    <row r="769" spans="1:28" x14ac:dyDescent="0.55000000000000004">
      <c r="A769">
        <v>760</v>
      </c>
      <c r="B769" s="142"/>
      <c r="C769" s="142"/>
      <c r="D769" s="142"/>
      <c r="E769" s="142"/>
      <c r="F769" s="142"/>
      <c r="G769" t="str">
        <f t="shared" si="88"/>
        <v/>
      </c>
      <c r="H769" s="142"/>
      <c r="I769" t="str">
        <f t="shared" ca="1" si="89"/>
        <v/>
      </c>
      <c r="J769" s="142"/>
      <c r="K769" t="str">
        <f t="shared" ca="1" si="90"/>
        <v/>
      </c>
      <c r="L769" s="142"/>
      <c r="M769" s="142"/>
      <c r="N769" s="142"/>
      <c r="O769" s="146"/>
      <c r="P769" s="146"/>
      <c r="Q769" s="145">
        <f t="shared" si="92"/>
        <v>0</v>
      </c>
      <c r="R769" s="146"/>
      <c r="S769" s="146"/>
      <c r="T769" s="145">
        <f t="shared" si="93"/>
        <v>0</v>
      </c>
      <c r="U769" s="146"/>
      <c r="V769" s="146"/>
      <c r="W769" s="145">
        <f t="shared" si="94"/>
        <v>0</v>
      </c>
      <c r="X769" s="146"/>
      <c r="Y769" s="146"/>
      <c r="Z769" s="145">
        <f t="shared" si="95"/>
        <v>0</v>
      </c>
      <c r="AA769" s="126">
        <f t="shared" si="91"/>
        <v>0</v>
      </c>
      <c r="AB769" s="142"/>
    </row>
    <row r="770" spans="1:28" x14ac:dyDescent="0.55000000000000004">
      <c r="A770">
        <v>761</v>
      </c>
      <c r="B770" s="142"/>
      <c r="C770" s="142"/>
      <c r="D770" s="142"/>
      <c r="E770" s="142"/>
      <c r="F770" s="142"/>
      <c r="G770" t="str">
        <f t="shared" si="88"/>
        <v/>
      </c>
      <c r="H770" s="142"/>
      <c r="I770" t="str">
        <f t="shared" ca="1" si="89"/>
        <v/>
      </c>
      <c r="J770" s="142"/>
      <c r="K770" t="str">
        <f t="shared" ca="1" si="90"/>
        <v/>
      </c>
      <c r="L770" s="142"/>
      <c r="M770" s="142"/>
      <c r="N770" s="142"/>
      <c r="O770" s="146"/>
      <c r="P770" s="146"/>
      <c r="Q770" s="145">
        <f t="shared" si="92"/>
        <v>0</v>
      </c>
      <c r="R770" s="146"/>
      <c r="S770" s="146"/>
      <c r="T770" s="145">
        <f t="shared" si="93"/>
        <v>0</v>
      </c>
      <c r="U770" s="146"/>
      <c r="V770" s="146"/>
      <c r="W770" s="145">
        <f t="shared" si="94"/>
        <v>0</v>
      </c>
      <c r="X770" s="146"/>
      <c r="Y770" s="146"/>
      <c r="Z770" s="145">
        <f t="shared" si="95"/>
        <v>0</v>
      </c>
      <c r="AA770" s="126">
        <f t="shared" si="91"/>
        <v>0</v>
      </c>
      <c r="AB770" s="142"/>
    </row>
    <row r="771" spans="1:28" x14ac:dyDescent="0.55000000000000004">
      <c r="A771">
        <v>762</v>
      </c>
      <c r="B771" s="142"/>
      <c r="C771" s="142"/>
      <c r="D771" s="142"/>
      <c r="E771" s="142"/>
      <c r="F771" s="142"/>
      <c r="G771" t="str">
        <f t="shared" si="88"/>
        <v/>
      </c>
      <c r="H771" s="142"/>
      <c r="I771" t="str">
        <f t="shared" ca="1" si="89"/>
        <v/>
      </c>
      <c r="J771" s="142"/>
      <c r="K771" t="str">
        <f t="shared" ca="1" si="90"/>
        <v/>
      </c>
      <c r="L771" s="142"/>
      <c r="M771" s="142"/>
      <c r="N771" s="142"/>
      <c r="O771" s="146"/>
      <c r="P771" s="146"/>
      <c r="Q771" s="145">
        <f t="shared" si="92"/>
        <v>0</v>
      </c>
      <c r="R771" s="146"/>
      <c r="S771" s="146"/>
      <c r="T771" s="145">
        <f t="shared" si="93"/>
        <v>0</v>
      </c>
      <c r="U771" s="146"/>
      <c r="V771" s="146"/>
      <c r="W771" s="145">
        <f t="shared" si="94"/>
        <v>0</v>
      </c>
      <c r="X771" s="146"/>
      <c r="Y771" s="146"/>
      <c r="Z771" s="145">
        <f t="shared" si="95"/>
        <v>0</v>
      </c>
      <c r="AA771" s="126">
        <f t="shared" si="91"/>
        <v>0</v>
      </c>
      <c r="AB771" s="142"/>
    </row>
    <row r="772" spans="1:28" x14ac:dyDescent="0.55000000000000004">
      <c r="A772">
        <v>763</v>
      </c>
      <c r="B772" s="142"/>
      <c r="C772" s="142"/>
      <c r="D772" s="142"/>
      <c r="E772" s="142"/>
      <c r="F772" s="142"/>
      <c r="G772" t="str">
        <f t="shared" si="88"/>
        <v/>
      </c>
      <c r="H772" s="142"/>
      <c r="I772" t="str">
        <f t="shared" ca="1" si="89"/>
        <v/>
      </c>
      <c r="J772" s="142"/>
      <c r="K772" t="str">
        <f t="shared" ca="1" si="90"/>
        <v/>
      </c>
      <c r="L772" s="142"/>
      <c r="M772" s="142"/>
      <c r="N772" s="142"/>
      <c r="O772" s="146"/>
      <c r="P772" s="146"/>
      <c r="Q772" s="145">
        <f t="shared" si="92"/>
        <v>0</v>
      </c>
      <c r="R772" s="146"/>
      <c r="S772" s="146"/>
      <c r="T772" s="145">
        <f t="shared" si="93"/>
        <v>0</v>
      </c>
      <c r="U772" s="146"/>
      <c r="V772" s="146"/>
      <c r="W772" s="145">
        <f t="shared" si="94"/>
        <v>0</v>
      </c>
      <c r="X772" s="146"/>
      <c r="Y772" s="146"/>
      <c r="Z772" s="145">
        <f t="shared" si="95"/>
        <v>0</v>
      </c>
      <c r="AA772" s="126">
        <f t="shared" si="91"/>
        <v>0</v>
      </c>
      <c r="AB772" s="142"/>
    </row>
    <row r="773" spans="1:28" x14ac:dyDescent="0.55000000000000004">
      <c r="A773">
        <v>764</v>
      </c>
      <c r="B773" s="142"/>
      <c r="C773" s="142"/>
      <c r="D773" s="142"/>
      <c r="E773" s="142"/>
      <c r="F773" s="142"/>
      <c r="G773" t="str">
        <f t="shared" si="88"/>
        <v/>
      </c>
      <c r="H773" s="142"/>
      <c r="I773" t="str">
        <f t="shared" ca="1" si="89"/>
        <v/>
      </c>
      <c r="J773" s="142"/>
      <c r="K773" t="str">
        <f t="shared" ca="1" si="90"/>
        <v/>
      </c>
      <c r="L773" s="142"/>
      <c r="M773" s="142"/>
      <c r="N773" s="142"/>
      <c r="O773" s="146"/>
      <c r="P773" s="146"/>
      <c r="Q773" s="145">
        <f t="shared" si="92"/>
        <v>0</v>
      </c>
      <c r="R773" s="146"/>
      <c r="S773" s="146"/>
      <c r="T773" s="145">
        <f t="shared" si="93"/>
        <v>0</v>
      </c>
      <c r="U773" s="146"/>
      <c r="V773" s="146"/>
      <c r="W773" s="145">
        <f t="shared" si="94"/>
        <v>0</v>
      </c>
      <c r="X773" s="146"/>
      <c r="Y773" s="146"/>
      <c r="Z773" s="145">
        <f t="shared" si="95"/>
        <v>0</v>
      </c>
      <c r="AA773" s="126">
        <f t="shared" si="91"/>
        <v>0</v>
      </c>
      <c r="AB773" s="142"/>
    </row>
    <row r="774" spans="1:28" x14ac:dyDescent="0.55000000000000004">
      <c r="A774">
        <v>765</v>
      </c>
      <c r="B774" s="142"/>
      <c r="C774" s="142"/>
      <c r="D774" s="142"/>
      <c r="E774" s="142"/>
      <c r="F774" s="142"/>
      <c r="G774" t="str">
        <f t="shared" si="88"/>
        <v/>
      </c>
      <c r="H774" s="142"/>
      <c r="I774" t="str">
        <f t="shared" ca="1" si="89"/>
        <v/>
      </c>
      <c r="J774" s="142"/>
      <c r="K774" t="str">
        <f t="shared" ca="1" si="90"/>
        <v/>
      </c>
      <c r="L774" s="142"/>
      <c r="M774" s="142"/>
      <c r="N774" s="142"/>
      <c r="O774" s="146"/>
      <c r="P774" s="146"/>
      <c r="Q774" s="145">
        <f t="shared" si="92"/>
        <v>0</v>
      </c>
      <c r="R774" s="146"/>
      <c r="S774" s="146"/>
      <c r="T774" s="145">
        <f t="shared" si="93"/>
        <v>0</v>
      </c>
      <c r="U774" s="146"/>
      <c r="V774" s="146"/>
      <c r="W774" s="145">
        <f t="shared" si="94"/>
        <v>0</v>
      </c>
      <c r="X774" s="146"/>
      <c r="Y774" s="146"/>
      <c r="Z774" s="145">
        <f t="shared" si="95"/>
        <v>0</v>
      </c>
      <c r="AA774" s="126">
        <f t="shared" si="91"/>
        <v>0</v>
      </c>
      <c r="AB774" s="142"/>
    </row>
    <row r="775" spans="1:28" x14ac:dyDescent="0.55000000000000004">
      <c r="A775">
        <v>766</v>
      </c>
      <c r="B775" s="142"/>
      <c r="C775" s="142"/>
      <c r="D775" s="142"/>
      <c r="E775" s="142"/>
      <c r="F775" s="142"/>
      <c r="G775" t="str">
        <f t="shared" si="88"/>
        <v/>
      </c>
      <c r="H775" s="142"/>
      <c r="I775" t="str">
        <f t="shared" ca="1" si="89"/>
        <v/>
      </c>
      <c r="J775" s="142"/>
      <c r="K775" t="str">
        <f t="shared" ca="1" si="90"/>
        <v/>
      </c>
      <c r="L775" s="142"/>
      <c r="M775" s="142"/>
      <c r="N775" s="142"/>
      <c r="O775" s="146"/>
      <c r="P775" s="146"/>
      <c r="Q775" s="145">
        <f t="shared" si="92"/>
        <v>0</v>
      </c>
      <c r="R775" s="146"/>
      <c r="S775" s="146"/>
      <c r="T775" s="145">
        <f t="shared" si="93"/>
        <v>0</v>
      </c>
      <c r="U775" s="146"/>
      <c r="V775" s="146"/>
      <c r="W775" s="145">
        <f t="shared" si="94"/>
        <v>0</v>
      </c>
      <c r="X775" s="146"/>
      <c r="Y775" s="146"/>
      <c r="Z775" s="145">
        <f t="shared" si="95"/>
        <v>0</v>
      </c>
      <c r="AA775" s="126">
        <f t="shared" si="91"/>
        <v>0</v>
      </c>
      <c r="AB775" s="142"/>
    </row>
    <row r="776" spans="1:28" x14ac:dyDescent="0.55000000000000004">
      <c r="A776">
        <v>767</v>
      </c>
      <c r="B776" s="142"/>
      <c r="C776" s="142"/>
      <c r="D776" s="142"/>
      <c r="E776" s="142"/>
      <c r="F776" s="142"/>
      <c r="G776" t="str">
        <f t="shared" si="88"/>
        <v/>
      </c>
      <c r="H776" s="142"/>
      <c r="I776" t="str">
        <f t="shared" ca="1" si="89"/>
        <v/>
      </c>
      <c r="J776" s="142"/>
      <c r="K776" t="str">
        <f t="shared" ca="1" si="90"/>
        <v/>
      </c>
      <c r="L776" s="142"/>
      <c r="M776" s="142"/>
      <c r="N776" s="142"/>
      <c r="O776" s="146"/>
      <c r="P776" s="146"/>
      <c r="Q776" s="145">
        <f t="shared" si="92"/>
        <v>0</v>
      </c>
      <c r="R776" s="146"/>
      <c r="S776" s="146"/>
      <c r="T776" s="145">
        <f t="shared" si="93"/>
        <v>0</v>
      </c>
      <c r="U776" s="146"/>
      <c r="V776" s="146"/>
      <c r="W776" s="145">
        <f t="shared" si="94"/>
        <v>0</v>
      </c>
      <c r="X776" s="146"/>
      <c r="Y776" s="146"/>
      <c r="Z776" s="145">
        <f t="shared" si="95"/>
        <v>0</v>
      </c>
      <c r="AA776" s="126">
        <f t="shared" si="91"/>
        <v>0</v>
      </c>
      <c r="AB776" s="142"/>
    </row>
    <row r="777" spans="1:28" x14ac:dyDescent="0.55000000000000004">
      <c r="A777">
        <v>768</v>
      </c>
      <c r="B777" s="142"/>
      <c r="C777" s="142"/>
      <c r="D777" s="142"/>
      <c r="E777" s="142"/>
      <c r="F777" s="142"/>
      <c r="G777" t="str">
        <f t="shared" si="88"/>
        <v/>
      </c>
      <c r="H777" s="142"/>
      <c r="I777" t="str">
        <f t="shared" ca="1" si="89"/>
        <v/>
      </c>
      <c r="J777" s="142"/>
      <c r="K777" t="str">
        <f t="shared" ca="1" si="90"/>
        <v/>
      </c>
      <c r="L777" s="142"/>
      <c r="M777" s="142"/>
      <c r="N777" s="142"/>
      <c r="O777" s="146"/>
      <c r="P777" s="146"/>
      <c r="Q777" s="145">
        <f t="shared" si="92"/>
        <v>0</v>
      </c>
      <c r="R777" s="146"/>
      <c r="S777" s="146"/>
      <c r="T777" s="145">
        <f t="shared" si="93"/>
        <v>0</v>
      </c>
      <c r="U777" s="146"/>
      <c r="V777" s="146"/>
      <c r="W777" s="145">
        <f t="shared" si="94"/>
        <v>0</v>
      </c>
      <c r="X777" s="146"/>
      <c r="Y777" s="146"/>
      <c r="Z777" s="145">
        <f t="shared" si="95"/>
        <v>0</v>
      </c>
      <c r="AA777" s="126">
        <f t="shared" si="91"/>
        <v>0</v>
      </c>
      <c r="AB777" s="142"/>
    </row>
    <row r="778" spans="1:28" x14ac:dyDescent="0.55000000000000004">
      <c r="A778">
        <v>769</v>
      </c>
      <c r="B778" s="142"/>
      <c r="C778" s="142"/>
      <c r="D778" s="142"/>
      <c r="E778" s="142"/>
      <c r="F778" s="142"/>
      <c r="G778" t="str">
        <f t="shared" si="88"/>
        <v/>
      </c>
      <c r="H778" s="142"/>
      <c r="I778" t="str">
        <f t="shared" ca="1" si="89"/>
        <v/>
      </c>
      <c r="J778" s="142"/>
      <c r="K778" t="str">
        <f t="shared" ca="1" si="90"/>
        <v/>
      </c>
      <c r="L778" s="142"/>
      <c r="M778" s="142"/>
      <c r="N778" s="142"/>
      <c r="O778" s="146"/>
      <c r="P778" s="146"/>
      <c r="Q778" s="145">
        <f t="shared" si="92"/>
        <v>0</v>
      </c>
      <c r="R778" s="146"/>
      <c r="S778" s="146"/>
      <c r="T778" s="145">
        <f t="shared" si="93"/>
        <v>0</v>
      </c>
      <c r="U778" s="146"/>
      <c r="V778" s="146"/>
      <c r="W778" s="145">
        <f t="shared" si="94"/>
        <v>0</v>
      </c>
      <c r="X778" s="146"/>
      <c r="Y778" s="146"/>
      <c r="Z778" s="145">
        <f t="shared" si="95"/>
        <v>0</v>
      </c>
      <c r="AA778" s="126">
        <f t="shared" si="91"/>
        <v>0</v>
      </c>
      <c r="AB778" s="142"/>
    </row>
    <row r="779" spans="1:28" x14ac:dyDescent="0.55000000000000004">
      <c r="A779">
        <v>770</v>
      </c>
      <c r="B779" s="142"/>
      <c r="C779" s="142"/>
      <c r="D779" s="142"/>
      <c r="E779" s="142"/>
      <c r="F779" s="142"/>
      <c r="G779" t="str">
        <f t="shared" ref="G779:G842" si="96">LEFT(F779,1)</f>
        <v/>
      </c>
      <c r="H779" s="142"/>
      <c r="I779" t="str">
        <f t="shared" ref="I779:I842" ca="1" si="97">IFERROR(VLOOKUP(H779,INDIRECT(G779&amp;"CATL"),2,FALSE),"")</f>
        <v/>
      </c>
      <c r="J779" s="142"/>
      <c r="K779" t="str">
        <f t="shared" ref="K779:K842" ca="1" si="98">IFERROR(VLOOKUP(J779,INDIRECT("SUB"&amp;I779&amp;"L"),2,FALSE),"")</f>
        <v/>
      </c>
      <c r="L779" s="142"/>
      <c r="M779" s="142"/>
      <c r="N779" s="142"/>
      <c r="O779" s="146"/>
      <c r="P779" s="146"/>
      <c r="Q779" s="145">
        <f t="shared" si="92"/>
        <v>0</v>
      </c>
      <c r="R779" s="146"/>
      <c r="S779" s="146"/>
      <c r="T779" s="145">
        <f t="shared" si="93"/>
        <v>0</v>
      </c>
      <c r="U779" s="146"/>
      <c r="V779" s="146"/>
      <c r="W779" s="145">
        <f t="shared" si="94"/>
        <v>0</v>
      </c>
      <c r="X779" s="146"/>
      <c r="Y779" s="146"/>
      <c r="Z779" s="145">
        <f t="shared" si="95"/>
        <v>0</v>
      </c>
      <c r="AA779" s="126">
        <f t="shared" ref="AA779:AA842" si="99">O779-P779+R779-S779+U779-V779+X779-Y779</f>
        <v>0</v>
      </c>
      <c r="AB779" s="142"/>
    </row>
    <row r="780" spans="1:28" x14ac:dyDescent="0.55000000000000004">
      <c r="A780">
        <v>771</v>
      </c>
      <c r="B780" s="142"/>
      <c r="C780" s="142"/>
      <c r="D780" s="142"/>
      <c r="E780" s="142"/>
      <c r="F780" s="142"/>
      <c r="G780" t="str">
        <f t="shared" si="96"/>
        <v/>
      </c>
      <c r="H780" s="142"/>
      <c r="I780" t="str">
        <f t="shared" ca="1" si="97"/>
        <v/>
      </c>
      <c r="J780" s="142"/>
      <c r="K780" t="str">
        <f t="shared" ca="1" si="98"/>
        <v/>
      </c>
      <c r="L780" s="142"/>
      <c r="M780" s="142"/>
      <c r="N780" s="142"/>
      <c r="O780" s="146"/>
      <c r="P780" s="146"/>
      <c r="Q780" s="145">
        <f t="shared" ref="Q780:Q843" si="100">Q779+O780-P780</f>
        <v>0</v>
      </c>
      <c r="R780" s="146"/>
      <c r="S780" s="146"/>
      <c r="T780" s="145">
        <f t="shared" ref="T780:T843" si="101">T779+R780-S780</f>
        <v>0</v>
      </c>
      <c r="U780" s="146"/>
      <c r="V780" s="146"/>
      <c r="W780" s="145">
        <f t="shared" ref="W780:W843" si="102">W779+U780-V780</f>
        <v>0</v>
      </c>
      <c r="X780" s="146"/>
      <c r="Y780" s="146"/>
      <c r="Z780" s="145">
        <f t="shared" ref="Z780:Z843" si="103">Z779+X780-Y780</f>
        <v>0</v>
      </c>
      <c r="AA780" s="126">
        <f t="shared" si="99"/>
        <v>0</v>
      </c>
      <c r="AB780" s="142"/>
    </row>
    <row r="781" spans="1:28" x14ac:dyDescent="0.55000000000000004">
      <c r="A781">
        <v>772</v>
      </c>
      <c r="B781" s="142"/>
      <c r="C781" s="142"/>
      <c r="D781" s="142"/>
      <c r="E781" s="142"/>
      <c r="F781" s="142"/>
      <c r="G781" t="str">
        <f t="shared" si="96"/>
        <v/>
      </c>
      <c r="H781" s="142"/>
      <c r="I781" t="str">
        <f t="shared" ca="1" si="97"/>
        <v/>
      </c>
      <c r="J781" s="142"/>
      <c r="K781" t="str">
        <f t="shared" ca="1" si="98"/>
        <v/>
      </c>
      <c r="L781" s="142"/>
      <c r="M781" s="142"/>
      <c r="N781" s="142"/>
      <c r="O781" s="146"/>
      <c r="P781" s="146"/>
      <c r="Q781" s="145">
        <f t="shared" si="100"/>
        <v>0</v>
      </c>
      <c r="R781" s="146"/>
      <c r="S781" s="146"/>
      <c r="T781" s="145">
        <f t="shared" si="101"/>
        <v>0</v>
      </c>
      <c r="U781" s="146"/>
      <c r="V781" s="146"/>
      <c r="W781" s="145">
        <f t="shared" si="102"/>
        <v>0</v>
      </c>
      <c r="X781" s="146"/>
      <c r="Y781" s="146"/>
      <c r="Z781" s="145">
        <f t="shared" si="103"/>
        <v>0</v>
      </c>
      <c r="AA781" s="126">
        <f t="shared" si="99"/>
        <v>0</v>
      </c>
      <c r="AB781" s="142"/>
    </row>
    <row r="782" spans="1:28" x14ac:dyDescent="0.55000000000000004">
      <c r="A782">
        <v>773</v>
      </c>
      <c r="B782" s="142"/>
      <c r="C782" s="142"/>
      <c r="D782" s="142"/>
      <c r="E782" s="142"/>
      <c r="F782" s="142"/>
      <c r="G782" t="str">
        <f t="shared" si="96"/>
        <v/>
      </c>
      <c r="H782" s="142"/>
      <c r="I782" t="str">
        <f t="shared" ca="1" si="97"/>
        <v/>
      </c>
      <c r="J782" s="142"/>
      <c r="K782" t="str">
        <f t="shared" ca="1" si="98"/>
        <v/>
      </c>
      <c r="L782" s="142"/>
      <c r="M782" s="142"/>
      <c r="N782" s="142"/>
      <c r="O782" s="146"/>
      <c r="P782" s="146"/>
      <c r="Q782" s="145">
        <f t="shared" si="100"/>
        <v>0</v>
      </c>
      <c r="R782" s="146"/>
      <c r="S782" s="146"/>
      <c r="T782" s="145">
        <f t="shared" si="101"/>
        <v>0</v>
      </c>
      <c r="U782" s="146"/>
      <c r="V782" s="146"/>
      <c r="W782" s="145">
        <f t="shared" si="102"/>
        <v>0</v>
      </c>
      <c r="X782" s="146"/>
      <c r="Y782" s="146"/>
      <c r="Z782" s="145">
        <f t="shared" si="103"/>
        <v>0</v>
      </c>
      <c r="AA782" s="126">
        <f t="shared" si="99"/>
        <v>0</v>
      </c>
      <c r="AB782" s="142"/>
    </row>
    <row r="783" spans="1:28" x14ac:dyDescent="0.55000000000000004">
      <c r="A783">
        <v>774</v>
      </c>
      <c r="B783" s="142"/>
      <c r="C783" s="142"/>
      <c r="D783" s="142"/>
      <c r="E783" s="142"/>
      <c r="F783" s="142"/>
      <c r="G783" t="str">
        <f t="shared" si="96"/>
        <v/>
      </c>
      <c r="H783" s="142"/>
      <c r="I783" t="str">
        <f t="shared" ca="1" si="97"/>
        <v/>
      </c>
      <c r="J783" s="142"/>
      <c r="K783" t="str">
        <f t="shared" ca="1" si="98"/>
        <v/>
      </c>
      <c r="L783" s="142"/>
      <c r="M783" s="142"/>
      <c r="N783" s="142"/>
      <c r="O783" s="146"/>
      <c r="P783" s="146"/>
      <c r="Q783" s="145">
        <f t="shared" si="100"/>
        <v>0</v>
      </c>
      <c r="R783" s="146"/>
      <c r="S783" s="146"/>
      <c r="T783" s="145">
        <f t="shared" si="101"/>
        <v>0</v>
      </c>
      <c r="U783" s="146"/>
      <c r="V783" s="146"/>
      <c r="W783" s="145">
        <f t="shared" si="102"/>
        <v>0</v>
      </c>
      <c r="X783" s="146"/>
      <c r="Y783" s="146"/>
      <c r="Z783" s="145">
        <f t="shared" si="103"/>
        <v>0</v>
      </c>
      <c r="AA783" s="126">
        <f t="shared" si="99"/>
        <v>0</v>
      </c>
      <c r="AB783" s="142"/>
    </row>
    <row r="784" spans="1:28" x14ac:dyDescent="0.55000000000000004">
      <c r="A784">
        <v>775</v>
      </c>
      <c r="B784" s="142"/>
      <c r="C784" s="142"/>
      <c r="D784" s="142"/>
      <c r="E784" s="142"/>
      <c r="F784" s="142"/>
      <c r="G784" t="str">
        <f t="shared" si="96"/>
        <v/>
      </c>
      <c r="H784" s="142"/>
      <c r="I784" t="str">
        <f t="shared" ca="1" si="97"/>
        <v/>
      </c>
      <c r="J784" s="142"/>
      <c r="K784" t="str">
        <f t="shared" ca="1" si="98"/>
        <v/>
      </c>
      <c r="L784" s="142"/>
      <c r="M784" s="142"/>
      <c r="N784" s="142"/>
      <c r="O784" s="146"/>
      <c r="P784" s="146"/>
      <c r="Q784" s="145">
        <f t="shared" si="100"/>
        <v>0</v>
      </c>
      <c r="R784" s="146"/>
      <c r="S784" s="146"/>
      <c r="T784" s="145">
        <f t="shared" si="101"/>
        <v>0</v>
      </c>
      <c r="U784" s="146"/>
      <c r="V784" s="146"/>
      <c r="W784" s="145">
        <f t="shared" si="102"/>
        <v>0</v>
      </c>
      <c r="X784" s="146"/>
      <c r="Y784" s="146"/>
      <c r="Z784" s="145">
        <f t="shared" si="103"/>
        <v>0</v>
      </c>
      <c r="AA784" s="126">
        <f t="shared" si="99"/>
        <v>0</v>
      </c>
      <c r="AB784" s="142"/>
    </row>
    <row r="785" spans="1:28" x14ac:dyDescent="0.55000000000000004">
      <c r="A785">
        <v>776</v>
      </c>
      <c r="B785" s="142"/>
      <c r="C785" s="142"/>
      <c r="D785" s="142"/>
      <c r="E785" s="142"/>
      <c r="F785" s="142"/>
      <c r="G785" t="str">
        <f t="shared" si="96"/>
        <v/>
      </c>
      <c r="H785" s="142"/>
      <c r="I785" t="str">
        <f t="shared" ca="1" si="97"/>
        <v/>
      </c>
      <c r="J785" s="142"/>
      <c r="K785" t="str">
        <f t="shared" ca="1" si="98"/>
        <v/>
      </c>
      <c r="L785" s="142"/>
      <c r="M785" s="142"/>
      <c r="N785" s="142"/>
      <c r="O785" s="146"/>
      <c r="P785" s="146"/>
      <c r="Q785" s="145">
        <f t="shared" si="100"/>
        <v>0</v>
      </c>
      <c r="R785" s="146"/>
      <c r="S785" s="146"/>
      <c r="T785" s="145">
        <f t="shared" si="101"/>
        <v>0</v>
      </c>
      <c r="U785" s="146"/>
      <c r="V785" s="146"/>
      <c r="W785" s="145">
        <f t="shared" si="102"/>
        <v>0</v>
      </c>
      <c r="X785" s="146"/>
      <c r="Y785" s="146"/>
      <c r="Z785" s="145">
        <f t="shared" si="103"/>
        <v>0</v>
      </c>
      <c r="AA785" s="126">
        <f t="shared" si="99"/>
        <v>0</v>
      </c>
      <c r="AB785" s="142"/>
    </row>
    <row r="786" spans="1:28" x14ac:dyDescent="0.55000000000000004">
      <c r="A786">
        <v>777</v>
      </c>
      <c r="B786" s="142"/>
      <c r="C786" s="142"/>
      <c r="D786" s="142"/>
      <c r="E786" s="142"/>
      <c r="F786" s="142"/>
      <c r="G786" t="str">
        <f t="shared" si="96"/>
        <v/>
      </c>
      <c r="H786" s="142"/>
      <c r="I786" t="str">
        <f t="shared" ca="1" si="97"/>
        <v/>
      </c>
      <c r="J786" s="142"/>
      <c r="K786" t="str">
        <f t="shared" ca="1" si="98"/>
        <v/>
      </c>
      <c r="L786" s="142"/>
      <c r="M786" s="142"/>
      <c r="N786" s="142"/>
      <c r="O786" s="146"/>
      <c r="P786" s="146"/>
      <c r="Q786" s="145">
        <f t="shared" si="100"/>
        <v>0</v>
      </c>
      <c r="R786" s="146"/>
      <c r="S786" s="146"/>
      <c r="T786" s="145">
        <f t="shared" si="101"/>
        <v>0</v>
      </c>
      <c r="U786" s="146"/>
      <c r="V786" s="146"/>
      <c r="W786" s="145">
        <f t="shared" si="102"/>
        <v>0</v>
      </c>
      <c r="X786" s="146"/>
      <c r="Y786" s="146"/>
      <c r="Z786" s="145">
        <f t="shared" si="103"/>
        <v>0</v>
      </c>
      <c r="AA786" s="126">
        <f t="shared" si="99"/>
        <v>0</v>
      </c>
      <c r="AB786" s="142"/>
    </row>
    <row r="787" spans="1:28" x14ac:dyDescent="0.55000000000000004">
      <c r="A787">
        <v>778</v>
      </c>
      <c r="B787" s="142"/>
      <c r="C787" s="142"/>
      <c r="D787" s="142"/>
      <c r="E787" s="142"/>
      <c r="F787" s="142"/>
      <c r="G787" t="str">
        <f t="shared" si="96"/>
        <v/>
      </c>
      <c r="H787" s="142"/>
      <c r="I787" t="str">
        <f t="shared" ca="1" si="97"/>
        <v/>
      </c>
      <c r="J787" s="142"/>
      <c r="K787" t="str">
        <f t="shared" ca="1" si="98"/>
        <v/>
      </c>
      <c r="L787" s="142"/>
      <c r="M787" s="142"/>
      <c r="N787" s="142"/>
      <c r="O787" s="146"/>
      <c r="P787" s="146"/>
      <c r="Q787" s="145">
        <f t="shared" si="100"/>
        <v>0</v>
      </c>
      <c r="R787" s="146"/>
      <c r="S787" s="146"/>
      <c r="T787" s="145">
        <f t="shared" si="101"/>
        <v>0</v>
      </c>
      <c r="U787" s="146"/>
      <c r="V787" s="146"/>
      <c r="W787" s="145">
        <f t="shared" si="102"/>
        <v>0</v>
      </c>
      <c r="X787" s="146"/>
      <c r="Y787" s="146"/>
      <c r="Z787" s="145">
        <f t="shared" si="103"/>
        <v>0</v>
      </c>
      <c r="AA787" s="126">
        <f t="shared" si="99"/>
        <v>0</v>
      </c>
      <c r="AB787" s="142"/>
    </row>
    <row r="788" spans="1:28" x14ac:dyDescent="0.55000000000000004">
      <c r="A788">
        <v>779</v>
      </c>
      <c r="B788" s="142"/>
      <c r="C788" s="142"/>
      <c r="D788" s="142"/>
      <c r="E788" s="142"/>
      <c r="F788" s="142"/>
      <c r="G788" t="str">
        <f t="shared" si="96"/>
        <v/>
      </c>
      <c r="H788" s="142"/>
      <c r="I788" t="str">
        <f t="shared" ca="1" si="97"/>
        <v/>
      </c>
      <c r="J788" s="142"/>
      <c r="K788" t="str">
        <f t="shared" ca="1" si="98"/>
        <v/>
      </c>
      <c r="L788" s="142"/>
      <c r="M788" s="142"/>
      <c r="N788" s="142"/>
      <c r="O788" s="146"/>
      <c r="P788" s="146"/>
      <c r="Q788" s="145">
        <f t="shared" si="100"/>
        <v>0</v>
      </c>
      <c r="R788" s="146"/>
      <c r="S788" s="146"/>
      <c r="T788" s="145">
        <f t="shared" si="101"/>
        <v>0</v>
      </c>
      <c r="U788" s="146"/>
      <c r="V788" s="146"/>
      <c r="W788" s="145">
        <f t="shared" si="102"/>
        <v>0</v>
      </c>
      <c r="X788" s="146"/>
      <c r="Y788" s="146"/>
      <c r="Z788" s="145">
        <f t="shared" si="103"/>
        <v>0</v>
      </c>
      <c r="AA788" s="126">
        <f t="shared" si="99"/>
        <v>0</v>
      </c>
      <c r="AB788" s="142"/>
    </row>
    <row r="789" spans="1:28" x14ac:dyDescent="0.55000000000000004">
      <c r="A789">
        <v>780</v>
      </c>
      <c r="B789" s="142"/>
      <c r="C789" s="142"/>
      <c r="D789" s="142"/>
      <c r="E789" s="142"/>
      <c r="F789" s="142"/>
      <c r="G789" t="str">
        <f t="shared" si="96"/>
        <v/>
      </c>
      <c r="H789" s="142"/>
      <c r="I789" t="str">
        <f t="shared" ca="1" si="97"/>
        <v/>
      </c>
      <c r="J789" s="142"/>
      <c r="K789" t="str">
        <f t="shared" ca="1" si="98"/>
        <v/>
      </c>
      <c r="L789" s="142"/>
      <c r="M789" s="142"/>
      <c r="N789" s="142"/>
      <c r="O789" s="146"/>
      <c r="P789" s="146"/>
      <c r="Q789" s="145">
        <f t="shared" si="100"/>
        <v>0</v>
      </c>
      <c r="R789" s="146"/>
      <c r="S789" s="146"/>
      <c r="T789" s="145">
        <f t="shared" si="101"/>
        <v>0</v>
      </c>
      <c r="U789" s="146"/>
      <c r="V789" s="146"/>
      <c r="W789" s="145">
        <f t="shared" si="102"/>
        <v>0</v>
      </c>
      <c r="X789" s="146"/>
      <c r="Y789" s="146"/>
      <c r="Z789" s="145">
        <f t="shared" si="103"/>
        <v>0</v>
      </c>
      <c r="AA789" s="126">
        <f t="shared" si="99"/>
        <v>0</v>
      </c>
      <c r="AB789" s="142"/>
    </row>
    <row r="790" spans="1:28" x14ac:dyDescent="0.55000000000000004">
      <c r="A790">
        <v>781</v>
      </c>
      <c r="B790" s="142"/>
      <c r="C790" s="142"/>
      <c r="D790" s="142"/>
      <c r="E790" s="142"/>
      <c r="F790" s="142"/>
      <c r="G790" t="str">
        <f t="shared" si="96"/>
        <v/>
      </c>
      <c r="H790" s="142"/>
      <c r="I790" t="str">
        <f t="shared" ca="1" si="97"/>
        <v/>
      </c>
      <c r="J790" s="142"/>
      <c r="K790" t="str">
        <f t="shared" ca="1" si="98"/>
        <v/>
      </c>
      <c r="L790" s="142"/>
      <c r="M790" s="142"/>
      <c r="N790" s="142"/>
      <c r="O790" s="146"/>
      <c r="P790" s="146"/>
      <c r="Q790" s="145">
        <f t="shared" si="100"/>
        <v>0</v>
      </c>
      <c r="R790" s="146"/>
      <c r="S790" s="146"/>
      <c r="T790" s="145">
        <f t="shared" si="101"/>
        <v>0</v>
      </c>
      <c r="U790" s="146"/>
      <c r="V790" s="146"/>
      <c r="W790" s="145">
        <f t="shared" si="102"/>
        <v>0</v>
      </c>
      <c r="X790" s="146"/>
      <c r="Y790" s="146"/>
      <c r="Z790" s="145">
        <f t="shared" si="103"/>
        <v>0</v>
      </c>
      <c r="AA790" s="126">
        <f t="shared" si="99"/>
        <v>0</v>
      </c>
      <c r="AB790" s="142"/>
    </row>
    <row r="791" spans="1:28" x14ac:dyDescent="0.55000000000000004">
      <c r="A791">
        <v>782</v>
      </c>
      <c r="B791" s="142"/>
      <c r="C791" s="142"/>
      <c r="D791" s="142"/>
      <c r="E791" s="142"/>
      <c r="F791" s="142"/>
      <c r="G791" t="str">
        <f t="shared" si="96"/>
        <v/>
      </c>
      <c r="H791" s="142"/>
      <c r="I791" t="str">
        <f t="shared" ca="1" si="97"/>
        <v/>
      </c>
      <c r="J791" s="142"/>
      <c r="K791" t="str">
        <f t="shared" ca="1" si="98"/>
        <v/>
      </c>
      <c r="L791" s="142"/>
      <c r="M791" s="142"/>
      <c r="N791" s="142"/>
      <c r="O791" s="146"/>
      <c r="P791" s="146"/>
      <c r="Q791" s="145">
        <f t="shared" si="100"/>
        <v>0</v>
      </c>
      <c r="R791" s="146"/>
      <c r="S791" s="146"/>
      <c r="T791" s="145">
        <f t="shared" si="101"/>
        <v>0</v>
      </c>
      <c r="U791" s="146"/>
      <c r="V791" s="146"/>
      <c r="W791" s="145">
        <f t="shared" si="102"/>
        <v>0</v>
      </c>
      <c r="X791" s="146"/>
      <c r="Y791" s="146"/>
      <c r="Z791" s="145">
        <f t="shared" si="103"/>
        <v>0</v>
      </c>
      <c r="AA791" s="126">
        <f t="shared" si="99"/>
        <v>0</v>
      </c>
      <c r="AB791" s="142"/>
    </row>
    <row r="792" spans="1:28" x14ac:dyDescent="0.55000000000000004">
      <c r="A792">
        <v>783</v>
      </c>
      <c r="B792" s="142"/>
      <c r="C792" s="142"/>
      <c r="D792" s="142"/>
      <c r="E792" s="142"/>
      <c r="F792" s="142"/>
      <c r="G792" t="str">
        <f t="shared" si="96"/>
        <v/>
      </c>
      <c r="H792" s="142"/>
      <c r="I792" t="str">
        <f t="shared" ca="1" si="97"/>
        <v/>
      </c>
      <c r="J792" s="142"/>
      <c r="K792" t="str">
        <f t="shared" ca="1" si="98"/>
        <v/>
      </c>
      <c r="L792" s="142"/>
      <c r="M792" s="142"/>
      <c r="N792" s="142"/>
      <c r="O792" s="146"/>
      <c r="P792" s="146"/>
      <c r="Q792" s="145">
        <f t="shared" si="100"/>
        <v>0</v>
      </c>
      <c r="R792" s="146"/>
      <c r="S792" s="146"/>
      <c r="T792" s="145">
        <f t="shared" si="101"/>
        <v>0</v>
      </c>
      <c r="U792" s="146"/>
      <c r="V792" s="146"/>
      <c r="W792" s="145">
        <f t="shared" si="102"/>
        <v>0</v>
      </c>
      <c r="X792" s="146"/>
      <c r="Y792" s="146"/>
      <c r="Z792" s="145">
        <f t="shared" si="103"/>
        <v>0</v>
      </c>
      <c r="AA792" s="126">
        <f t="shared" si="99"/>
        <v>0</v>
      </c>
      <c r="AB792" s="142"/>
    </row>
    <row r="793" spans="1:28" x14ac:dyDescent="0.55000000000000004">
      <c r="A793">
        <v>784</v>
      </c>
      <c r="B793" s="142"/>
      <c r="C793" s="142"/>
      <c r="D793" s="142"/>
      <c r="E793" s="142"/>
      <c r="F793" s="142"/>
      <c r="G793" t="str">
        <f t="shared" si="96"/>
        <v/>
      </c>
      <c r="H793" s="142"/>
      <c r="I793" t="str">
        <f t="shared" ca="1" si="97"/>
        <v/>
      </c>
      <c r="J793" s="142"/>
      <c r="K793" t="str">
        <f t="shared" ca="1" si="98"/>
        <v/>
      </c>
      <c r="L793" s="142"/>
      <c r="M793" s="142"/>
      <c r="N793" s="142"/>
      <c r="O793" s="146"/>
      <c r="P793" s="146"/>
      <c r="Q793" s="145">
        <f t="shared" si="100"/>
        <v>0</v>
      </c>
      <c r="R793" s="146"/>
      <c r="S793" s="146"/>
      <c r="T793" s="145">
        <f t="shared" si="101"/>
        <v>0</v>
      </c>
      <c r="U793" s="146"/>
      <c r="V793" s="146"/>
      <c r="W793" s="145">
        <f t="shared" si="102"/>
        <v>0</v>
      </c>
      <c r="X793" s="146"/>
      <c r="Y793" s="146"/>
      <c r="Z793" s="145">
        <f t="shared" si="103"/>
        <v>0</v>
      </c>
      <c r="AA793" s="126">
        <f t="shared" si="99"/>
        <v>0</v>
      </c>
      <c r="AB793" s="142"/>
    </row>
    <row r="794" spans="1:28" x14ac:dyDescent="0.55000000000000004">
      <c r="A794">
        <v>785</v>
      </c>
      <c r="B794" s="142"/>
      <c r="C794" s="142"/>
      <c r="D794" s="142"/>
      <c r="E794" s="142"/>
      <c r="F794" s="142"/>
      <c r="G794" t="str">
        <f t="shared" si="96"/>
        <v/>
      </c>
      <c r="H794" s="142"/>
      <c r="I794" t="str">
        <f t="shared" ca="1" si="97"/>
        <v/>
      </c>
      <c r="J794" s="142"/>
      <c r="K794" t="str">
        <f t="shared" ca="1" si="98"/>
        <v/>
      </c>
      <c r="L794" s="142"/>
      <c r="M794" s="142"/>
      <c r="N794" s="142"/>
      <c r="O794" s="146"/>
      <c r="P794" s="146"/>
      <c r="Q794" s="145">
        <f t="shared" si="100"/>
        <v>0</v>
      </c>
      <c r="R794" s="146"/>
      <c r="S794" s="146"/>
      <c r="T794" s="145">
        <f t="shared" si="101"/>
        <v>0</v>
      </c>
      <c r="U794" s="146"/>
      <c r="V794" s="146"/>
      <c r="W794" s="145">
        <f t="shared" si="102"/>
        <v>0</v>
      </c>
      <c r="X794" s="146"/>
      <c r="Y794" s="146"/>
      <c r="Z794" s="145">
        <f t="shared" si="103"/>
        <v>0</v>
      </c>
      <c r="AA794" s="126">
        <f t="shared" si="99"/>
        <v>0</v>
      </c>
      <c r="AB794" s="142"/>
    </row>
    <row r="795" spans="1:28" x14ac:dyDescent="0.55000000000000004">
      <c r="A795">
        <v>786</v>
      </c>
      <c r="B795" s="142"/>
      <c r="C795" s="142"/>
      <c r="D795" s="142"/>
      <c r="E795" s="142"/>
      <c r="F795" s="142"/>
      <c r="G795" t="str">
        <f t="shared" si="96"/>
        <v/>
      </c>
      <c r="H795" s="142"/>
      <c r="I795" t="str">
        <f t="shared" ca="1" si="97"/>
        <v/>
      </c>
      <c r="J795" s="142"/>
      <c r="K795" t="str">
        <f t="shared" ca="1" si="98"/>
        <v/>
      </c>
      <c r="L795" s="142"/>
      <c r="M795" s="142"/>
      <c r="N795" s="142"/>
      <c r="O795" s="146"/>
      <c r="P795" s="146"/>
      <c r="Q795" s="145">
        <f t="shared" si="100"/>
        <v>0</v>
      </c>
      <c r="R795" s="146"/>
      <c r="S795" s="146"/>
      <c r="T795" s="145">
        <f t="shared" si="101"/>
        <v>0</v>
      </c>
      <c r="U795" s="146"/>
      <c r="V795" s="146"/>
      <c r="W795" s="145">
        <f t="shared" si="102"/>
        <v>0</v>
      </c>
      <c r="X795" s="146"/>
      <c r="Y795" s="146"/>
      <c r="Z795" s="145">
        <f t="shared" si="103"/>
        <v>0</v>
      </c>
      <c r="AA795" s="126">
        <f t="shared" si="99"/>
        <v>0</v>
      </c>
      <c r="AB795" s="142"/>
    </row>
    <row r="796" spans="1:28" x14ac:dyDescent="0.55000000000000004">
      <c r="A796">
        <v>787</v>
      </c>
      <c r="B796" s="142"/>
      <c r="C796" s="142"/>
      <c r="D796" s="142"/>
      <c r="E796" s="142"/>
      <c r="F796" s="142"/>
      <c r="G796" t="str">
        <f t="shared" si="96"/>
        <v/>
      </c>
      <c r="H796" s="142"/>
      <c r="I796" t="str">
        <f t="shared" ca="1" si="97"/>
        <v/>
      </c>
      <c r="J796" s="142"/>
      <c r="K796" t="str">
        <f t="shared" ca="1" si="98"/>
        <v/>
      </c>
      <c r="L796" s="142"/>
      <c r="M796" s="142"/>
      <c r="N796" s="142"/>
      <c r="O796" s="146"/>
      <c r="P796" s="146"/>
      <c r="Q796" s="145">
        <f t="shared" si="100"/>
        <v>0</v>
      </c>
      <c r="R796" s="146"/>
      <c r="S796" s="146"/>
      <c r="T796" s="145">
        <f t="shared" si="101"/>
        <v>0</v>
      </c>
      <c r="U796" s="146"/>
      <c r="V796" s="146"/>
      <c r="W796" s="145">
        <f t="shared" si="102"/>
        <v>0</v>
      </c>
      <c r="X796" s="146"/>
      <c r="Y796" s="146"/>
      <c r="Z796" s="145">
        <f t="shared" si="103"/>
        <v>0</v>
      </c>
      <c r="AA796" s="126">
        <f t="shared" si="99"/>
        <v>0</v>
      </c>
      <c r="AB796" s="142"/>
    </row>
    <row r="797" spans="1:28" x14ac:dyDescent="0.55000000000000004">
      <c r="A797">
        <v>788</v>
      </c>
      <c r="B797" s="142"/>
      <c r="C797" s="142"/>
      <c r="D797" s="142"/>
      <c r="E797" s="142"/>
      <c r="F797" s="142"/>
      <c r="G797" t="str">
        <f t="shared" si="96"/>
        <v/>
      </c>
      <c r="H797" s="142"/>
      <c r="I797" t="str">
        <f t="shared" ca="1" si="97"/>
        <v/>
      </c>
      <c r="J797" s="142"/>
      <c r="K797" t="str">
        <f t="shared" ca="1" si="98"/>
        <v/>
      </c>
      <c r="L797" s="142"/>
      <c r="M797" s="142"/>
      <c r="N797" s="142"/>
      <c r="O797" s="146"/>
      <c r="P797" s="146"/>
      <c r="Q797" s="145">
        <f t="shared" si="100"/>
        <v>0</v>
      </c>
      <c r="R797" s="146"/>
      <c r="S797" s="146"/>
      <c r="T797" s="145">
        <f t="shared" si="101"/>
        <v>0</v>
      </c>
      <c r="U797" s="146"/>
      <c r="V797" s="146"/>
      <c r="W797" s="145">
        <f t="shared" si="102"/>
        <v>0</v>
      </c>
      <c r="X797" s="146"/>
      <c r="Y797" s="146"/>
      <c r="Z797" s="145">
        <f t="shared" si="103"/>
        <v>0</v>
      </c>
      <c r="AA797" s="126">
        <f t="shared" si="99"/>
        <v>0</v>
      </c>
      <c r="AB797" s="142"/>
    </row>
    <row r="798" spans="1:28" x14ac:dyDescent="0.55000000000000004">
      <c r="A798">
        <v>789</v>
      </c>
      <c r="B798" s="142"/>
      <c r="C798" s="142"/>
      <c r="D798" s="142"/>
      <c r="E798" s="142"/>
      <c r="F798" s="142"/>
      <c r="G798" t="str">
        <f t="shared" si="96"/>
        <v/>
      </c>
      <c r="H798" s="142"/>
      <c r="I798" t="str">
        <f t="shared" ca="1" si="97"/>
        <v/>
      </c>
      <c r="J798" s="142"/>
      <c r="K798" t="str">
        <f t="shared" ca="1" si="98"/>
        <v/>
      </c>
      <c r="L798" s="142"/>
      <c r="M798" s="142"/>
      <c r="N798" s="142"/>
      <c r="O798" s="146"/>
      <c r="P798" s="146"/>
      <c r="Q798" s="145">
        <f t="shared" si="100"/>
        <v>0</v>
      </c>
      <c r="R798" s="146"/>
      <c r="S798" s="146"/>
      <c r="T798" s="145">
        <f t="shared" si="101"/>
        <v>0</v>
      </c>
      <c r="U798" s="146"/>
      <c r="V798" s="146"/>
      <c r="W798" s="145">
        <f t="shared" si="102"/>
        <v>0</v>
      </c>
      <c r="X798" s="146"/>
      <c r="Y798" s="146"/>
      <c r="Z798" s="145">
        <f t="shared" si="103"/>
        <v>0</v>
      </c>
      <c r="AA798" s="126">
        <f t="shared" si="99"/>
        <v>0</v>
      </c>
      <c r="AB798" s="142"/>
    </row>
    <row r="799" spans="1:28" x14ac:dyDescent="0.55000000000000004">
      <c r="A799">
        <v>790</v>
      </c>
      <c r="B799" s="142"/>
      <c r="C799" s="142"/>
      <c r="D799" s="142"/>
      <c r="E799" s="142"/>
      <c r="F799" s="142"/>
      <c r="G799" t="str">
        <f t="shared" si="96"/>
        <v/>
      </c>
      <c r="H799" s="142"/>
      <c r="I799" t="str">
        <f t="shared" ca="1" si="97"/>
        <v/>
      </c>
      <c r="J799" s="142"/>
      <c r="K799" t="str">
        <f t="shared" ca="1" si="98"/>
        <v/>
      </c>
      <c r="L799" s="142"/>
      <c r="M799" s="142"/>
      <c r="N799" s="142"/>
      <c r="O799" s="146"/>
      <c r="P799" s="146"/>
      <c r="Q799" s="145">
        <f t="shared" si="100"/>
        <v>0</v>
      </c>
      <c r="R799" s="146"/>
      <c r="S799" s="146"/>
      <c r="T799" s="145">
        <f t="shared" si="101"/>
        <v>0</v>
      </c>
      <c r="U799" s="146"/>
      <c r="V799" s="146"/>
      <c r="W799" s="145">
        <f t="shared" si="102"/>
        <v>0</v>
      </c>
      <c r="X799" s="146"/>
      <c r="Y799" s="146"/>
      <c r="Z799" s="145">
        <f t="shared" si="103"/>
        <v>0</v>
      </c>
      <c r="AA799" s="126">
        <f t="shared" si="99"/>
        <v>0</v>
      </c>
      <c r="AB799" s="142"/>
    </row>
    <row r="800" spans="1:28" x14ac:dyDescent="0.55000000000000004">
      <c r="A800">
        <v>791</v>
      </c>
      <c r="B800" s="142"/>
      <c r="C800" s="142"/>
      <c r="D800" s="142"/>
      <c r="E800" s="142"/>
      <c r="F800" s="142"/>
      <c r="G800" t="str">
        <f t="shared" si="96"/>
        <v/>
      </c>
      <c r="H800" s="142"/>
      <c r="I800" t="str">
        <f t="shared" ca="1" si="97"/>
        <v/>
      </c>
      <c r="J800" s="142"/>
      <c r="K800" t="str">
        <f t="shared" ca="1" si="98"/>
        <v/>
      </c>
      <c r="L800" s="142"/>
      <c r="M800" s="142"/>
      <c r="N800" s="142"/>
      <c r="O800" s="146"/>
      <c r="P800" s="146"/>
      <c r="Q800" s="145">
        <f t="shared" si="100"/>
        <v>0</v>
      </c>
      <c r="R800" s="146"/>
      <c r="S800" s="146"/>
      <c r="T800" s="145">
        <f t="shared" si="101"/>
        <v>0</v>
      </c>
      <c r="U800" s="146"/>
      <c r="V800" s="146"/>
      <c r="W800" s="145">
        <f t="shared" si="102"/>
        <v>0</v>
      </c>
      <c r="X800" s="146"/>
      <c r="Y800" s="146"/>
      <c r="Z800" s="145">
        <f t="shared" si="103"/>
        <v>0</v>
      </c>
      <c r="AA800" s="126">
        <f t="shared" si="99"/>
        <v>0</v>
      </c>
      <c r="AB800" s="142"/>
    </row>
    <row r="801" spans="1:28" x14ac:dyDescent="0.55000000000000004">
      <c r="A801">
        <v>792</v>
      </c>
      <c r="B801" s="142"/>
      <c r="C801" s="142"/>
      <c r="D801" s="142"/>
      <c r="E801" s="142"/>
      <c r="F801" s="142"/>
      <c r="G801" t="str">
        <f t="shared" si="96"/>
        <v/>
      </c>
      <c r="H801" s="142"/>
      <c r="I801" t="str">
        <f t="shared" ca="1" si="97"/>
        <v/>
      </c>
      <c r="J801" s="142"/>
      <c r="K801" t="str">
        <f t="shared" ca="1" si="98"/>
        <v/>
      </c>
      <c r="L801" s="142"/>
      <c r="M801" s="142"/>
      <c r="N801" s="142"/>
      <c r="O801" s="146"/>
      <c r="P801" s="146"/>
      <c r="Q801" s="145">
        <f t="shared" si="100"/>
        <v>0</v>
      </c>
      <c r="R801" s="146"/>
      <c r="S801" s="146"/>
      <c r="T801" s="145">
        <f t="shared" si="101"/>
        <v>0</v>
      </c>
      <c r="U801" s="146"/>
      <c r="V801" s="146"/>
      <c r="W801" s="145">
        <f t="shared" si="102"/>
        <v>0</v>
      </c>
      <c r="X801" s="146"/>
      <c r="Y801" s="146"/>
      <c r="Z801" s="145">
        <f t="shared" si="103"/>
        <v>0</v>
      </c>
      <c r="AA801" s="126">
        <f t="shared" si="99"/>
        <v>0</v>
      </c>
      <c r="AB801" s="142"/>
    </row>
    <row r="802" spans="1:28" x14ac:dyDescent="0.55000000000000004">
      <c r="A802">
        <v>793</v>
      </c>
      <c r="B802" s="142"/>
      <c r="C802" s="142"/>
      <c r="D802" s="142"/>
      <c r="E802" s="142"/>
      <c r="F802" s="142"/>
      <c r="G802" t="str">
        <f t="shared" si="96"/>
        <v/>
      </c>
      <c r="H802" s="142"/>
      <c r="I802" t="str">
        <f t="shared" ca="1" si="97"/>
        <v/>
      </c>
      <c r="J802" s="142"/>
      <c r="K802" t="str">
        <f t="shared" ca="1" si="98"/>
        <v/>
      </c>
      <c r="L802" s="142"/>
      <c r="M802" s="142"/>
      <c r="N802" s="142"/>
      <c r="O802" s="146"/>
      <c r="P802" s="146"/>
      <c r="Q802" s="145">
        <f t="shared" si="100"/>
        <v>0</v>
      </c>
      <c r="R802" s="146"/>
      <c r="S802" s="146"/>
      <c r="T802" s="145">
        <f t="shared" si="101"/>
        <v>0</v>
      </c>
      <c r="U802" s="146"/>
      <c r="V802" s="146"/>
      <c r="W802" s="145">
        <f t="shared" si="102"/>
        <v>0</v>
      </c>
      <c r="X802" s="146"/>
      <c r="Y802" s="146"/>
      <c r="Z802" s="145">
        <f t="shared" si="103"/>
        <v>0</v>
      </c>
      <c r="AA802" s="126">
        <f t="shared" si="99"/>
        <v>0</v>
      </c>
      <c r="AB802" s="142"/>
    </row>
    <row r="803" spans="1:28" x14ac:dyDescent="0.55000000000000004">
      <c r="A803">
        <v>794</v>
      </c>
      <c r="B803" s="142"/>
      <c r="C803" s="142"/>
      <c r="D803" s="142"/>
      <c r="E803" s="142"/>
      <c r="F803" s="142"/>
      <c r="G803" t="str">
        <f t="shared" si="96"/>
        <v/>
      </c>
      <c r="H803" s="142"/>
      <c r="I803" t="str">
        <f t="shared" ca="1" si="97"/>
        <v/>
      </c>
      <c r="J803" s="142"/>
      <c r="K803" t="str">
        <f t="shared" ca="1" si="98"/>
        <v/>
      </c>
      <c r="L803" s="142"/>
      <c r="M803" s="142"/>
      <c r="N803" s="142"/>
      <c r="O803" s="146"/>
      <c r="P803" s="146"/>
      <c r="Q803" s="145">
        <f t="shared" si="100"/>
        <v>0</v>
      </c>
      <c r="R803" s="146"/>
      <c r="S803" s="146"/>
      <c r="T803" s="145">
        <f t="shared" si="101"/>
        <v>0</v>
      </c>
      <c r="U803" s="146"/>
      <c r="V803" s="146"/>
      <c r="W803" s="145">
        <f t="shared" si="102"/>
        <v>0</v>
      </c>
      <c r="X803" s="146"/>
      <c r="Y803" s="146"/>
      <c r="Z803" s="145">
        <f t="shared" si="103"/>
        <v>0</v>
      </c>
      <c r="AA803" s="126">
        <f t="shared" si="99"/>
        <v>0</v>
      </c>
      <c r="AB803" s="142"/>
    </row>
    <row r="804" spans="1:28" x14ac:dyDescent="0.55000000000000004">
      <c r="A804">
        <v>795</v>
      </c>
      <c r="B804" s="142"/>
      <c r="C804" s="142"/>
      <c r="D804" s="142"/>
      <c r="E804" s="142"/>
      <c r="F804" s="142"/>
      <c r="G804" t="str">
        <f t="shared" si="96"/>
        <v/>
      </c>
      <c r="H804" s="142"/>
      <c r="I804" t="str">
        <f t="shared" ca="1" si="97"/>
        <v/>
      </c>
      <c r="J804" s="142"/>
      <c r="K804" t="str">
        <f t="shared" ca="1" si="98"/>
        <v/>
      </c>
      <c r="L804" s="142"/>
      <c r="M804" s="142"/>
      <c r="N804" s="142"/>
      <c r="O804" s="146"/>
      <c r="P804" s="146"/>
      <c r="Q804" s="145">
        <f t="shared" si="100"/>
        <v>0</v>
      </c>
      <c r="R804" s="146"/>
      <c r="S804" s="146"/>
      <c r="T804" s="145">
        <f t="shared" si="101"/>
        <v>0</v>
      </c>
      <c r="U804" s="146"/>
      <c r="V804" s="146"/>
      <c r="W804" s="145">
        <f t="shared" si="102"/>
        <v>0</v>
      </c>
      <c r="X804" s="146"/>
      <c r="Y804" s="146"/>
      <c r="Z804" s="145">
        <f t="shared" si="103"/>
        <v>0</v>
      </c>
      <c r="AA804" s="126">
        <f t="shared" si="99"/>
        <v>0</v>
      </c>
      <c r="AB804" s="142"/>
    </row>
    <row r="805" spans="1:28" x14ac:dyDescent="0.55000000000000004">
      <c r="A805">
        <v>796</v>
      </c>
      <c r="B805" s="142"/>
      <c r="C805" s="142"/>
      <c r="D805" s="142"/>
      <c r="E805" s="142"/>
      <c r="F805" s="142"/>
      <c r="G805" t="str">
        <f t="shared" si="96"/>
        <v/>
      </c>
      <c r="H805" s="142"/>
      <c r="I805" t="str">
        <f t="shared" ca="1" si="97"/>
        <v/>
      </c>
      <c r="J805" s="142"/>
      <c r="K805" t="str">
        <f t="shared" ca="1" si="98"/>
        <v/>
      </c>
      <c r="L805" s="142"/>
      <c r="M805" s="142"/>
      <c r="N805" s="142"/>
      <c r="O805" s="146"/>
      <c r="P805" s="146"/>
      <c r="Q805" s="145">
        <f t="shared" si="100"/>
        <v>0</v>
      </c>
      <c r="R805" s="146"/>
      <c r="S805" s="146"/>
      <c r="T805" s="145">
        <f t="shared" si="101"/>
        <v>0</v>
      </c>
      <c r="U805" s="146"/>
      <c r="V805" s="146"/>
      <c r="W805" s="145">
        <f t="shared" si="102"/>
        <v>0</v>
      </c>
      <c r="X805" s="146"/>
      <c r="Y805" s="146"/>
      <c r="Z805" s="145">
        <f t="shared" si="103"/>
        <v>0</v>
      </c>
      <c r="AA805" s="126">
        <f t="shared" si="99"/>
        <v>0</v>
      </c>
      <c r="AB805" s="142"/>
    </row>
    <row r="806" spans="1:28" x14ac:dyDescent="0.55000000000000004">
      <c r="A806">
        <v>797</v>
      </c>
      <c r="B806" s="142"/>
      <c r="C806" s="142"/>
      <c r="D806" s="142"/>
      <c r="E806" s="142"/>
      <c r="F806" s="142"/>
      <c r="G806" t="str">
        <f t="shared" si="96"/>
        <v/>
      </c>
      <c r="H806" s="142"/>
      <c r="I806" t="str">
        <f t="shared" ca="1" si="97"/>
        <v/>
      </c>
      <c r="J806" s="142"/>
      <c r="K806" t="str">
        <f t="shared" ca="1" si="98"/>
        <v/>
      </c>
      <c r="L806" s="142"/>
      <c r="M806" s="142"/>
      <c r="N806" s="142"/>
      <c r="O806" s="146"/>
      <c r="P806" s="146"/>
      <c r="Q806" s="145">
        <f t="shared" si="100"/>
        <v>0</v>
      </c>
      <c r="R806" s="146"/>
      <c r="S806" s="146"/>
      <c r="T806" s="145">
        <f t="shared" si="101"/>
        <v>0</v>
      </c>
      <c r="U806" s="146"/>
      <c r="V806" s="146"/>
      <c r="W806" s="145">
        <f t="shared" si="102"/>
        <v>0</v>
      </c>
      <c r="X806" s="146"/>
      <c r="Y806" s="146"/>
      <c r="Z806" s="145">
        <f t="shared" si="103"/>
        <v>0</v>
      </c>
      <c r="AA806" s="126">
        <f t="shared" si="99"/>
        <v>0</v>
      </c>
      <c r="AB806" s="142"/>
    </row>
    <row r="807" spans="1:28" x14ac:dyDescent="0.55000000000000004">
      <c r="A807">
        <v>798</v>
      </c>
      <c r="B807" s="142"/>
      <c r="C807" s="142"/>
      <c r="D807" s="142"/>
      <c r="E807" s="142"/>
      <c r="F807" s="142"/>
      <c r="G807" t="str">
        <f t="shared" si="96"/>
        <v/>
      </c>
      <c r="H807" s="142"/>
      <c r="I807" t="str">
        <f t="shared" ca="1" si="97"/>
        <v/>
      </c>
      <c r="J807" s="142"/>
      <c r="K807" t="str">
        <f t="shared" ca="1" si="98"/>
        <v/>
      </c>
      <c r="L807" s="142"/>
      <c r="M807" s="142"/>
      <c r="N807" s="142"/>
      <c r="O807" s="146"/>
      <c r="P807" s="146"/>
      <c r="Q807" s="145">
        <f t="shared" si="100"/>
        <v>0</v>
      </c>
      <c r="R807" s="146"/>
      <c r="S807" s="146"/>
      <c r="T807" s="145">
        <f t="shared" si="101"/>
        <v>0</v>
      </c>
      <c r="U807" s="146"/>
      <c r="V807" s="146"/>
      <c r="W807" s="145">
        <f t="shared" si="102"/>
        <v>0</v>
      </c>
      <c r="X807" s="146"/>
      <c r="Y807" s="146"/>
      <c r="Z807" s="145">
        <f t="shared" si="103"/>
        <v>0</v>
      </c>
      <c r="AA807" s="126">
        <f t="shared" si="99"/>
        <v>0</v>
      </c>
      <c r="AB807" s="142"/>
    </row>
    <row r="808" spans="1:28" x14ac:dyDescent="0.55000000000000004">
      <c r="A808">
        <v>799</v>
      </c>
      <c r="B808" s="142"/>
      <c r="C808" s="142"/>
      <c r="D808" s="142"/>
      <c r="E808" s="142"/>
      <c r="F808" s="142"/>
      <c r="G808" t="str">
        <f t="shared" si="96"/>
        <v/>
      </c>
      <c r="H808" s="142"/>
      <c r="I808" t="str">
        <f t="shared" ca="1" si="97"/>
        <v/>
      </c>
      <c r="J808" s="142"/>
      <c r="K808" t="str">
        <f t="shared" ca="1" si="98"/>
        <v/>
      </c>
      <c r="L808" s="142"/>
      <c r="M808" s="142"/>
      <c r="N808" s="142"/>
      <c r="O808" s="146"/>
      <c r="P808" s="146"/>
      <c r="Q808" s="145">
        <f t="shared" si="100"/>
        <v>0</v>
      </c>
      <c r="R808" s="146"/>
      <c r="S808" s="146"/>
      <c r="T808" s="145">
        <f t="shared" si="101"/>
        <v>0</v>
      </c>
      <c r="U808" s="146"/>
      <c r="V808" s="146"/>
      <c r="W808" s="145">
        <f t="shared" si="102"/>
        <v>0</v>
      </c>
      <c r="X808" s="146"/>
      <c r="Y808" s="146"/>
      <c r="Z808" s="145">
        <f t="shared" si="103"/>
        <v>0</v>
      </c>
      <c r="AA808" s="126">
        <f t="shared" si="99"/>
        <v>0</v>
      </c>
      <c r="AB808" s="142"/>
    </row>
    <row r="809" spans="1:28" x14ac:dyDescent="0.55000000000000004">
      <c r="A809">
        <v>800</v>
      </c>
      <c r="B809" s="142"/>
      <c r="C809" s="142"/>
      <c r="D809" s="142"/>
      <c r="E809" s="142"/>
      <c r="F809" s="142"/>
      <c r="G809" t="str">
        <f t="shared" si="96"/>
        <v/>
      </c>
      <c r="H809" s="142"/>
      <c r="I809" t="str">
        <f t="shared" ca="1" si="97"/>
        <v/>
      </c>
      <c r="J809" s="142"/>
      <c r="K809" t="str">
        <f t="shared" ca="1" si="98"/>
        <v/>
      </c>
      <c r="L809" s="142"/>
      <c r="M809" s="142"/>
      <c r="N809" s="142"/>
      <c r="O809" s="146"/>
      <c r="P809" s="146"/>
      <c r="Q809" s="145">
        <f t="shared" si="100"/>
        <v>0</v>
      </c>
      <c r="R809" s="146"/>
      <c r="S809" s="146"/>
      <c r="T809" s="145">
        <f t="shared" si="101"/>
        <v>0</v>
      </c>
      <c r="U809" s="146"/>
      <c r="V809" s="146"/>
      <c r="W809" s="145">
        <f t="shared" si="102"/>
        <v>0</v>
      </c>
      <c r="X809" s="146"/>
      <c r="Y809" s="146"/>
      <c r="Z809" s="145">
        <f t="shared" si="103"/>
        <v>0</v>
      </c>
      <c r="AA809" s="126">
        <f t="shared" si="99"/>
        <v>0</v>
      </c>
      <c r="AB809" s="142"/>
    </row>
    <row r="810" spans="1:28" x14ac:dyDescent="0.55000000000000004">
      <c r="A810">
        <v>801</v>
      </c>
      <c r="B810" s="142"/>
      <c r="C810" s="142"/>
      <c r="D810" s="142"/>
      <c r="E810" s="142"/>
      <c r="F810" s="142"/>
      <c r="G810" t="str">
        <f t="shared" si="96"/>
        <v/>
      </c>
      <c r="H810" s="142"/>
      <c r="I810" t="str">
        <f t="shared" ca="1" si="97"/>
        <v/>
      </c>
      <c r="J810" s="142"/>
      <c r="K810" t="str">
        <f t="shared" ca="1" si="98"/>
        <v/>
      </c>
      <c r="L810" s="142"/>
      <c r="M810" s="142"/>
      <c r="N810" s="142"/>
      <c r="O810" s="146"/>
      <c r="P810" s="146"/>
      <c r="Q810" s="145">
        <f t="shared" si="100"/>
        <v>0</v>
      </c>
      <c r="R810" s="146"/>
      <c r="S810" s="146"/>
      <c r="T810" s="145">
        <f t="shared" si="101"/>
        <v>0</v>
      </c>
      <c r="U810" s="146"/>
      <c r="V810" s="146"/>
      <c r="W810" s="145">
        <f t="shared" si="102"/>
        <v>0</v>
      </c>
      <c r="X810" s="146"/>
      <c r="Y810" s="146"/>
      <c r="Z810" s="145">
        <f t="shared" si="103"/>
        <v>0</v>
      </c>
      <c r="AA810" s="126">
        <f t="shared" si="99"/>
        <v>0</v>
      </c>
      <c r="AB810" s="142"/>
    </row>
    <row r="811" spans="1:28" x14ac:dyDescent="0.55000000000000004">
      <c r="A811">
        <v>802</v>
      </c>
      <c r="B811" s="142"/>
      <c r="C811" s="142"/>
      <c r="D811" s="142"/>
      <c r="E811" s="142"/>
      <c r="F811" s="142"/>
      <c r="G811" t="str">
        <f t="shared" si="96"/>
        <v/>
      </c>
      <c r="H811" s="142"/>
      <c r="I811" t="str">
        <f t="shared" ca="1" si="97"/>
        <v/>
      </c>
      <c r="J811" s="142"/>
      <c r="K811" t="str">
        <f t="shared" ca="1" si="98"/>
        <v/>
      </c>
      <c r="L811" s="142"/>
      <c r="M811" s="142"/>
      <c r="N811" s="142"/>
      <c r="O811" s="146"/>
      <c r="P811" s="146"/>
      <c r="Q811" s="145">
        <f t="shared" si="100"/>
        <v>0</v>
      </c>
      <c r="R811" s="146"/>
      <c r="S811" s="146"/>
      <c r="T811" s="145">
        <f t="shared" si="101"/>
        <v>0</v>
      </c>
      <c r="U811" s="146"/>
      <c r="V811" s="146"/>
      <c r="W811" s="145">
        <f t="shared" si="102"/>
        <v>0</v>
      </c>
      <c r="X811" s="146"/>
      <c r="Y811" s="146"/>
      <c r="Z811" s="145">
        <f t="shared" si="103"/>
        <v>0</v>
      </c>
      <c r="AA811" s="126">
        <f t="shared" si="99"/>
        <v>0</v>
      </c>
      <c r="AB811" s="142"/>
    </row>
    <row r="812" spans="1:28" x14ac:dyDescent="0.55000000000000004">
      <c r="A812">
        <v>803</v>
      </c>
      <c r="B812" s="142"/>
      <c r="C812" s="142"/>
      <c r="D812" s="142"/>
      <c r="E812" s="142"/>
      <c r="F812" s="142"/>
      <c r="G812" t="str">
        <f t="shared" si="96"/>
        <v/>
      </c>
      <c r="H812" s="142"/>
      <c r="I812" t="str">
        <f t="shared" ca="1" si="97"/>
        <v/>
      </c>
      <c r="J812" s="142"/>
      <c r="K812" t="str">
        <f t="shared" ca="1" si="98"/>
        <v/>
      </c>
      <c r="L812" s="142"/>
      <c r="M812" s="142"/>
      <c r="N812" s="142"/>
      <c r="O812" s="146"/>
      <c r="P812" s="146"/>
      <c r="Q812" s="145">
        <f t="shared" si="100"/>
        <v>0</v>
      </c>
      <c r="R812" s="146"/>
      <c r="S812" s="146"/>
      <c r="T812" s="145">
        <f t="shared" si="101"/>
        <v>0</v>
      </c>
      <c r="U812" s="146"/>
      <c r="V812" s="146"/>
      <c r="W812" s="145">
        <f t="shared" si="102"/>
        <v>0</v>
      </c>
      <c r="X812" s="146"/>
      <c r="Y812" s="146"/>
      <c r="Z812" s="145">
        <f t="shared" si="103"/>
        <v>0</v>
      </c>
      <c r="AA812" s="126">
        <f t="shared" si="99"/>
        <v>0</v>
      </c>
      <c r="AB812" s="142"/>
    </row>
    <row r="813" spans="1:28" x14ac:dyDescent="0.55000000000000004">
      <c r="A813">
        <v>804</v>
      </c>
      <c r="B813" s="142"/>
      <c r="C813" s="142"/>
      <c r="D813" s="142"/>
      <c r="E813" s="142"/>
      <c r="F813" s="142"/>
      <c r="G813" t="str">
        <f t="shared" si="96"/>
        <v/>
      </c>
      <c r="H813" s="142"/>
      <c r="I813" t="str">
        <f t="shared" ca="1" si="97"/>
        <v/>
      </c>
      <c r="J813" s="142"/>
      <c r="K813" t="str">
        <f t="shared" ca="1" si="98"/>
        <v/>
      </c>
      <c r="L813" s="142"/>
      <c r="M813" s="142"/>
      <c r="N813" s="142"/>
      <c r="O813" s="146"/>
      <c r="P813" s="146"/>
      <c r="Q813" s="145">
        <f t="shared" si="100"/>
        <v>0</v>
      </c>
      <c r="R813" s="146"/>
      <c r="S813" s="146"/>
      <c r="T813" s="145">
        <f t="shared" si="101"/>
        <v>0</v>
      </c>
      <c r="U813" s="146"/>
      <c r="V813" s="146"/>
      <c r="W813" s="145">
        <f t="shared" si="102"/>
        <v>0</v>
      </c>
      <c r="X813" s="146"/>
      <c r="Y813" s="146"/>
      <c r="Z813" s="145">
        <f t="shared" si="103"/>
        <v>0</v>
      </c>
      <c r="AA813" s="126">
        <f t="shared" si="99"/>
        <v>0</v>
      </c>
      <c r="AB813" s="142"/>
    </row>
    <row r="814" spans="1:28" x14ac:dyDescent="0.55000000000000004">
      <c r="A814">
        <v>805</v>
      </c>
      <c r="B814" s="142"/>
      <c r="C814" s="142"/>
      <c r="D814" s="142"/>
      <c r="E814" s="142"/>
      <c r="F814" s="142"/>
      <c r="G814" t="str">
        <f t="shared" si="96"/>
        <v/>
      </c>
      <c r="H814" s="142"/>
      <c r="I814" t="str">
        <f t="shared" ca="1" si="97"/>
        <v/>
      </c>
      <c r="J814" s="142"/>
      <c r="K814" t="str">
        <f t="shared" ca="1" si="98"/>
        <v/>
      </c>
      <c r="L814" s="142"/>
      <c r="M814" s="142"/>
      <c r="N814" s="142"/>
      <c r="O814" s="146"/>
      <c r="P814" s="146"/>
      <c r="Q814" s="145">
        <f t="shared" si="100"/>
        <v>0</v>
      </c>
      <c r="R814" s="146"/>
      <c r="S814" s="146"/>
      <c r="T814" s="145">
        <f t="shared" si="101"/>
        <v>0</v>
      </c>
      <c r="U814" s="146"/>
      <c r="V814" s="146"/>
      <c r="W814" s="145">
        <f t="shared" si="102"/>
        <v>0</v>
      </c>
      <c r="X814" s="146"/>
      <c r="Y814" s="146"/>
      <c r="Z814" s="145">
        <f t="shared" si="103"/>
        <v>0</v>
      </c>
      <c r="AA814" s="126">
        <f t="shared" si="99"/>
        <v>0</v>
      </c>
      <c r="AB814" s="142"/>
    </row>
    <row r="815" spans="1:28" x14ac:dyDescent="0.55000000000000004">
      <c r="A815">
        <v>806</v>
      </c>
      <c r="B815" s="142"/>
      <c r="C815" s="142"/>
      <c r="D815" s="142"/>
      <c r="E815" s="142"/>
      <c r="F815" s="142"/>
      <c r="G815" t="str">
        <f t="shared" si="96"/>
        <v/>
      </c>
      <c r="H815" s="142"/>
      <c r="I815" t="str">
        <f t="shared" ca="1" si="97"/>
        <v/>
      </c>
      <c r="J815" s="142"/>
      <c r="K815" t="str">
        <f t="shared" ca="1" si="98"/>
        <v/>
      </c>
      <c r="L815" s="142"/>
      <c r="M815" s="142"/>
      <c r="N815" s="142"/>
      <c r="O815" s="146"/>
      <c r="P815" s="146"/>
      <c r="Q815" s="145">
        <f t="shared" si="100"/>
        <v>0</v>
      </c>
      <c r="R815" s="146"/>
      <c r="S815" s="146"/>
      <c r="T815" s="145">
        <f t="shared" si="101"/>
        <v>0</v>
      </c>
      <c r="U815" s="146"/>
      <c r="V815" s="146"/>
      <c r="W815" s="145">
        <f t="shared" si="102"/>
        <v>0</v>
      </c>
      <c r="X815" s="146"/>
      <c r="Y815" s="146"/>
      <c r="Z815" s="145">
        <f t="shared" si="103"/>
        <v>0</v>
      </c>
      <c r="AA815" s="126">
        <f t="shared" si="99"/>
        <v>0</v>
      </c>
      <c r="AB815" s="142"/>
    </row>
    <row r="816" spans="1:28" x14ac:dyDescent="0.55000000000000004">
      <c r="A816">
        <v>807</v>
      </c>
      <c r="B816" s="142"/>
      <c r="C816" s="142"/>
      <c r="D816" s="142"/>
      <c r="E816" s="142"/>
      <c r="F816" s="142"/>
      <c r="G816" t="str">
        <f t="shared" si="96"/>
        <v/>
      </c>
      <c r="H816" s="142"/>
      <c r="I816" t="str">
        <f t="shared" ca="1" si="97"/>
        <v/>
      </c>
      <c r="J816" s="142"/>
      <c r="K816" t="str">
        <f t="shared" ca="1" si="98"/>
        <v/>
      </c>
      <c r="L816" s="142"/>
      <c r="M816" s="142"/>
      <c r="N816" s="142"/>
      <c r="O816" s="146"/>
      <c r="P816" s="146"/>
      <c r="Q816" s="145">
        <f t="shared" si="100"/>
        <v>0</v>
      </c>
      <c r="R816" s="146"/>
      <c r="S816" s="146"/>
      <c r="T816" s="145">
        <f t="shared" si="101"/>
        <v>0</v>
      </c>
      <c r="U816" s="146"/>
      <c r="V816" s="146"/>
      <c r="W816" s="145">
        <f t="shared" si="102"/>
        <v>0</v>
      </c>
      <c r="X816" s="146"/>
      <c r="Y816" s="146"/>
      <c r="Z816" s="145">
        <f t="shared" si="103"/>
        <v>0</v>
      </c>
      <c r="AA816" s="126">
        <f t="shared" si="99"/>
        <v>0</v>
      </c>
      <c r="AB816" s="142"/>
    </row>
    <row r="817" spans="1:28" x14ac:dyDescent="0.55000000000000004">
      <c r="A817">
        <v>808</v>
      </c>
      <c r="B817" s="142"/>
      <c r="C817" s="142"/>
      <c r="D817" s="142"/>
      <c r="E817" s="142"/>
      <c r="F817" s="142"/>
      <c r="G817" t="str">
        <f t="shared" si="96"/>
        <v/>
      </c>
      <c r="H817" s="142"/>
      <c r="I817" t="str">
        <f t="shared" ca="1" si="97"/>
        <v/>
      </c>
      <c r="J817" s="142"/>
      <c r="K817" t="str">
        <f t="shared" ca="1" si="98"/>
        <v/>
      </c>
      <c r="L817" s="142"/>
      <c r="M817" s="142"/>
      <c r="N817" s="142"/>
      <c r="O817" s="146"/>
      <c r="P817" s="146"/>
      <c r="Q817" s="145">
        <f t="shared" si="100"/>
        <v>0</v>
      </c>
      <c r="R817" s="146"/>
      <c r="S817" s="146"/>
      <c r="T817" s="145">
        <f t="shared" si="101"/>
        <v>0</v>
      </c>
      <c r="U817" s="146"/>
      <c r="V817" s="146"/>
      <c r="W817" s="145">
        <f t="shared" si="102"/>
        <v>0</v>
      </c>
      <c r="X817" s="146"/>
      <c r="Y817" s="146"/>
      <c r="Z817" s="145">
        <f t="shared" si="103"/>
        <v>0</v>
      </c>
      <c r="AA817" s="126">
        <f t="shared" si="99"/>
        <v>0</v>
      </c>
      <c r="AB817" s="142"/>
    </row>
    <row r="818" spans="1:28" x14ac:dyDescent="0.55000000000000004">
      <c r="A818">
        <v>809</v>
      </c>
      <c r="B818" s="142"/>
      <c r="C818" s="142"/>
      <c r="D818" s="142"/>
      <c r="E818" s="142"/>
      <c r="F818" s="142"/>
      <c r="G818" t="str">
        <f t="shared" si="96"/>
        <v/>
      </c>
      <c r="H818" s="142"/>
      <c r="I818" t="str">
        <f t="shared" ca="1" si="97"/>
        <v/>
      </c>
      <c r="J818" s="142"/>
      <c r="K818" t="str">
        <f t="shared" ca="1" si="98"/>
        <v/>
      </c>
      <c r="L818" s="142"/>
      <c r="M818" s="142"/>
      <c r="N818" s="142"/>
      <c r="O818" s="146"/>
      <c r="P818" s="146"/>
      <c r="Q818" s="145">
        <f t="shared" si="100"/>
        <v>0</v>
      </c>
      <c r="R818" s="146"/>
      <c r="S818" s="146"/>
      <c r="T818" s="145">
        <f t="shared" si="101"/>
        <v>0</v>
      </c>
      <c r="U818" s="146"/>
      <c r="V818" s="146"/>
      <c r="W818" s="145">
        <f t="shared" si="102"/>
        <v>0</v>
      </c>
      <c r="X818" s="146"/>
      <c r="Y818" s="146"/>
      <c r="Z818" s="145">
        <f t="shared" si="103"/>
        <v>0</v>
      </c>
      <c r="AA818" s="126">
        <f t="shared" si="99"/>
        <v>0</v>
      </c>
      <c r="AB818" s="142"/>
    </row>
    <row r="819" spans="1:28" x14ac:dyDescent="0.55000000000000004">
      <c r="A819">
        <v>810</v>
      </c>
      <c r="B819" s="142"/>
      <c r="C819" s="142"/>
      <c r="D819" s="142"/>
      <c r="E819" s="142"/>
      <c r="F819" s="142"/>
      <c r="G819" t="str">
        <f t="shared" si="96"/>
        <v/>
      </c>
      <c r="H819" s="142"/>
      <c r="I819" t="str">
        <f t="shared" ca="1" si="97"/>
        <v/>
      </c>
      <c r="J819" s="142"/>
      <c r="K819" t="str">
        <f t="shared" ca="1" si="98"/>
        <v/>
      </c>
      <c r="L819" s="142"/>
      <c r="M819" s="142"/>
      <c r="N819" s="142"/>
      <c r="O819" s="146"/>
      <c r="P819" s="146"/>
      <c r="Q819" s="145">
        <f t="shared" si="100"/>
        <v>0</v>
      </c>
      <c r="R819" s="146"/>
      <c r="S819" s="146"/>
      <c r="T819" s="145">
        <f t="shared" si="101"/>
        <v>0</v>
      </c>
      <c r="U819" s="146"/>
      <c r="V819" s="146"/>
      <c r="W819" s="145">
        <f t="shared" si="102"/>
        <v>0</v>
      </c>
      <c r="X819" s="146"/>
      <c r="Y819" s="146"/>
      <c r="Z819" s="145">
        <f t="shared" si="103"/>
        <v>0</v>
      </c>
      <c r="AA819" s="126">
        <f t="shared" si="99"/>
        <v>0</v>
      </c>
      <c r="AB819" s="142"/>
    </row>
    <row r="820" spans="1:28" x14ac:dyDescent="0.55000000000000004">
      <c r="A820">
        <v>811</v>
      </c>
      <c r="B820" s="142"/>
      <c r="C820" s="142"/>
      <c r="D820" s="142"/>
      <c r="E820" s="142"/>
      <c r="F820" s="142"/>
      <c r="G820" t="str">
        <f t="shared" si="96"/>
        <v/>
      </c>
      <c r="H820" s="142"/>
      <c r="I820" t="str">
        <f t="shared" ca="1" si="97"/>
        <v/>
      </c>
      <c r="J820" s="142"/>
      <c r="K820" t="str">
        <f t="shared" ca="1" si="98"/>
        <v/>
      </c>
      <c r="L820" s="142"/>
      <c r="M820" s="142"/>
      <c r="N820" s="142"/>
      <c r="O820" s="146"/>
      <c r="P820" s="146"/>
      <c r="Q820" s="145">
        <f t="shared" si="100"/>
        <v>0</v>
      </c>
      <c r="R820" s="146"/>
      <c r="S820" s="146"/>
      <c r="T820" s="145">
        <f t="shared" si="101"/>
        <v>0</v>
      </c>
      <c r="U820" s="146"/>
      <c r="V820" s="146"/>
      <c r="W820" s="145">
        <f t="shared" si="102"/>
        <v>0</v>
      </c>
      <c r="X820" s="146"/>
      <c r="Y820" s="146"/>
      <c r="Z820" s="145">
        <f t="shared" si="103"/>
        <v>0</v>
      </c>
      <c r="AA820" s="126">
        <f t="shared" si="99"/>
        <v>0</v>
      </c>
      <c r="AB820" s="142"/>
    </row>
    <row r="821" spans="1:28" x14ac:dyDescent="0.55000000000000004">
      <c r="A821">
        <v>812</v>
      </c>
      <c r="B821" s="142"/>
      <c r="C821" s="142"/>
      <c r="D821" s="142"/>
      <c r="E821" s="142"/>
      <c r="F821" s="142"/>
      <c r="G821" t="str">
        <f t="shared" si="96"/>
        <v/>
      </c>
      <c r="H821" s="142"/>
      <c r="I821" t="str">
        <f t="shared" ca="1" si="97"/>
        <v/>
      </c>
      <c r="J821" s="142"/>
      <c r="K821" t="str">
        <f t="shared" ca="1" si="98"/>
        <v/>
      </c>
      <c r="L821" s="142"/>
      <c r="M821" s="142"/>
      <c r="N821" s="142"/>
      <c r="O821" s="146"/>
      <c r="P821" s="146"/>
      <c r="Q821" s="145">
        <f t="shared" si="100"/>
        <v>0</v>
      </c>
      <c r="R821" s="146"/>
      <c r="S821" s="146"/>
      <c r="T821" s="145">
        <f t="shared" si="101"/>
        <v>0</v>
      </c>
      <c r="U821" s="146"/>
      <c r="V821" s="146"/>
      <c r="W821" s="145">
        <f t="shared" si="102"/>
        <v>0</v>
      </c>
      <c r="X821" s="146"/>
      <c r="Y821" s="146"/>
      <c r="Z821" s="145">
        <f t="shared" si="103"/>
        <v>0</v>
      </c>
      <c r="AA821" s="126">
        <f t="shared" si="99"/>
        <v>0</v>
      </c>
      <c r="AB821" s="142"/>
    </row>
    <row r="822" spans="1:28" x14ac:dyDescent="0.55000000000000004">
      <c r="A822">
        <v>813</v>
      </c>
      <c r="B822" s="142"/>
      <c r="C822" s="142"/>
      <c r="D822" s="142"/>
      <c r="E822" s="142"/>
      <c r="F822" s="142"/>
      <c r="G822" t="str">
        <f t="shared" si="96"/>
        <v/>
      </c>
      <c r="H822" s="142"/>
      <c r="I822" t="str">
        <f t="shared" ca="1" si="97"/>
        <v/>
      </c>
      <c r="J822" s="142"/>
      <c r="K822" t="str">
        <f t="shared" ca="1" si="98"/>
        <v/>
      </c>
      <c r="L822" s="142"/>
      <c r="M822" s="142"/>
      <c r="N822" s="142"/>
      <c r="O822" s="146"/>
      <c r="P822" s="146"/>
      <c r="Q822" s="145">
        <f t="shared" si="100"/>
        <v>0</v>
      </c>
      <c r="R822" s="146"/>
      <c r="S822" s="146"/>
      <c r="T822" s="145">
        <f t="shared" si="101"/>
        <v>0</v>
      </c>
      <c r="U822" s="146"/>
      <c r="V822" s="146"/>
      <c r="W822" s="145">
        <f t="shared" si="102"/>
        <v>0</v>
      </c>
      <c r="X822" s="146"/>
      <c r="Y822" s="146"/>
      <c r="Z822" s="145">
        <f t="shared" si="103"/>
        <v>0</v>
      </c>
      <c r="AA822" s="126">
        <f t="shared" si="99"/>
        <v>0</v>
      </c>
      <c r="AB822" s="142"/>
    </row>
    <row r="823" spans="1:28" x14ac:dyDescent="0.55000000000000004">
      <c r="A823">
        <v>814</v>
      </c>
      <c r="B823" s="142"/>
      <c r="C823" s="142"/>
      <c r="D823" s="142"/>
      <c r="E823" s="142"/>
      <c r="F823" s="142"/>
      <c r="G823" t="str">
        <f t="shared" si="96"/>
        <v/>
      </c>
      <c r="H823" s="142"/>
      <c r="I823" t="str">
        <f t="shared" ca="1" si="97"/>
        <v/>
      </c>
      <c r="J823" s="142"/>
      <c r="K823" t="str">
        <f t="shared" ca="1" si="98"/>
        <v/>
      </c>
      <c r="L823" s="142"/>
      <c r="M823" s="142"/>
      <c r="N823" s="142"/>
      <c r="O823" s="146"/>
      <c r="P823" s="146"/>
      <c r="Q823" s="145">
        <f t="shared" si="100"/>
        <v>0</v>
      </c>
      <c r="R823" s="146"/>
      <c r="S823" s="146"/>
      <c r="T823" s="145">
        <f t="shared" si="101"/>
        <v>0</v>
      </c>
      <c r="U823" s="146"/>
      <c r="V823" s="146"/>
      <c r="W823" s="145">
        <f t="shared" si="102"/>
        <v>0</v>
      </c>
      <c r="X823" s="146"/>
      <c r="Y823" s="146"/>
      <c r="Z823" s="145">
        <f t="shared" si="103"/>
        <v>0</v>
      </c>
      <c r="AA823" s="126">
        <f t="shared" si="99"/>
        <v>0</v>
      </c>
      <c r="AB823" s="142"/>
    </row>
    <row r="824" spans="1:28" x14ac:dyDescent="0.55000000000000004">
      <c r="A824">
        <v>815</v>
      </c>
      <c r="B824" s="142"/>
      <c r="C824" s="142"/>
      <c r="D824" s="142"/>
      <c r="E824" s="142"/>
      <c r="F824" s="142"/>
      <c r="G824" t="str">
        <f t="shared" si="96"/>
        <v/>
      </c>
      <c r="H824" s="142"/>
      <c r="I824" t="str">
        <f t="shared" ca="1" si="97"/>
        <v/>
      </c>
      <c r="J824" s="142"/>
      <c r="K824" t="str">
        <f t="shared" ca="1" si="98"/>
        <v/>
      </c>
      <c r="L824" s="142"/>
      <c r="M824" s="142"/>
      <c r="N824" s="142"/>
      <c r="O824" s="146"/>
      <c r="P824" s="146"/>
      <c r="Q824" s="145">
        <f t="shared" si="100"/>
        <v>0</v>
      </c>
      <c r="R824" s="146"/>
      <c r="S824" s="146"/>
      <c r="T824" s="145">
        <f t="shared" si="101"/>
        <v>0</v>
      </c>
      <c r="U824" s="146"/>
      <c r="V824" s="146"/>
      <c r="W824" s="145">
        <f t="shared" si="102"/>
        <v>0</v>
      </c>
      <c r="X824" s="146"/>
      <c r="Y824" s="146"/>
      <c r="Z824" s="145">
        <f t="shared" si="103"/>
        <v>0</v>
      </c>
      <c r="AA824" s="126">
        <f t="shared" si="99"/>
        <v>0</v>
      </c>
      <c r="AB824" s="142"/>
    </row>
    <row r="825" spans="1:28" x14ac:dyDescent="0.55000000000000004">
      <c r="A825">
        <v>816</v>
      </c>
      <c r="B825" s="142"/>
      <c r="C825" s="142"/>
      <c r="D825" s="142"/>
      <c r="E825" s="142"/>
      <c r="F825" s="142"/>
      <c r="G825" t="str">
        <f t="shared" si="96"/>
        <v/>
      </c>
      <c r="H825" s="142"/>
      <c r="I825" t="str">
        <f t="shared" ca="1" si="97"/>
        <v/>
      </c>
      <c r="J825" s="142"/>
      <c r="K825" t="str">
        <f t="shared" ca="1" si="98"/>
        <v/>
      </c>
      <c r="L825" s="142"/>
      <c r="M825" s="142"/>
      <c r="N825" s="142"/>
      <c r="O825" s="146"/>
      <c r="P825" s="146"/>
      <c r="Q825" s="145">
        <f t="shared" si="100"/>
        <v>0</v>
      </c>
      <c r="R825" s="146"/>
      <c r="S825" s="146"/>
      <c r="T825" s="145">
        <f t="shared" si="101"/>
        <v>0</v>
      </c>
      <c r="U825" s="146"/>
      <c r="V825" s="146"/>
      <c r="W825" s="145">
        <f t="shared" si="102"/>
        <v>0</v>
      </c>
      <c r="X825" s="146"/>
      <c r="Y825" s="146"/>
      <c r="Z825" s="145">
        <f t="shared" si="103"/>
        <v>0</v>
      </c>
      <c r="AA825" s="126">
        <f t="shared" si="99"/>
        <v>0</v>
      </c>
      <c r="AB825" s="142"/>
    </row>
    <row r="826" spans="1:28" x14ac:dyDescent="0.55000000000000004">
      <c r="A826">
        <v>817</v>
      </c>
      <c r="B826" s="142"/>
      <c r="C826" s="142"/>
      <c r="D826" s="142"/>
      <c r="E826" s="142"/>
      <c r="F826" s="142"/>
      <c r="G826" t="str">
        <f t="shared" si="96"/>
        <v/>
      </c>
      <c r="H826" s="142"/>
      <c r="I826" t="str">
        <f t="shared" ca="1" si="97"/>
        <v/>
      </c>
      <c r="J826" s="142"/>
      <c r="K826" t="str">
        <f t="shared" ca="1" si="98"/>
        <v/>
      </c>
      <c r="L826" s="142"/>
      <c r="M826" s="142"/>
      <c r="N826" s="142"/>
      <c r="O826" s="146"/>
      <c r="P826" s="146"/>
      <c r="Q826" s="145">
        <f t="shared" si="100"/>
        <v>0</v>
      </c>
      <c r="R826" s="146"/>
      <c r="S826" s="146"/>
      <c r="T826" s="145">
        <f t="shared" si="101"/>
        <v>0</v>
      </c>
      <c r="U826" s="146"/>
      <c r="V826" s="146"/>
      <c r="W826" s="145">
        <f t="shared" si="102"/>
        <v>0</v>
      </c>
      <c r="X826" s="146"/>
      <c r="Y826" s="146"/>
      <c r="Z826" s="145">
        <f t="shared" si="103"/>
        <v>0</v>
      </c>
      <c r="AA826" s="126">
        <f t="shared" si="99"/>
        <v>0</v>
      </c>
      <c r="AB826" s="142"/>
    </row>
    <row r="827" spans="1:28" x14ac:dyDescent="0.55000000000000004">
      <c r="A827">
        <v>818</v>
      </c>
      <c r="B827" s="142"/>
      <c r="C827" s="142"/>
      <c r="D827" s="142"/>
      <c r="E827" s="142"/>
      <c r="F827" s="142"/>
      <c r="G827" t="str">
        <f t="shared" si="96"/>
        <v/>
      </c>
      <c r="H827" s="142"/>
      <c r="I827" t="str">
        <f t="shared" ca="1" si="97"/>
        <v/>
      </c>
      <c r="J827" s="142"/>
      <c r="K827" t="str">
        <f t="shared" ca="1" si="98"/>
        <v/>
      </c>
      <c r="L827" s="142"/>
      <c r="M827" s="142"/>
      <c r="N827" s="142"/>
      <c r="O827" s="146"/>
      <c r="P827" s="146"/>
      <c r="Q827" s="145">
        <f t="shared" si="100"/>
        <v>0</v>
      </c>
      <c r="R827" s="146"/>
      <c r="S827" s="146"/>
      <c r="T827" s="145">
        <f t="shared" si="101"/>
        <v>0</v>
      </c>
      <c r="U827" s="146"/>
      <c r="V827" s="146"/>
      <c r="W827" s="145">
        <f t="shared" si="102"/>
        <v>0</v>
      </c>
      <c r="X827" s="146"/>
      <c r="Y827" s="146"/>
      <c r="Z827" s="145">
        <f t="shared" si="103"/>
        <v>0</v>
      </c>
      <c r="AA827" s="126">
        <f t="shared" si="99"/>
        <v>0</v>
      </c>
      <c r="AB827" s="142"/>
    </row>
    <row r="828" spans="1:28" x14ac:dyDescent="0.55000000000000004">
      <c r="A828">
        <v>819</v>
      </c>
      <c r="B828" s="142"/>
      <c r="C828" s="142"/>
      <c r="D828" s="142"/>
      <c r="E828" s="142"/>
      <c r="F828" s="142"/>
      <c r="G828" t="str">
        <f t="shared" si="96"/>
        <v/>
      </c>
      <c r="H828" s="142"/>
      <c r="I828" t="str">
        <f t="shared" ca="1" si="97"/>
        <v/>
      </c>
      <c r="J828" s="142"/>
      <c r="K828" t="str">
        <f t="shared" ca="1" si="98"/>
        <v/>
      </c>
      <c r="L828" s="142"/>
      <c r="M828" s="142"/>
      <c r="N828" s="142"/>
      <c r="O828" s="146"/>
      <c r="P828" s="146"/>
      <c r="Q828" s="145">
        <f t="shared" si="100"/>
        <v>0</v>
      </c>
      <c r="R828" s="146"/>
      <c r="S828" s="146"/>
      <c r="T828" s="145">
        <f t="shared" si="101"/>
        <v>0</v>
      </c>
      <c r="U828" s="146"/>
      <c r="V828" s="146"/>
      <c r="W828" s="145">
        <f t="shared" si="102"/>
        <v>0</v>
      </c>
      <c r="X828" s="146"/>
      <c r="Y828" s="146"/>
      <c r="Z828" s="145">
        <f t="shared" si="103"/>
        <v>0</v>
      </c>
      <c r="AA828" s="126">
        <f t="shared" si="99"/>
        <v>0</v>
      </c>
      <c r="AB828" s="142"/>
    </row>
    <row r="829" spans="1:28" x14ac:dyDescent="0.55000000000000004">
      <c r="A829">
        <v>820</v>
      </c>
      <c r="B829" s="142"/>
      <c r="C829" s="142"/>
      <c r="D829" s="142"/>
      <c r="E829" s="142"/>
      <c r="F829" s="142"/>
      <c r="G829" t="str">
        <f t="shared" si="96"/>
        <v/>
      </c>
      <c r="H829" s="142"/>
      <c r="I829" t="str">
        <f t="shared" ca="1" si="97"/>
        <v/>
      </c>
      <c r="J829" s="142"/>
      <c r="K829" t="str">
        <f t="shared" ca="1" si="98"/>
        <v/>
      </c>
      <c r="L829" s="142"/>
      <c r="M829" s="142"/>
      <c r="N829" s="142"/>
      <c r="O829" s="146"/>
      <c r="P829" s="146"/>
      <c r="Q829" s="145">
        <f t="shared" si="100"/>
        <v>0</v>
      </c>
      <c r="R829" s="146"/>
      <c r="S829" s="146"/>
      <c r="T829" s="145">
        <f t="shared" si="101"/>
        <v>0</v>
      </c>
      <c r="U829" s="146"/>
      <c r="V829" s="146"/>
      <c r="W829" s="145">
        <f t="shared" si="102"/>
        <v>0</v>
      </c>
      <c r="X829" s="146"/>
      <c r="Y829" s="146"/>
      <c r="Z829" s="145">
        <f t="shared" si="103"/>
        <v>0</v>
      </c>
      <c r="AA829" s="126">
        <f t="shared" si="99"/>
        <v>0</v>
      </c>
      <c r="AB829" s="142"/>
    </row>
    <row r="830" spans="1:28" x14ac:dyDescent="0.55000000000000004">
      <c r="A830">
        <v>821</v>
      </c>
      <c r="B830" s="142"/>
      <c r="C830" s="142"/>
      <c r="D830" s="142"/>
      <c r="E830" s="142"/>
      <c r="F830" s="142"/>
      <c r="G830" t="str">
        <f t="shared" si="96"/>
        <v/>
      </c>
      <c r="H830" s="142"/>
      <c r="I830" t="str">
        <f t="shared" ca="1" si="97"/>
        <v/>
      </c>
      <c r="J830" s="142"/>
      <c r="K830" t="str">
        <f t="shared" ca="1" si="98"/>
        <v/>
      </c>
      <c r="L830" s="142"/>
      <c r="M830" s="142"/>
      <c r="N830" s="142"/>
      <c r="O830" s="146"/>
      <c r="P830" s="146"/>
      <c r="Q830" s="145">
        <f t="shared" si="100"/>
        <v>0</v>
      </c>
      <c r="R830" s="146"/>
      <c r="S830" s="146"/>
      <c r="T830" s="145">
        <f t="shared" si="101"/>
        <v>0</v>
      </c>
      <c r="U830" s="146"/>
      <c r="V830" s="146"/>
      <c r="W830" s="145">
        <f t="shared" si="102"/>
        <v>0</v>
      </c>
      <c r="X830" s="146"/>
      <c r="Y830" s="146"/>
      <c r="Z830" s="145">
        <f t="shared" si="103"/>
        <v>0</v>
      </c>
      <c r="AA830" s="126">
        <f t="shared" si="99"/>
        <v>0</v>
      </c>
      <c r="AB830" s="142"/>
    </row>
    <row r="831" spans="1:28" x14ac:dyDescent="0.55000000000000004">
      <c r="A831">
        <v>822</v>
      </c>
      <c r="B831" s="142"/>
      <c r="C831" s="142"/>
      <c r="D831" s="142"/>
      <c r="E831" s="142"/>
      <c r="F831" s="142"/>
      <c r="G831" t="str">
        <f t="shared" si="96"/>
        <v/>
      </c>
      <c r="H831" s="142"/>
      <c r="I831" t="str">
        <f t="shared" ca="1" si="97"/>
        <v/>
      </c>
      <c r="J831" s="142"/>
      <c r="K831" t="str">
        <f t="shared" ca="1" si="98"/>
        <v/>
      </c>
      <c r="L831" s="142"/>
      <c r="M831" s="142"/>
      <c r="N831" s="142"/>
      <c r="O831" s="146"/>
      <c r="P831" s="146"/>
      <c r="Q831" s="145">
        <f t="shared" si="100"/>
        <v>0</v>
      </c>
      <c r="R831" s="146"/>
      <c r="S831" s="146"/>
      <c r="T831" s="145">
        <f t="shared" si="101"/>
        <v>0</v>
      </c>
      <c r="U831" s="146"/>
      <c r="V831" s="146"/>
      <c r="W831" s="145">
        <f t="shared" si="102"/>
        <v>0</v>
      </c>
      <c r="X831" s="146"/>
      <c r="Y831" s="146"/>
      <c r="Z831" s="145">
        <f t="shared" si="103"/>
        <v>0</v>
      </c>
      <c r="AA831" s="126">
        <f t="shared" si="99"/>
        <v>0</v>
      </c>
      <c r="AB831" s="142"/>
    </row>
    <row r="832" spans="1:28" x14ac:dyDescent="0.55000000000000004">
      <c r="A832">
        <v>823</v>
      </c>
      <c r="B832" s="142"/>
      <c r="C832" s="142"/>
      <c r="D832" s="142"/>
      <c r="E832" s="142"/>
      <c r="F832" s="142"/>
      <c r="G832" t="str">
        <f t="shared" si="96"/>
        <v/>
      </c>
      <c r="H832" s="142"/>
      <c r="I832" t="str">
        <f t="shared" ca="1" si="97"/>
        <v/>
      </c>
      <c r="J832" s="142"/>
      <c r="K832" t="str">
        <f t="shared" ca="1" si="98"/>
        <v/>
      </c>
      <c r="L832" s="142"/>
      <c r="M832" s="142"/>
      <c r="N832" s="142"/>
      <c r="O832" s="146"/>
      <c r="P832" s="146"/>
      <c r="Q832" s="145">
        <f t="shared" si="100"/>
        <v>0</v>
      </c>
      <c r="R832" s="146"/>
      <c r="S832" s="146"/>
      <c r="T832" s="145">
        <f t="shared" si="101"/>
        <v>0</v>
      </c>
      <c r="U832" s="146"/>
      <c r="V832" s="146"/>
      <c r="W832" s="145">
        <f t="shared" si="102"/>
        <v>0</v>
      </c>
      <c r="X832" s="146"/>
      <c r="Y832" s="146"/>
      <c r="Z832" s="145">
        <f t="shared" si="103"/>
        <v>0</v>
      </c>
      <c r="AA832" s="126">
        <f t="shared" si="99"/>
        <v>0</v>
      </c>
      <c r="AB832" s="142"/>
    </row>
    <row r="833" spans="1:28" x14ac:dyDescent="0.55000000000000004">
      <c r="A833">
        <v>824</v>
      </c>
      <c r="B833" s="142"/>
      <c r="C833" s="142"/>
      <c r="D833" s="142"/>
      <c r="E833" s="142"/>
      <c r="F833" s="142"/>
      <c r="G833" t="str">
        <f t="shared" si="96"/>
        <v/>
      </c>
      <c r="H833" s="142"/>
      <c r="I833" t="str">
        <f t="shared" ca="1" si="97"/>
        <v/>
      </c>
      <c r="J833" s="142"/>
      <c r="K833" t="str">
        <f t="shared" ca="1" si="98"/>
        <v/>
      </c>
      <c r="L833" s="142"/>
      <c r="M833" s="142"/>
      <c r="N833" s="142"/>
      <c r="O833" s="146"/>
      <c r="P833" s="146"/>
      <c r="Q833" s="145">
        <f t="shared" si="100"/>
        <v>0</v>
      </c>
      <c r="R833" s="146"/>
      <c r="S833" s="146"/>
      <c r="T833" s="145">
        <f t="shared" si="101"/>
        <v>0</v>
      </c>
      <c r="U833" s="146"/>
      <c r="V833" s="146"/>
      <c r="W833" s="145">
        <f t="shared" si="102"/>
        <v>0</v>
      </c>
      <c r="X833" s="146"/>
      <c r="Y833" s="146"/>
      <c r="Z833" s="145">
        <f t="shared" si="103"/>
        <v>0</v>
      </c>
      <c r="AA833" s="126">
        <f t="shared" si="99"/>
        <v>0</v>
      </c>
      <c r="AB833" s="142"/>
    </row>
    <row r="834" spans="1:28" x14ac:dyDescent="0.55000000000000004">
      <c r="A834">
        <v>825</v>
      </c>
      <c r="B834" s="142"/>
      <c r="C834" s="142"/>
      <c r="D834" s="142"/>
      <c r="E834" s="142"/>
      <c r="F834" s="142"/>
      <c r="G834" t="str">
        <f t="shared" si="96"/>
        <v/>
      </c>
      <c r="H834" s="142"/>
      <c r="I834" t="str">
        <f t="shared" ca="1" si="97"/>
        <v/>
      </c>
      <c r="J834" s="142"/>
      <c r="K834" t="str">
        <f t="shared" ca="1" si="98"/>
        <v/>
      </c>
      <c r="L834" s="142"/>
      <c r="M834" s="142"/>
      <c r="N834" s="142"/>
      <c r="O834" s="146"/>
      <c r="P834" s="146"/>
      <c r="Q834" s="145">
        <f t="shared" si="100"/>
        <v>0</v>
      </c>
      <c r="R834" s="146"/>
      <c r="S834" s="146"/>
      <c r="T834" s="145">
        <f t="shared" si="101"/>
        <v>0</v>
      </c>
      <c r="U834" s="146"/>
      <c r="V834" s="146"/>
      <c r="W834" s="145">
        <f t="shared" si="102"/>
        <v>0</v>
      </c>
      <c r="X834" s="146"/>
      <c r="Y834" s="146"/>
      <c r="Z834" s="145">
        <f t="shared" si="103"/>
        <v>0</v>
      </c>
      <c r="AA834" s="126">
        <f t="shared" si="99"/>
        <v>0</v>
      </c>
      <c r="AB834" s="142"/>
    </row>
    <row r="835" spans="1:28" x14ac:dyDescent="0.55000000000000004">
      <c r="A835">
        <v>826</v>
      </c>
      <c r="B835" s="142"/>
      <c r="C835" s="142"/>
      <c r="D835" s="142"/>
      <c r="E835" s="142"/>
      <c r="F835" s="142"/>
      <c r="G835" t="str">
        <f t="shared" si="96"/>
        <v/>
      </c>
      <c r="H835" s="142"/>
      <c r="I835" t="str">
        <f t="shared" ca="1" si="97"/>
        <v/>
      </c>
      <c r="J835" s="142"/>
      <c r="K835" t="str">
        <f t="shared" ca="1" si="98"/>
        <v/>
      </c>
      <c r="L835" s="142"/>
      <c r="M835" s="142"/>
      <c r="N835" s="142"/>
      <c r="O835" s="146"/>
      <c r="P835" s="146"/>
      <c r="Q835" s="145">
        <f t="shared" si="100"/>
        <v>0</v>
      </c>
      <c r="R835" s="146"/>
      <c r="S835" s="146"/>
      <c r="T835" s="145">
        <f t="shared" si="101"/>
        <v>0</v>
      </c>
      <c r="U835" s="146"/>
      <c r="V835" s="146"/>
      <c r="W835" s="145">
        <f t="shared" si="102"/>
        <v>0</v>
      </c>
      <c r="X835" s="146"/>
      <c r="Y835" s="146"/>
      <c r="Z835" s="145">
        <f t="shared" si="103"/>
        <v>0</v>
      </c>
      <c r="AA835" s="126">
        <f t="shared" si="99"/>
        <v>0</v>
      </c>
      <c r="AB835" s="142"/>
    </row>
    <row r="836" spans="1:28" x14ac:dyDescent="0.55000000000000004">
      <c r="A836">
        <v>827</v>
      </c>
      <c r="B836" s="142"/>
      <c r="C836" s="142"/>
      <c r="D836" s="142"/>
      <c r="E836" s="142"/>
      <c r="F836" s="142"/>
      <c r="G836" t="str">
        <f t="shared" si="96"/>
        <v/>
      </c>
      <c r="H836" s="142"/>
      <c r="I836" t="str">
        <f t="shared" ca="1" si="97"/>
        <v/>
      </c>
      <c r="J836" s="142"/>
      <c r="K836" t="str">
        <f t="shared" ca="1" si="98"/>
        <v/>
      </c>
      <c r="L836" s="142"/>
      <c r="M836" s="142"/>
      <c r="N836" s="142"/>
      <c r="O836" s="146"/>
      <c r="P836" s="146"/>
      <c r="Q836" s="145">
        <f t="shared" si="100"/>
        <v>0</v>
      </c>
      <c r="R836" s="146"/>
      <c r="S836" s="146"/>
      <c r="T836" s="145">
        <f t="shared" si="101"/>
        <v>0</v>
      </c>
      <c r="U836" s="146"/>
      <c r="V836" s="146"/>
      <c r="W836" s="145">
        <f t="shared" si="102"/>
        <v>0</v>
      </c>
      <c r="X836" s="146"/>
      <c r="Y836" s="146"/>
      <c r="Z836" s="145">
        <f t="shared" si="103"/>
        <v>0</v>
      </c>
      <c r="AA836" s="126">
        <f t="shared" si="99"/>
        <v>0</v>
      </c>
      <c r="AB836" s="142"/>
    </row>
    <row r="837" spans="1:28" x14ac:dyDescent="0.55000000000000004">
      <c r="A837">
        <v>828</v>
      </c>
      <c r="B837" s="142"/>
      <c r="C837" s="142"/>
      <c r="D837" s="142"/>
      <c r="E837" s="142"/>
      <c r="F837" s="142"/>
      <c r="G837" t="str">
        <f t="shared" si="96"/>
        <v/>
      </c>
      <c r="H837" s="142"/>
      <c r="I837" t="str">
        <f t="shared" ca="1" si="97"/>
        <v/>
      </c>
      <c r="J837" s="142"/>
      <c r="K837" t="str">
        <f t="shared" ca="1" si="98"/>
        <v/>
      </c>
      <c r="L837" s="142"/>
      <c r="M837" s="142"/>
      <c r="N837" s="142"/>
      <c r="O837" s="146"/>
      <c r="P837" s="146"/>
      <c r="Q837" s="145">
        <f t="shared" si="100"/>
        <v>0</v>
      </c>
      <c r="R837" s="146"/>
      <c r="S837" s="146"/>
      <c r="T837" s="145">
        <f t="shared" si="101"/>
        <v>0</v>
      </c>
      <c r="U837" s="146"/>
      <c r="V837" s="146"/>
      <c r="W837" s="145">
        <f t="shared" si="102"/>
        <v>0</v>
      </c>
      <c r="X837" s="146"/>
      <c r="Y837" s="146"/>
      <c r="Z837" s="145">
        <f t="shared" si="103"/>
        <v>0</v>
      </c>
      <c r="AA837" s="126">
        <f t="shared" si="99"/>
        <v>0</v>
      </c>
      <c r="AB837" s="142"/>
    </row>
    <row r="838" spans="1:28" x14ac:dyDescent="0.55000000000000004">
      <c r="A838">
        <v>829</v>
      </c>
      <c r="B838" s="142"/>
      <c r="C838" s="142"/>
      <c r="D838" s="142"/>
      <c r="E838" s="142"/>
      <c r="F838" s="142"/>
      <c r="G838" t="str">
        <f t="shared" si="96"/>
        <v/>
      </c>
      <c r="H838" s="142"/>
      <c r="I838" t="str">
        <f t="shared" ca="1" si="97"/>
        <v/>
      </c>
      <c r="J838" s="142"/>
      <c r="K838" t="str">
        <f t="shared" ca="1" si="98"/>
        <v/>
      </c>
      <c r="L838" s="142"/>
      <c r="M838" s="142"/>
      <c r="N838" s="142"/>
      <c r="O838" s="146"/>
      <c r="P838" s="146"/>
      <c r="Q838" s="145">
        <f t="shared" si="100"/>
        <v>0</v>
      </c>
      <c r="R838" s="146"/>
      <c r="S838" s="146"/>
      <c r="T838" s="145">
        <f t="shared" si="101"/>
        <v>0</v>
      </c>
      <c r="U838" s="146"/>
      <c r="V838" s="146"/>
      <c r="W838" s="145">
        <f t="shared" si="102"/>
        <v>0</v>
      </c>
      <c r="X838" s="146"/>
      <c r="Y838" s="146"/>
      <c r="Z838" s="145">
        <f t="shared" si="103"/>
        <v>0</v>
      </c>
      <c r="AA838" s="126">
        <f t="shared" si="99"/>
        <v>0</v>
      </c>
      <c r="AB838" s="142"/>
    </row>
    <row r="839" spans="1:28" x14ac:dyDescent="0.55000000000000004">
      <c r="A839">
        <v>830</v>
      </c>
      <c r="B839" s="142"/>
      <c r="C839" s="142"/>
      <c r="D839" s="142"/>
      <c r="E839" s="142"/>
      <c r="F839" s="142"/>
      <c r="G839" t="str">
        <f t="shared" si="96"/>
        <v/>
      </c>
      <c r="H839" s="142"/>
      <c r="I839" t="str">
        <f t="shared" ca="1" si="97"/>
        <v/>
      </c>
      <c r="J839" s="142"/>
      <c r="K839" t="str">
        <f t="shared" ca="1" si="98"/>
        <v/>
      </c>
      <c r="L839" s="142"/>
      <c r="M839" s="142"/>
      <c r="N839" s="142"/>
      <c r="O839" s="146"/>
      <c r="P839" s="146"/>
      <c r="Q839" s="145">
        <f t="shared" si="100"/>
        <v>0</v>
      </c>
      <c r="R839" s="146"/>
      <c r="S839" s="146"/>
      <c r="T839" s="145">
        <f t="shared" si="101"/>
        <v>0</v>
      </c>
      <c r="U839" s="146"/>
      <c r="V839" s="146"/>
      <c r="W839" s="145">
        <f t="shared" si="102"/>
        <v>0</v>
      </c>
      <c r="X839" s="146"/>
      <c r="Y839" s="146"/>
      <c r="Z839" s="145">
        <f t="shared" si="103"/>
        <v>0</v>
      </c>
      <c r="AA839" s="126">
        <f t="shared" si="99"/>
        <v>0</v>
      </c>
      <c r="AB839" s="142"/>
    </row>
    <row r="840" spans="1:28" x14ac:dyDescent="0.55000000000000004">
      <c r="A840">
        <v>831</v>
      </c>
      <c r="B840" s="142"/>
      <c r="C840" s="142"/>
      <c r="D840" s="142"/>
      <c r="E840" s="142"/>
      <c r="F840" s="142"/>
      <c r="G840" t="str">
        <f t="shared" si="96"/>
        <v/>
      </c>
      <c r="H840" s="142"/>
      <c r="I840" t="str">
        <f t="shared" ca="1" si="97"/>
        <v/>
      </c>
      <c r="J840" s="142"/>
      <c r="K840" t="str">
        <f t="shared" ca="1" si="98"/>
        <v/>
      </c>
      <c r="L840" s="142"/>
      <c r="M840" s="142"/>
      <c r="N840" s="142"/>
      <c r="O840" s="146"/>
      <c r="P840" s="146"/>
      <c r="Q840" s="145">
        <f t="shared" si="100"/>
        <v>0</v>
      </c>
      <c r="R840" s="146"/>
      <c r="S840" s="146"/>
      <c r="T840" s="145">
        <f t="shared" si="101"/>
        <v>0</v>
      </c>
      <c r="U840" s="146"/>
      <c r="V840" s="146"/>
      <c r="W840" s="145">
        <f t="shared" si="102"/>
        <v>0</v>
      </c>
      <c r="X840" s="146"/>
      <c r="Y840" s="146"/>
      <c r="Z840" s="145">
        <f t="shared" si="103"/>
        <v>0</v>
      </c>
      <c r="AA840" s="126">
        <f t="shared" si="99"/>
        <v>0</v>
      </c>
      <c r="AB840" s="142"/>
    </row>
    <row r="841" spans="1:28" x14ac:dyDescent="0.55000000000000004">
      <c r="A841">
        <v>832</v>
      </c>
      <c r="B841" s="142"/>
      <c r="C841" s="142"/>
      <c r="D841" s="142"/>
      <c r="E841" s="142"/>
      <c r="F841" s="142"/>
      <c r="G841" t="str">
        <f t="shared" si="96"/>
        <v/>
      </c>
      <c r="H841" s="142"/>
      <c r="I841" t="str">
        <f t="shared" ca="1" si="97"/>
        <v/>
      </c>
      <c r="J841" s="142"/>
      <c r="K841" t="str">
        <f t="shared" ca="1" si="98"/>
        <v/>
      </c>
      <c r="L841" s="142"/>
      <c r="M841" s="142"/>
      <c r="N841" s="142"/>
      <c r="O841" s="146"/>
      <c r="P841" s="146"/>
      <c r="Q841" s="145">
        <f t="shared" si="100"/>
        <v>0</v>
      </c>
      <c r="R841" s="146"/>
      <c r="S841" s="146"/>
      <c r="T841" s="145">
        <f t="shared" si="101"/>
        <v>0</v>
      </c>
      <c r="U841" s="146"/>
      <c r="V841" s="146"/>
      <c r="W841" s="145">
        <f t="shared" si="102"/>
        <v>0</v>
      </c>
      <c r="X841" s="146"/>
      <c r="Y841" s="146"/>
      <c r="Z841" s="145">
        <f t="shared" si="103"/>
        <v>0</v>
      </c>
      <c r="AA841" s="126">
        <f t="shared" si="99"/>
        <v>0</v>
      </c>
      <c r="AB841" s="142"/>
    </row>
    <row r="842" spans="1:28" x14ac:dyDescent="0.55000000000000004">
      <c r="A842">
        <v>833</v>
      </c>
      <c r="B842" s="142"/>
      <c r="C842" s="142"/>
      <c r="D842" s="142"/>
      <c r="E842" s="142"/>
      <c r="F842" s="142"/>
      <c r="G842" t="str">
        <f t="shared" si="96"/>
        <v/>
      </c>
      <c r="H842" s="142"/>
      <c r="I842" t="str">
        <f t="shared" ca="1" si="97"/>
        <v/>
      </c>
      <c r="J842" s="142"/>
      <c r="K842" t="str">
        <f t="shared" ca="1" si="98"/>
        <v/>
      </c>
      <c r="L842" s="142"/>
      <c r="M842" s="142"/>
      <c r="N842" s="142"/>
      <c r="O842" s="146"/>
      <c r="P842" s="146"/>
      <c r="Q842" s="145">
        <f t="shared" si="100"/>
        <v>0</v>
      </c>
      <c r="R842" s="146"/>
      <c r="S842" s="146"/>
      <c r="T842" s="145">
        <f t="shared" si="101"/>
        <v>0</v>
      </c>
      <c r="U842" s="146"/>
      <c r="V842" s="146"/>
      <c r="W842" s="145">
        <f t="shared" si="102"/>
        <v>0</v>
      </c>
      <c r="X842" s="146"/>
      <c r="Y842" s="146"/>
      <c r="Z842" s="145">
        <f t="shared" si="103"/>
        <v>0</v>
      </c>
      <c r="AA842" s="126">
        <f t="shared" si="99"/>
        <v>0</v>
      </c>
      <c r="AB842" s="142"/>
    </row>
    <row r="843" spans="1:28" x14ac:dyDescent="0.55000000000000004">
      <c r="A843">
        <v>834</v>
      </c>
      <c r="B843" s="142"/>
      <c r="C843" s="142"/>
      <c r="D843" s="142"/>
      <c r="E843" s="142"/>
      <c r="F843" s="142"/>
      <c r="G843" t="str">
        <f t="shared" ref="G843:G906" si="104">LEFT(F843,1)</f>
        <v/>
      </c>
      <c r="H843" s="142"/>
      <c r="I843" t="str">
        <f t="shared" ref="I843:I906" ca="1" si="105">IFERROR(VLOOKUP(H843,INDIRECT(G843&amp;"CATL"),2,FALSE),"")</f>
        <v/>
      </c>
      <c r="J843" s="142"/>
      <c r="K843" t="str">
        <f t="shared" ref="K843:K906" ca="1" si="106">IFERROR(VLOOKUP(J843,INDIRECT("SUB"&amp;I843&amp;"L"),2,FALSE),"")</f>
        <v/>
      </c>
      <c r="L843" s="142"/>
      <c r="M843" s="142"/>
      <c r="N843" s="142"/>
      <c r="O843" s="146"/>
      <c r="P843" s="146"/>
      <c r="Q843" s="145">
        <f t="shared" si="100"/>
        <v>0</v>
      </c>
      <c r="R843" s="146"/>
      <c r="S843" s="146"/>
      <c r="T843" s="145">
        <f t="shared" si="101"/>
        <v>0</v>
      </c>
      <c r="U843" s="146"/>
      <c r="V843" s="146"/>
      <c r="W843" s="145">
        <f t="shared" si="102"/>
        <v>0</v>
      </c>
      <c r="X843" s="146"/>
      <c r="Y843" s="146"/>
      <c r="Z843" s="145">
        <f t="shared" si="103"/>
        <v>0</v>
      </c>
      <c r="AA843" s="126">
        <f t="shared" ref="AA843:AA906" si="107">O843-P843+R843-S843+U843-V843+X843-Y843</f>
        <v>0</v>
      </c>
      <c r="AB843" s="142"/>
    </row>
    <row r="844" spans="1:28" x14ac:dyDescent="0.55000000000000004">
      <c r="A844">
        <v>835</v>
      </c>
      <c r="B844" s="142"/>
      <c r="C844" s="142"/>
      <c r="D844" s="142"/>
      <c r="E844" s="142"/>
      <c r="F844" s="142"/>
      <c r="G844" t="str">
        <f t="shared" si="104"/>
        <v/>
      </c>
      <c r="H844" s="142"/>
      <c r="I844" t="str">
        <f t="shared" ca="1" si="105"/>
        <v/>
      </c>
      <c r="J844" s="142"/>
      <c r="K844" t="str">
        <f t="shared" ca="1" si="106"/>
        <v/>
      </c>
      <c r="L844" s="142"/>
      <c r="M844" s="142"/>
      <c r="N844" s="142"/>
      <c r="O844" s="146"/>
      <c r="P844" s="146"/>
      <c r="Q844" s="145">
        <f t="shared" ref="Q844:Q907" si="108">Q843+O844-P844</f>
        <v>0</v>
      </c>
      <c r="R844" s="146"/>
      <c r="S844" s="146"/>
      <c r="T844" s="145">
        <f t="shared" ref="T844:T907" si="109">T843+R844-S844</f>
        <v>0</v>
      </c>
      <c r="U844" s="146"/>
      <c r="V844" s="146"/>
      <c r="W844" s="145">
        <f t="shared" ref="W844:W907" si="110">W843+U844-V844</f>
        <v>0</v>
      </c>
      <c r="X844" s="146"/>
      <c r="Y844" s="146"/>
      <c r="Z844" s="145">
        <f t="shared" ref="Z844:Z907" si="111">Z843+X844-Y844</f>
        <v>0</v>
      </c>
      <c r="AA844" s="126">
        <f t="shared" si="107"/>
        <v>0</v>
      </c>
      <c r="AB844" s="142"/>
    </row>
    <row r="845" spans="1:28" x14ac:dyDescent="0.55000000000000004">
      <c r="A845">
        <v>836</v>
      </c>
      <c r="B845" s="142"/>
      <c r="C845" s="142"/>
      <c r="D845" s="142"/>
      <c r="E845" s="142"/>
      <c r="F845" s="142"/>
      <c r="G845" t="str">
        <f t="shared" si="104"/>
        <v/>
      </c>
      <c r="H845" s="142"/>
      <c r="I845" t="str">
        <f t="shared" ca="1" si="105"/>
        <v/>
      </c>
      <c r="J845" s="142"/>
      <c r="K845" t="str">
        <f t="shared" ca="1" si="106"/>
        <v/>
      </c>
      <c r="L845" s="142"/>
      <c r="M845" s="142"/>
      <c r="N845" s="142"/>
      <c r="O845" s="146"/>
      <c r="P845" s="146"/>
      <c r="Q845" s="145">
        <f t="shared" si="108"/>
        <v>0</v>
      </c>
      <c r="R845" s="146"/>
      <c r="S845" s="146"/>
      <c r="T845" s="145">
        <f t="shared" si="109"/>
        <v>0</v>
      </c>
      <c r="U845" s="146"/>
      <c r="V845" s="146"/>
      <c r="W845" s="145">
        <f t="shared" si="110"/>
        <v>0</v>
      </c>
      <c r="X845" s="146"/>
      <c r="Y845" s="146"/>
      <c r="Z845" s="145">
        <f t="shared" si="111"/>
        <v>0</v>
      </c>
      <c r="AA845" s="126">
        <f t="shared" si="107"/>
        <v>0</v>
      </c>
      <c r="AB845" s="142"/>
    </row>
    <row r="846" spans="1:28" x14ac:dyDescent="0.55000000000000004">
      <c r="A846">
        <v>837</v>
      </c>
      <c r="B846" s="142"/>
      <c r="C846" s="142"/>
      <c r="D846" s="142"/>
      <c r="E846" s="142"/>
      <c r="F846" s="142"/>
      <c r="G846" t="str">
        <f t="shared" si="104"/>
        <v/>
      </c>
      <c r="H846" s="142"/>
      <c r="I846" t="str">
        <f t="shared" ca="1" si="105"/>
        <v/>
      </c>
      <c r="J846" s="142"/>
      <c r="K846" t="str">
        <f t="shared" ca="1" si="106"/>
        <v/>
      </c>
      <c r="L846" s="142"/>
      <c r="M846" s="142"/>
      <c r="N846" s="142"/>
      <c r="O846" s="146"/>
      <c r="P846" s="146"/>
      <c r="Q846" s="145">
        <f t="shared" si="108"/>
        <v>0</v>
      </c>
      <c r="R846" s="146"/>
      <c r="S846" s="146"/>
      <c r="T846" s="145">
        <f t="shared" si="109"/>
        <v>0</v>
      </c>
      <c r="U846" s="146"/>
      <c r="V846" s="146"/>
      <c r="W846" s="145">
        <f t="shared" si="110"/>
        <v>0</v>
      </c>
      <c r="X846" s="146"/>
      <c r="Y846" s="146"/>
      <c r="Z846" s="145">
        <f t="shared" si="111"/>
        <v>0</v>
      </c>
      <c r="AA846" s="126">
        <f t="shared" si="107"/>
        <v>0</v>
      </c>
      <c r="AB846" s="142"/>
    </row>
    <row r="847" spans="1:28" x14ac:dyDescent="0.55000000000000004">
      <c r="A847">
        <v>838</v>
      </c>
      <c r="B847" s="142"/>
      <c r="C847" s="142"/>
      <c r="D847" s="142"/>
      <c r="E847" s="142"/>
      <c r="F847" s="142"/>
      <c r="G847" t="str">
        <f t="shared" si="104"/>
        <v/>
      </c>
      <c r="H847" s="142"/>
      <c r="I847" t="str">
        <f t="shared" ca="1" si="105"/>
        <v/>
      </c>
      <c r="J847" s="142"/>
      <c r="K847" t="str">
        <f t="shared" ca="1" si="106"/>
        <v/>
      </c>
      <c r="L847" s="142"/>
      <c r="M847" s="142"/>
      <c r="N847" s="142"/>
      <c r="O847" s="146"/>
      <c r="P847" s="146"/>
      <c r="Q847" s="145">
        <f t="shared" si="108"/>
        <v>0</v>
      </c>
      <c r="R847" s="146"/>
      <c r="S847" s="146"/>
      <c r="T847" s="145">
        <f t="shared" si="109"/>
        <v>0</v>
      </c>
      <c r="U847" s="146"/>
      <c r="V847" s="146"/>
      <c r="W847" s="145">
        <f t="shared" si="110"/>
        <v>0</v>
      </c>
      <c r="X847" s="146"/>
      <c r="Y847" s="146"/>
      <c r="Z847" s="145">
        <f t="shared" si="111"/>
        <v>0</v>
      </c>
      <c r="AA847" s="126">
        <f t="shared" si="107"/>
        <v>0</v>
      </c>
      <c r="AB847" s="142"/>
    </row>
    <row r="848" spans="1:28" x14ac:dyDescent="0.55000000000000004">
      <c r="A848">
        <v>839</v>
      </c>
      <c r="B848" s="142"/>
      <c r="C848" s="142"/>
      <c r="D848" s="142"/>
      <c r="E848" s="142"/>
      <c r="F848" s="142"/>
      <c r="G848" t="str">
        <f t="shared" si="104"/>
        <v/>
      </c>
      <c r="H848" s="142"/>
      <c r="I848" t="str">
        <f t="shared" ca="1" si="105"/>
        <v/>
      </c>
      <c r="J848" s="142"/>
      <c r="K848" t="str">
        <f t="shared" ca="1" si="106"/>
        <v/>
      </c>
      <c r="L848" s="142"/>
      <c r="M848" s="142"/>
      <c r="N848" s="142"/>
      <c r="O848" s="146"/>
      <c r="P848" s="146"/>
      <c r="Q848" s="145">
        <f t="shared" si="108"/>
        <v>0</v>
      </c>
      <c r="R848" s="146"/>
      <c r="S848" s="146"/>
      <c r="T848" s="145">
        <f t="shared" si="109"/>
        <v>0</v>
      </c>
      <c r="U848" s="146"/>
      <c r="V848" s="146"/>
      <c r="W848" s="145">
        <f t="shared" si="110"/>
        <v>0</v>
      </c>
      <c r="X848" s="146"/>
      <c r="Y848" s="146"/>
      <c r="Z848" s="145">
        <f t="shared" si="111"/>
        <v>0</v>
      </c>
      <c r="AA848" s="126">
        <f t="shared" si="107"/>
        <v>0</v>
      </c>
      <c r="AB848" s="142"/>
    </row>
    <row r="849" spans="1:28" x14ac:dyDescent="0.55000000000000004">
      <c r="A849">
        <v>840</v>
      </c>
      <c r="B849" s="142"/>
      <c r="C849" s="142"/>
      <c r="D849" s="142"/>
      <c r="E849" s="142"/>
      <c r="F849" s="142"/>
      <c r="G849" t="str">
        <f t="shared" si="104"/>
        <v/>
      </c>
      <c r="H849" s="142"/>
      <c r="I849" t="str">
        <f t="shared" ca="1" si="105"/>
        <v/>
      </c>
      <c r="J849" s="142"/>
      <c r="K849" t="str">
        <f t="shared" ca="1" si="106"/>
        <v/>
      </c>
      <c r="L849" s="142"/>
      <c r="M849" s="142"/>
      <c r="N849" s="142"/>
      <c r="O849" s="146"/>
      <c r="P849" s="146"/>
      <c r="Q849" s="145">
        <f t="shared" si="108"/>
        <v>0</v>
      </c>
      <c r="R849" s="146"/>
      <c r="S849" s="146"/>
      <c r="T849" s="145">
        <f t="shared" si="109"/>
        <v>0</v>
      </c>
      <c r="U849" s="146"/>
      <c r="V849" s="146"/>
      <c r="W849" s="145">
        <f t="shared" si="110"/>
        <v>0</v>
      </c>
      <c r="X849" s="146"/>
      <c r="Y849" s="146"/>
      <c r="Z849" s="145">
        <f t="shared" si="111"/>
        <v>0</v>
      </c>
      <c r="AA849" s="126">
        <f t="shared" si="107"/>
        <v>0</v>
      </c>
      <c r="AB849" s="142"/>
    </row>
    <row r="850" spans="1:28" x14ac:dyDescent="0.55000000000000004">
      <c r="A850">
        <v>841</v>
      </c>
      <c r="B850" s="142"/>
      <c r="C850" s="142"/>
      <c r="D850" s="142"/>
      <c r="E850" s="142"/>
      <c r="F850" s="142"/>
      <c r="G850" t="str">
        <f t="shared" si="104"/>
        <v/>
      </c>
      <c r="H850" s="142"/>
      <c r="I850" t="str">
        <f t="shared" ca="1" si="105"/>
        <v/>
      </c>
      <c r="J850" s="142"/>
      <c r="K850" t="str">
        <f t="shared" ca="1" si="106"/>
        <v/>
      </c>
      <c r="L850" s="142"/>
      <c r="M850" s="142"/>
      <c r="N850" s="142"/>
      <c r="O850" s="146"/>
      <c r="P850" s="146"/>
      <c r="Q850" s="145">
        <f t="shared" si="108"/>
        <v>0</v>
      </c>
      <c r="R850" s="146"/>
      <c r="S850" s="146"/>
      <c r="T850" s="145">
        <f t="shared" si="109"/>
        <v>0</v>
      </c>
      <c r="U850" s="146"/>
      <c r="V850" s="146"/>
      <c r="W850" s="145">
        <f t="shared" si="110"/>
        <v>0</v>
      </c>
      <c r="X850" s="146"/>
      <c r="Y850" s="146"/>
      <c r="Z850" s="145">
        <f t="shared" si="111"/>
        <v>0</v>
      </c>
      <c r="AA850" s="126">
        <f t="shared" si="107"/>
        <v>0</v>
      </c>
      <c r="AB850" s="142"/>
    </row>
    <row r="851" spans="1:28" x14ac:dyDescent="0.55000000000000004">
      <c r="A851">
        <v>842</v>
      </c>
      <c r="B851" s="142"/>
      <c r="C851" s="142"/>
      <c r="D851" s="142"/>
      <c r="E851" s="142"/>
      <c r="F851" s="142"/>
      <c r="G851" t="str">
        <f t="shared" si="104"/>
        <v/>
      </c>
      <c r="H851" s="142"/>
      <c r="I851" t="str">
        <f t="shared" ca="1" si="105"/>
        <v/>
      </c>
      <c r="J851" s="142"/>
      <c r="K851" t="str">
        <f t="shared" ca="1" si="106"/>
        <v/>
      </c>
      <c r="L851" s="142"/>
      <c r="M851" s="142"/>
      <c r="N851" s="142"/>
      <c r="O851" s="146"/>
      <c r="P851" s="146"/>
      <c r="Q851" s="145">
        <f t="shared" si="108"/>
        <v>0</v>
      </c>
      <c r="R851" s="146"/>
      <c r="S851" s="146"/>
      <c r="T851" s="145">
        <f t="shared" si="109"/>
        <v>0</v>
      </c>
      <c r="U851" s="146"/>
      <c r="V851" s="146"/>
      <c r="W851" s="145">
        <f t="shared" si="110"/>
        <v>0</v>
      </c>
      <c r="X851" s="146"/>
      <c r="Y851" s="146"/>
      <c r="Z851" s="145">
        <f t="shared" si="111"/>
        <v>0</v>
      </c>
      <c r="AA851" s="126">
        <f t="shared" si="107"/>
        <v>0</v>
      </c>
      <c r="AB851" s="142"/>
    </row>
    <row r="852" spans="1:28" x14ac:dyDescent="0.55000000000000004">
      <c r="A852">
        <v>843</v>
      </c>
      <c r="B852" s="142"/>
      <c r="C852" s="142"/>
      <c r="D852" s="142"/>
      <c r="E852" s="142"/>
      <c r="F852" s="142"/>
      <c r="G852" t="str">
        <f t="shared" si="104"/>
        <v/>
      </c>
      <c r="H852" s="142"/>
      <c r="I852" t="str">
        <f t="shared" ca="1" si="105"/>
        <v/>
      </c>
      <c r="J852" s="142"/>
      <c r="K852" t="str">
        <f t="shared" ca="1" si="106"/>
        <v/>
      </c>
      <c r="L852" s="142"/>
      <c r="M852" s="142"/>
      <c r="N852" s="142"/>
      <c r="O852" s="146"/>
      <c r="P852" s="146"/>
      <c r="Q852" s="145">
        <f t="shared" si="108"/>
        <v>0</v>
      </c>
      <c r="R852" s="146"/>
      <c r="S852" s="146"/>
      <c r="T852" s="145">
        <f t="shared" si="109"/>
        <v>0</v>
      </c>
      <c r="U852" s="146"/>
      <c r="V852" s="146"/>
      <c r="W852" s="145">
        <f t="shared" si="110"/>
        <v>0</v>
      </c>
      <c r="X852" s="146"/>
      <c r="Y852" s="146"/>
      <c r="Z852" s="145">
        <f t="shared" si="111"/>
        <v>0</v>
      </c>
      <c r="AA852" s="126">
        <f t="shared" si="107"/>
        <v>0</v>
      </c>
      <c r="AB852" s="142"/>
    </row>
    <row r="853" spans="1:28" x14ac:dyDescent="0.55000000000000004">
      <c r="A853">
        <v>844</v>
      </c>
      <c r="B853" s="142"/>
      <c r="C853" s="142"/>
      <c r="D853" s="142"/>
      <c r="E853" s="142"/>
      <c r="F853" s="142"/>
      <c r="G853" t="str">
        <f t="shared" si="104"/>
        <v/>
      </c>
      <c r="H853" s="142"/>
      <c r="I853" t="str">
        <f t="shared" ca="1" si="105"/>
        <v/>
      </c>
      <c r="J853" s="142"/>
      <c r="K853" t="str">
        <f t="shared" ca="1" si="106"/>
        <v/>
      </c>
      <c r="L853" s="142"/>
      <c r="M853" s="142"/>
      <c r="N853" s="142"/>
      <c r="O853" s="146"/>
      <c r="P853" s="146"/>
      <c r="Q853" s="145">
        <f t="shared" si="108"/>
        <v>0</v>
      </c>
      <c r="R853" s="146"/>
      <c r="S853" s="146"/>
      <c r="T853" s="145">
        <f t="shared" si="109"/>
        <v>0</v>
      </c>
      <c r="U853" s="146"/>
      <c r="V853" s="146"/>
      <c r="W853" s="145">
        <f t="shared" si="110"/>
        <v>0</v>
      </c>
      <c r="X853" s="146"/>
      <c r="Y853" s="146"/>
      <c r="Z853" s="145">
        <f t="shared" si="111"/>
        <v>0</v>
      </c>
      <c r="AA853" s="126">
        <f t="shared" si="107"/>
        <v>0</v>
      </c>
      <c r="AB853" s="142"/>
    </row>
    <row r="854" spans="1:28" x14ac:dyDescent="0.55000000000000004">
      <c r="A854">
        <v>845</v>
      </c>
      <c r="B854" s="142"/>
      <c r="C854" s="142"/>
      <c r="D854" s="142"/>
      <c r="E854" s="142"/>
      <c r="F854" s="142"/>
      <c r="G854" t="str">
        <f t="shared" si="104"/>
        <v/>
      </c>
      <c r="H854" s="142"/>
      <c r="I854" t="str">
        <f t="shared" ca="1" si="105"/>
        <v/>
      </c>
      <c r="J854" s="142"/>
      <c r="K854" t="str">
        <f t="shared" ca="1" si="106"/>
        <v/>
      </c>
      <c r="L854" s="142"/>
      <c r="M854" s="142"/>
      <c r="N854" s="142"/>
      <c r="O854" s="146"/>
      <c r="P854" s="146"/>
      <c r="Q854" s="145">
        <f t="shared" si="108"/>
        <v>0</v>
      </c>
      <c r="R854" s="146"/>
      <c r="S854" s="146"/>
      <c r="T854" s="145">
        <f t="shared" si="109"/>
        <v>0</v>
      </c>
      <c r="U854" s="146"/>
      <c r="V854" s="146"/>
      <c r="W854" s="145">
        <f t="shared" si="110"/>
        <v>0</v>
      </c>
      <c r="X854" s="146"/>
      <c r="Y854" s="146"/>
      <c r="Z854" s="145">
        <f t="shared" si="111"/>
        <v>0</v>
      </c>
      <c r="AA854" s="126">
        <f t="shared" si="107"/>
        <v>0</v>
      </c>
      <c r="AB854" s="142"/>
    </row>
    <row r="855" spans="1:28" x14ac:dyDescent="0.55000000000000004">
      <c r="A855">
        <v>846</v>
      </c>
      <c r="B855" s="142"/>
      <c r="C855" s="142"/>
      <c r="D855" s="142"/>
      <c r="E855" s="142"/>
      <c r="F855" s="142"/>
      <c r="G855" t="str">
        <f t="shared" si="104"/>
        <v/>
      </c>
      <c r="H855" s="142"/>
      <c r="I855" t="str">
        <f t="shared" ca="1" si="105"/>
        <v/>
      </c>
      <c r="J855" s="142"/>
      <c r="K855" t="str">
        <f t="shared" ca="1" si="106"/>
        <v/>
      </c>
      <c r="L855" s="142"/>
      <c r="M855" s="142"/>
      <c r="N855" s="142"/>
      <c r="O855" s="146"/>
      <c r="P855" s="146"/>
      <c r="Q855" s="145">
        <f t="shared" si="108"/>
        <v>0</v>
      </c>
      <c r="R855" s="146"/>
      <c r="S855" s="146"/>
      <c r="T855" s="145">
        <f t="shared" si="109"/>
        <v>0</v>
      </c>
      <c r="U855" s="146"/>
      <c r="V855" s="146"/>
      <c r="W855" s="145">
        <f t="shared" si="110"/>
        <v>0</v>
      </c>
      <c r="X855" s="146"/>
      <c r="Y855" s="146"/>
      <c r="Z855" s="145">
        <f t="shared" si="111"/>
        <v>0</v>
      </c>
      <c r="AA855" s="126">
        <f t="shared" si="107"/>
        <v>0</v>
      </c>
      <c r="AB855" s="142"/>
    </row>
    <row r="856" spans="1:28" x14ac:dyDescent="0.55000000000000004">
      <c r="A856">
        <v>847</v>
      </c>
      <c r="B856" s="142"/>
      <c r="C856" s="142"/>
      <c r="D856" s="142"/>
      <c r="E856" s="142"/>
      <c r="F856" s="142"/>
      <c r="G856" t="str">
        <f t="shared" si="104"/>
        <v/>
      </c>
      <c r="H856" s="142"/>
      <c r="I856" t="str">
        <f t="shared" ca="1" si="105"/>
        <v/>
      </c>
      <c r="J856" s="142"/>
      <c r="K856" t="str">
        <f t="shared" ca="1" si="106"/>
        <v/>
      </c>
      <c r="L856" s="142"/>
      <c r="M856" s="142"/>
      <c r="N856" s="142"/>
      <c r="O856" s="146"/>
      <c r="P856" s="146"/>
      <c r="Q856" s="145">
        <f t="shared" si="108"/>
        <v>0</v>
      </c>
      <c r="R856" s="146"/>
      <c r="S856" s="146"/>
      <c r="T856" s="145">
        <f t="shared" si="109"/>
        <v>0</v>
      </c>
      <c r="U856" s="146"/>
      <c r="V856" s="146"/>
      <c r="W856" s="145">
        <f t="shared" si="110"/>
        <v>0</v>
      </c>
      <c r="X856" s="146"/>
      <c r="Y856" s="146"/>
      <c r="Z856" s="145">
        <f t="shared" si="111"/>
        <v>0</v>
      </c>
      <c r="AA856" s="126">
        <f t="shared" si="107"/>
        <v>0</v>
      </c>
      <c r="AB856" s="142"/>
    </row>
    <row r="857" spans="1:28" x14ac:dyDescent="0.55000000000000004">
      <c r="A857">
        <v>848</v>
      </c>
      <c r="B857" s="142"/>
      <c r="C857" s="142"/>
      <c r="D857" s="142"/>
      <c r="E857" s="142"/>
      <c r="F857" s="142"/>
      <c r="G857" t="str">
        <f t="shared" si="104"/>
        <v/>
      </c>
      <c r="H857" s="142"/>
      <c r="I857" t="str">
        <f t="shared" ca="1" si="105"/>
        <v/>
      </c>
      <c r="J857" s="142"/>
      <c r="K857" t="str">
        <f t="shared" ca="1" si="106"/>
        <v/>
      </c>
      <c r="L857" s="142"/>
      <c r="M857" s="142"/>
      <c r="N857" s="142"/>
      <c r="O857" s="146"/>
      <c r="P857" s="146"/>
      <c r="Q857" s="145">
        <f t="shared" si="108"/>
        <v>0</v>
      </c>
      <c r="R857" s="146"/>
      <c r="S857" s="146"/>
      <c r="T857" s="145">
        <f t="shared" si="109"/>
        <v>0</v>
      </c>
      <c r="U857" s="146"/>
      <c r="V857" s="146"/>
      <c r="W857" s="145">
        <f t="shared" si="110"/>
        <v>0</v>
      </c>
      <c r="X857" s="146"/>
      <c r="Y857" s="146"/>
      <c r="Z857" s="145">
        <f t="shared" si="111"/>
        <v>0</v>
      </c>
      <c r="AA857" s="126">
        <f t="shared" si="107"/>
        <v>0</v>
      </c>
      <c r="AB857" s="142"/>
    </row>
    <row r="858" spans="1:28" x14ac:dyDescent="0.55000000000000004">
      <c r="A858">
        <v>849</v>
      </c>
      <c r="B858" s="142"/>
      <c r="C858" s="142"/>
      <c r="D858" s="142"/>
      <c r="E858" s="142"/>
      <c r="F858" s="142"/>
      <c r="G858" t="str">
        <f t="shared" si="104"/>
        <v/>
      </c>
      <c r="H858" s="142"/>
      <c r="I858" t="str">
        <f t="shared" ca="1" si="105"/>
        <v/>
      </c>
      <c r="J858" s="142"/>
      <c r="K858" t="str">
        <f t="shared" ca="1" si="106"/>
        <v/>
      </c>
      <c r="L858" s="142"/>
      <c r="M858" s="142"/>
      <c r="N858" s="142"/>
      <c r="O858" s="146"/>
      <c r="P858" s="146"/>
      <c r="Q858" s="145">
        <f t="shared" si="108"/>
        <v>0</v>
      </c>
      <c r="R858" s="146"/>
      <c r="S858" s="146"/>
      <c r="T858" s="145">
        <f t="shared" si="109"/>
        <v>0</v>
      </c>
      <c r="U858" s="146"/>
      <c r="V858" s="146"/>
      <c r="W858" s="145">
        <f t="shared" si="110"/>
        <v>0</v>
      </c>
      <c r="X858" s="146"/>
      <c r="Y858" s="146"/>
      <c r="Z858" s="145">
        <f t="shared" si="111"/>
        <v>0</v>
      </c>
      <c r="AA858" s="126">
        <f t="shared" si="107"/>
        <v>0</v>
      </c>
      <c r="AB858" s="142"/>
    </row>
    <row r="859" spans="1:28" x14ac:dyDescent="0.55000000000000004">
      <c r="A859">
        <v>850</v>
      </c>
      <c r="B859" s="142"/>
      <c r="C859" s="142"/>
      <c r="D859" s="142"/>
      <c r="E859" s="142"/>
      <c r="F859" s="142"/>
      <c r="G859" t="str">
        <f t="shared" si="104"/>
        <v/>
      </c>
      <c r="H859" s="142"/>
      <c r="I859" t="str">
        <f t="shared" ca="1" si="105"/>
        <v/>
      </c>
      <c r="J859" s="142"/>
      <c r="K859" t="str">
        <f t="shared" ca="1" si="106"/>
        <v/>
      </c>
      <c r="L859" s="142"/>
      <c r="M859" s="142"/>
      <c r="N859" s="142"/>
      <c r="O859" s="146"/>
      <c r="P859" s="146"/>
      <c r="Q859" s="145">
        <f t="shared" si="108"/>
        <v>0</v>
      </c>
      <c r="R859" s="146"/>
      <c r="S859" s="146"/>
      <c r="T859" s="145">
        <f t="shared" si="109"/>
        <v>0</v>
      </c>
      <c r="U859" s="146"/>
      <c r="V859" s="146"/>
      <c r="W859" s="145">
        <f t="shared" si="110"/>
        <v>0</v>
      </c>
      <c r="X859" s="146"/>
      <c r="Y859" s="146"/>
      <c r="Z859" s="145">
        <f t="shared" si="111"/>
        <v>0</v>
      </c>
      <c r="AA859" s="126">
        <f t="shared" si="107"/>
        <v>0</v>
      </c>
      <c r="AB859" s="142"/>
    </row>
    <row r="860" spans="1:28" x14ac:dyDescent="0.55000000000000004">
      <c r="A860">
        <v>851</v>
      </c>
      <c r="B860" s="142"/>
      <c r="C860" s="142"/>
      <c r="D860" s="142"/>
      <c r="E860" s="142"/>
      <c r="F860" s="142"/>
      <c r="G860" t="str">
        <f t="shared" si="104"/>
        <v/>
      </c>
      <c r="H860" s="142"/>
      <c r="I860" t="str">
        <f t="shared" ca="1" si="105"/>
        <v/>
      </c>
      <c r="J860" s="142"/>
      <c r="K860" t="str">
        <f t="shared" ca="1" si="106"/>
        <v/>
      </c>
      <c r="L860" s="142"/>
      <c r="M860" s="142"/>
      <c r="N860" s="142"/>
      <c r="O860" s="146"/>
      <c r="P860" s="146"/>
      <c r="Q860" s="145">
        <f t="shared" si="108"/>
        <v>0</v>
      </c>
      <c r="R860" s="146"/>
      <c r="S860" s="146"/>
      <c r="T860" s="145">
        <f t="shared" si="109"/>
        <v>0</v>
      </c>
      <c r="U860" s="146"/>
      <c r="V860" s="146"/>
      <c r="W860" s="145">
        <f t="shared" si="110"/>
        <v>0</v>
      </c>
      <c r="X860" s="146"/>
      <c r="Y860" s="146"/>
      <c r="Z860" s="145">
        <f t="shared" si="111"/>
        <v>0</v>
      </c>
      <c r="AA860" s="126">
        <f t="shared" si="107"/>
        <v>0</v>
      </c>
      <c r="AB860" s="142"/>
    </row>
    <row r="861" spans="1:28" x14ac:dyDescent="0.55000000000000004">
      <c r="A861">
        <v>852</v>
      </c>
      <c r="B861" s="142"/>
      <c r="C861" s="142"/>
      <c r="D861" s="142"/>
      <c r="E861" s="142"/>
      <c r="F861" s="142"/>
      <c r="G861" t="str">
        <f t="shared" si="104"/>
        <v/>
      </c>
      <c r="H861" s="142"/>
      <c r="I861" t="str">
        <f t="shared" ca="1" si="105"/>
        <v/>
      </c>
      <c r="J861" s="142"/>
      <c r="K861" t="str">
        <f t="shared" ca="1" si="106"/>
        <v/>
      </c>
      <c r="L861" s="142"/>
      <c r="M861" s="142"/>
      <c r="N861" s="142"/>
      <c r="O861" s="146"/>
      <c r="P861" s="146"/>
      <c r="Q861" s="145">
        <f t="shared" si="108"/>
        <v>0</v>
      </c>
      <c r="R861" s="146"/>
      <c r="S861" s="146"/>
      <c r="T861" s="145">
        <f t="shared" si="109"/>
        <v>0</v>
      </c>
      <c r="U861" s="146"/>
      <c r="V861" s="146"/>
      <c r="W861" s="145">
        <f t="shared" si="110"/>
        <v>0</v>
      </c>
      <c r="X861" s="146"/>
      <c r="Y861" s="146"/>
      <c r="Z861" s="145">
        <f t="shared" si="111"/>
        <v>0</v>
      </c>
      <c r="AA861" s="126">
        <f t="shared" si="107"/>
        <v>0</v>
      </c>
      <c r="AB861" s="142"/>
    </row>
    <row r="862" spans="1:28" x14ac:dyDescent="0.55000000000000004">
      <c r="A862">
        <v>853</v>
      </c>
      <c r="B862" s="142"/>
      <c r="C862" s="142"/>
      <c r="D862" s="142"/>
      <c r="E862" s="142"/>
      <c r="F862" s="142"/>
      <c r="G862" t="str">
        <f t="shared" si="104"/>
        <v/>
      </c>
      <c r="H862" s="142"/>
      <c r="I862" t="str">
        <f t="shared" ca="1" si="105"/>
        <v/>
      </c>
      <c r="J862" s="142"/>
      <c r="K862" t="str">
        <f t="shared" ca="1" si="106"/>
        <v/>
      </c>
      <c r="L862" s="142"/>
      <c r="M862" s="142"/>
      <c r="N862" s="142"/>
      <c r="O862" s="146"/>
      <c r="P862" s="146"/>
      <c r="Q862" s="145">
        <f t="shared" si="108"/>
        <v>0</v>
      </c>
      <c r="R862" s="146"/>
      <c r="S862" s="146"/>
      <c r="T862" s="145">
        <f t="shared" si="109"/>
        <v>0</v>
      </c>
      <c r="U862" s="146"/>
      <c r="V862" s="146"/>
      <c r="W862" s="145">
        <f t="shared" si="110"/>
        <v>0</v>
      </c>
      <c r="X862" s="146"/>
      <c r="Y862" s="146"/>
      <c r="Z862" s="145">
        <f t="shared" si="111"/>
        <v>0</v>
      </c>
      <c r="AA862" s="126">
        <f t="shared" si="107"/>
        <v>0</v>
      </c>
      <c r="AB862" s="142"/>
    </row>
    <row r="863" spans="1:28" x14ac:dyDescent="0.55000000000000004">
      <c r="A863">
        <v>854</v>
      </c>
      <c r="B863" s="142"/>
      <c r="C863" s="142"/>
      <c r="D863" s="142"/>
      <c r="E863" s="142"/>
      <c r="F863" s="142"/>
      <c r="G863" t="str">
        <f t="shared" si="104"/>
        <v/>
      </c>
      <c r="H863" s="142"/>
      <c r="I863" t="str">
        <f t="shared" ca="1" si="105"/>
        <v/>
      </c>
      <c r="J863" s="142"/>
      <c r="K863" t="str">
        <f t="shared" ca="1" si="106"/>
        <v/>
      </c>
      <c r="L863" s="142"/>
      <c r="M863" s="142"/>
      <c r="N863" s="142"/>
      <c r="O863" s="146"/>
      <c r="P863" s="146"/>
      <c r="Q863" s="145">
        <f t="shared" si="108"/>
        <v>0</v>
      </c>
      <c r="R863" s="146"/>
      <c r="S863" s="146"/>
      <c r="T863" s="145">
        <f t="shared" si="109"/>
        <v>0</v>
      </c>
      <c r="U863" s="146"/>
      <c r="V863" s="146"/>
      <c r="W863" s="145">
        <f t="shared" si="110"/>
        <v>0</v>
      </c>
      <c r="X863" s="146"/>
      <c r="Y863" s="146"/>
      <c r="Z863" s="145">
        <f t="shared" si="111"/>
        <v>0</v>
      </c>
      <c r="AA863" s="126">
        <f t="shared" si="107"/>
        <v>0</v>
      </c>
      <c r="AB863" s="142"/>
    </row>
    <row r="864" spans="1:28" x14ac:dyDescent="0.55000000000000004">
      <c r="A864">
        <v>855</v>
      </c>
      <c r="B864" s="142"/>
      <c r="C864" s="142"/>
      <c r="D864" s="142"/>
      <c r="E864" s="142"/>
      <c r="F864" s="142"/>
      <c r="G864" t="str">
        <f t="shared" si="104"/>
        <v/>
      </c>
      <c r="H864" s="142"/>
      <c r="I864" t="str">
        <f t="shared" ca="1" si="105"/>
        <v/>
      </c>
      <c r="J864" s="142"/>
      <c r="K864" t="str">
        <f t="shared" ca="1" si="106"/>
        <v/>
      </c>
      <c r="L864" s="142"/>
      <c r="M864" s="142"/>
      <c r="N864" s="142"/>
      <c r="O864" s="146"/>
      <c r="P864" s="146"/>
      <c r="Q864" s="145">
        <f t="shared" si="108"/>
        <v>0</v>
      </c>
      <c r="R864" s="146"/>
      <c r="S864" s="146"/>
      <c r="T864" s="145">
        <f t="shared" si="109"/>
        <v>0</v>
      </c>
      <c r="U864" s="146"/>
      <c r="V864" s="146"/>
      <c r="W864" s="145">
        <f t="shared" si="110"/>
        <v>0</v>
      </c>
      <c r="X864" s="146"/>
      <c r="Y864" s="146"/>
      <c r="Z864" s="145">
        <f t="shared" si="111"/>
        <v>0</v>
      </c>
      <c r="AA864" s="126">
        <f t="shared" si="107"/>
        <v>0</v>
      </c>
      <c r="AB864" s="142"/>
    </row>
    <row r="865" spans="1:28" x14ac:dyDescent="0.55000000000000004">
      <c r="A865">
        <v>856</v>
      </c>
      <c r="B865" s="142"/>
      <c r="C865" s="142"/>
      <c r="D865" s="142"/>
      <c r="E865" s="142"/>
      <c r="F865" s="142"/>
      <c r="G865" t="str">
        <f t="shared" si="104"/>
        <v/>
      </c>
      <c r="H865" s="142"/>
      <c r="I865" t="str">
        <f t="shared" ca="1" si="105"/>
        <v/>
      </c>
      <c r="J865" s="142"/>
      <c r="K865" t="str">
        <f t="shared" ca="1" si="106"/>
        <v/>
      </c>
      <c r="L865" s="142"/>
      <c r="M865" s="142"/>
      <c r="N865" s="142"/>
      <c r="O865" s="146"/>
      <c r="P865" s="146"/>
      <c r="Q865" s="145">
        <f t="shared" si="108"/>
        <v>0</v>
      </c>
      <c r="R865" s="146"/>
      <c r="S865" s="146"/>
      <c r="T865" s="145">
        <f t="shared" si="109"/>
        <v>0</v>
      </c>
      <c r="U865" s="146"/>
      <c r="V865" s="146"/>
      <c r="W865" s="145">
        <f t="shared" si="110"/>
        <v>0</v>
      </c>
      <c r="X865" s="146"/>
      <c r="Y865" s="146"/>
      <c r="Z865" s="145">
        <f t="shared" si="111"/>
        <v>0</v>
      </c>
      <c r="AA865" s="126">
        <f t="shared" si="107"/>
        <v>0</v>
      </c>
      <c r="AB865" s="142"/>
    </row>
    <row r="866" spans="1:28" x14ac:dyDescent="0.55000000000000004">
      <c r="A866">
        <v>857</v>
      </c>
      <c r="B866" s="142"/>
      <c r="C866" s="142"/>
      <c r="D866" s="142"/>
      <c r="E866" s="142"/>
      <c r="F866" s="142"/>
      <c r="G866" t="str">
        <f t="shared" si="104"/>
        <v/>
      </c>
      <c r="H866" s="142"/>
      <c r="I866" t="str">
        <f t="shared" ca="1" si="105"/>
        <v/>
      </c>
      <c r="J866" s="142"/>
      <c r="K866" t="str">
        <f t="shared" ca="1" si="106"/>
        <v/>
      </c>
      <c r="L866" s="142"/>
      <c r="M866" s="142"/>
      <c r="N866" s="142"/>
      <c r="O866" s="146"/>
      <c r="P866" s="146"/>
      <c r="Q866" s="145">
        <f t="shared" si="108"/>
        <v>0</v>
      </c>
      <c r="R866" s="146"/>
      <c r="S866" s="146"/>
      <c r="T866" s="145">
        <f t="shared" si="109"/>
        <v>0</v>
      </c>
      <c r="U866" s="146"/>
      <c r="V866" s="146"/>
      <c r="W866" s="145">
        <f t="shared" si="110"/>
        <v>0</v>
      </c>
      <c r="X866" s="146"/>
      <c r="Y866" s="146"/>
      <c r="Z866" s="145">
        <f t="shared" si="111"/>
        <v>0</v>
      </c>
      <c r="AA866" s="126">
        <f t="shared" si="107"/>
        <v>0</v>
      </c>
      <c r="AB866" s="142"/>
    </row>
    <row r="867" spans="1:28" x14ac:dyDescent="0.55000000000000004">
      <c r="A867">
        <v>858</v>
      </c>
      <c r="B867" s="142"/>
      <c r="C867" s="142"/>
      <c r="D867" s="142"/>
      <c r="E867" s="142"/>
      <c r="F867" s="142"/>
      <c r="G867" t="str">
        <f t="shared" si="104"/>
        <v/>
      </c>
      <c r="H867" s="142"/>
      <c r="I867" t="str">
        <f t="shared" ca="1" si="105"/>
        <v/>
      </c>
      <c r="J867" s="142"/>
      <c r="K867" t="str">
        <f t="shared" ca="1" si="106"/>
        <v/>
      </c>
      <c r="L867" s="142"/>
      <c r="M867" s="142"/>
      <c r="N867" s="142"/>
      <c r="O867" s="146"/>
      <c r="P867" s="146"/>
      <c r="Q867" s="145">
        <f t="shared" si="108"/>
        <v>0</v>
      </c>
      <c r="R867" s="146"/>
      <c r="S867" s="146"/>
      <c r="T867" s="145">
        <f t="shared" si="109"/>
        <v>0</v>
      </c>
      <c r="U867" s="146"/>
      <c r="V867" s="146"/>
      <c r="W867" s="145">
        <f t="shared" si="110"/>
        <v>0</v>
      </c>
      <c r="X867" s="146"/>
      <c r="Y867" s="146"/>
      <c r="Z867" s="145">
        <f t="shared" si="111"/>
        <v>0</v>
      </c>
      <c r="AA867" s="126">
        <f t="shared" si="107"/>
        <v>0</v>
      </c>
      <c r="AB867" s="142"/>
    </row>
    <row r="868" spans="1:28" x14ac:dyDescent="0.55000000000000004">
      <c r="A868">
        <v>859</v>
      </c>
      <c r="B868" s="142"/>
      <c r="C868" s="142"/>
      <c r="D868" s="142"/>
      <c r="E868" s="142"/>
      <c r="F868" s="142"/>
      <c r="G868" t="str">
        <f t="shared" si="104"/>
        <v/>
      </c>
      <c r="H868" s="142"/>
      <c r="I868" t="str">
        <f t="shared" ca="1" si="105"/>
        <v/>
      </c>
      <c r="J868" s="142"/>
      <c r="K868" t="str">
        <f t="shared" ca="1" si="106"/>
        <v/>
      </c>
      <c r="L868" s="142"/>
      <c r="M868" s="142"/>
      <c r="N868" s="142"/>
      <c r="O868" s="146"/>
      <c r="P868" s="146"/>
      <c r="Q868" s="145">
        <f t="shared" si="108"/>
        <v>0</v>
      </c>
      <c r="R868" s="146"/>
      <c r="S868" s="146"/>
      <c r="T868" s="145">
        <f t="shared" si="109"/>
        <v>0</v>
      </c>
      <c r="U868" s="146"/>
      <c r="V868" s="146"/>
      <c r="W868" s="145">
        <f t="shared" si="110"/>
        <v>0</v>
      </c>
      <c r="X868" s="146"/>
      <c r="Y868" s="146"/>
      <c r="Z868" s="145">
        <f t="shared" si="111"/>
        <v>0</v>
      </c>
      <c r="AA868" s="126">
        <f t="shared" si="107"/>
        <v>0</v>
      </c>
      <c r="AB868" s="142"/>
    </row>
    <row r="869" spans="1:28" x14ac:dyDescent="0.55000000000000004">
      <c r="A869">
        <v>860</v>
      </c>
      <c r="B869" s="142"/>
      <c r="C869" s="142"/>
      <c r="D869" s="142"/>
      <c r="E869" s="142"/>
      <c r="F869" s="142"/>
      <c r="G869" t="str">
        <f t="shared" si="104"/>
        <v/>
      </c>
      <c r="H869" s="142"/>
      <c r="I869" t="str">
        <f t="shared" ca="1" si="105"/>
        <v/>
      </c>
      <c r="J869" s="142"/>
      <c r="K869" t="str">
        <f t="shared" ca="1" si="106"/>
        <v/>
      </c>
      <c r="L869" s="142"/>
      <c r="M869" s="142"/>
      <c r="N869" s="142"/>
      <c r="O869" s="146"/>
      <c r="P869" s="146"/>
      <c r="Q869" s="145">
        <f t="shared" si="108"/>
        <v>0</v>
      </c>
      <c r="R869" s="146"/>
      <c r="S869" s="146"/>
      <c r="T869" s="145">
        <f t="shared" si="109"/>
        <v>0</v>
      </c>
      <c r="U869" s="146"/>
      <c r="V869" s="146"/>
      <c r="W869" s="145">
        <f t="shared" si="110"/>
        <v>0</v>
      </c>
      <c r="X869" s="146"/>
      <c r="Y869" s="146"/>
      <c r="Z869" s="145">
        <f t="shared" si="111"/>
        <v>0</v>
      </c>
      <c r="AA869" s="126">
        <f t="shared" si="107"/>
        <v>0</v>
      </c>
      <c r="AB869" s="142"/>
    </row>
    <row r="870" spans="1:28" x14ac:dyDescent="0.55000000000000004">
      <c r="A870">
        <v>861</v>
      </c>
      <c r="B870" s="142"/>
      <c r="C870" s="142"/>
      <c r="D870" s="142"/>
      <c r="E870" s="142"/>
      <c r="F870" s="142"/>
      <c r="G870" t="str">
        <f t="shared" si="104"/>
        <v/>
      </c>
      <c r="H870" s="142"/>
      <c r="I870" t="str">
        <f t="shared" ca="1" si="105"/>
        <v/>
      </c>
      <c r="J870" s="142"/>
      <c r="K870" t="str">
        <f t="shared" ca="1" si="106"/>
        <v/>
      </c>
      <c r="L870" s="142"/>
      <c r="M870" s="142"/>
      <c r="N870" s="142"/>
      <c r="O870" s="146"/>
      <c r="P870" s="146"/>
      <c r="Q870" s="145">
        <f t="shared" si="108"/>
        <v>0</v>
      </c>
      <c r="R870" s="146"/>
      <c r="S870" s="146"/>
      <c r="T870" s="145">
        <f t="shared" si="109"/>
        <v>0</v>
      </c>
      <c r="U870" s="146"/>
      <c r="V870" s="146"/>
      <c r="W870" s="145">
        <f t="shared" si="110"/>
        <v>0</v>
      </c>
      <c r="X870" s="146"/>
      <c r="Y870" s="146"/>
      <c r="Z870" s="145">
        <f t="shared" si="111"/>
        <v>0</v>
      </c>
      <c r="AA870" s="126">
        <f t="shared" si="107"/>
        <v>0</v>
      </c>
      <c r="AB870" s="142"/>
    </row>
    <row r="871" spans="1:28" x14ac:dyDescent="0.55000000000000004">
      <c r="A871">
        <v>862</v>
      </c>
      <c r="B871" s="142"/>
      <c r="C871" s="142"/>
      <c r="D871" s="142"/>
      <c r="E871" s="142"/>
      <c r="F871" s="142"/>
      <c r="G871" t="str">
        <f t="shared" si="104"/>
        <v/>
      </c>
      <c r="H871" s="142"/>
      <c r="I871" t="str">
        <f t="shared" ca="1" si="105"/>
        <v/>
      </c>
      <c r="J871" s="142"/>
      <c r="K871" t="str">
        <f t="shared" ca="1" si="106"/>
        <v/>
      </c>
      <c r="L871" s="142"/>
      <c r="M871" s="142"/>
      <c r="N871" s="142"/>
      <c r="O871" s="146"/>
      <c r="P871" s="146"/>
      <c r="Q871" s="145">
        <f t="shared" si="108"/>
        <v>0</v>
      </c>
      <c r="R871" s="146"/>
      <c r="S871" s="146"/>
      <c r="T871" s="145">
        <f t="shared" si="109"/>
        <v>0</v>
      </c>
      <c r="U871" s="146"/>
      <c r="V871" s="146"/>
      <c r="W871" s="145">
        <f t="shared" si="110"/>
        <v>0</v>
      </c>
      <c r="X871" s="146"/>
      <c r="Y871" s="146"/>
      <c r="Z871" s="145">
        <f t="shared" si="111"/>
        <v>0</v>
      </c>
      <c r="AA871" s="126">
        <f t="shared" si="107"/>
        <v>0</v>
      </c>
      <c r="AB871" s="142"/>
    </row>
    <row r="872" spans="1:28" x14ac:dyDescent="0.55000000000000004">
      <c r="A872">
        <v>863</v>
      </c>
      <c r="B872" s="142"/>
      <c r="C872" s="142"/>
      <c r="D872" s="142"/>
      <c r="E872" s="142"/>
      <c r="F872" s="142"/>
      <c r="G872" t="str">
        <f t="shared" si="104"/>
        <v/>
      </c>
      <c r="H872" s="142"/>
      <c r="I872" t="str">
        <f t="shared" ca="1" si="105"/>
        <v/>
      </c>
      <c r="J872" s="142"/>
      <c r="K872" t="str">
        <f t="shared" ca="1" si="106"/>
        <v/>
      </c>
      <c r="L872" s="142"/>
      <c r="M872" s="142"/>
      <c r="N872" s="142"/>
      <c r="O872" s="146"/>
      <c r="P872" s="146"/>
      <c r="Q872" s="145">
        <f t="shared" si="108"/>
        <v>0</v>
      </c>
      <c r="R872" s="146"/>
      <c r="S872" s="146"/>
      <c r="T872" s="145">
        <f t="shared" si="109"/>
        <v>0</v>
      </c>
      <c r="U872" s="146"/>
      <c r="V872" s="146"/>
      <c r="W872" s="145">
        <f t="shared" si="110"/>
        <v>0</v>
      </c>
      <c r="X872" s="146"/>
      <c r="Y872" s="146"/>
      <c r="Z872" s="145">
        <f t="shared" si="111"/>
        <v>0</v>
      </c>
      <c r="AA872" s="126">
        <f t="shared" si="107"/>
        <v>0</v>
      </c>
      <c r="AB872" s="142"/>
    </row>
    <row r="873" spans="1:28" x14ac:dyDescent="0.55000000000000004">
      <c r="A873">
        <v>864</v>
      </c>
      <c r="B873" s="142"/>
      <c r="C873" s="142"/>
      <c r="D873" s="142"/>
      <c r="E873" s="142"/>
      <c r="F873" s="142"/>
      <c r="G873" t="str">
        <f t="shared" si="104"/>
        <v/>
      </c>
      <c r="H873" s="142"/>
      <c r="I873" t="str">
        <f t="shared" ca="1" si="105"/>
        <v/>
      </c>
      <c r="J873" s="142"/>
      <c r="K873" t="str">
        <f t="shared" ca="1" si="106"/>
        <v/>
      </c>
      <c r="L873" s="142"/>
      <c r="M873" s="142"/>
      <c r="N873" s="142"/>
      <c r="O873" s="146"/>
      <c r="P873" s="146"/>
      <c r="Q873" s="145">
        <f t="shared" si="108"/>
        <v>0</v>
      </c>
      <c r="R873" s="146"/>
      <c r="S873" s="146"/>
      <c r="T873" s="145">
        <f t="shared" si="109"/>
        <v>0</v>
      </c>
      <c r="U873" s="146"/>
      <c r="V873" s="146"/>
      <c r="W873" s="145">
        <f t="shared" si="110"/>
        <v>0</v>
      </c>
      <c r="X873" s="146"/>
      <c r="Y873" s="146"/>
      <c r="Z873" s="145">
        <f t="shared" si="111"/>
        <v>0</v>
      </c>
      <c r="AA873" s="126">
        <f t="shared" si="107"/>
        <v>0</v>
      </c>
      <c r="AB873" s="142"/>
    </row>
    <row r="874" spans="1:28" x14ac:dyDescent="0.55000000000000004">
      <c r="A874">
        <v>865</v>
      </c>
      <c r="B874" s="142"/>
      <c r="C874" s="142"/>
      <c r="D874" s="142"/>
      <c r="E874" s="142"/>
      <c r="F874" s="142"/>
      <c r="G874" t="str">
        <f t="shared" si="104"/>
        <v/>
      </c>
      <c r="H874" s="142"/>
      <c r="I874" t="str">
        <f t="shared" ca="1" si="105"/>
        <v/>
      </c>
      <c r="J874" s="142"/>
      <c r="K874" t="str">
        <f t="shared" ca="1" si="106"/>
        <v/>
      </c>
      <c r="L874" s="142"/>
      <c r="M874" s="142"/>
      <c r="N874" s="142"/>
      <c r="O874" s="146"/>
      <c r="P874" s="146"/>
      <c r="Q874" s="145">
        <f t="shared" si="108"/>
        <v>0</v>
      </c>
      <c r="R874" s="146"/>
      <c r="S874" s="146"/>
      <c r="T874" s="145">
        <f t="shared" si="109"/>
        <v>0</v>
      </c>
      <c r="U874" s="146"/>
      <c r="V874" s="146"/>
      <c r="W874" s="145">
        <f t="shared" si="110"/>
        <v>0</v>
      </c>
      <c r="X874" s="146"/>
      <c r="Y874" s="146"/>
      <c r="Z874" s="145">
        <f t="shared" si="111"/>
        <v>0</v>
      </c>
      <c r="AA874" s="126">
        <f t="shared" si="107"/>
        <v>0</v>
      </c>
      <c r="AB874" s="142"/>
    </row>
    <row r="875" spans="1:28" x14ac:dyDescent="0.55000000000000004">
      <c r="A875">
        <v>866</v>
      </c>
      <c r="B875" s="142"/>
      <c r="C875" s="142"/>
      <c r="D875" s="142"/>
      <c r="E875" s="142"/>
      <c r="F875" s="142"/>
      <c r="G875" t="str">
        <f t="shared" si="104"/>
        <v/>
      </c>
      <c r="H875" s="142"/>
      <c r="I875" t="str">
        <f t="shared" ca="1" si="105"/>
        <v/>
      </c>
      <c r="J875" s="142"/>
      <c r="K875" t="str">
        <f t="shared" ca="1" si="106"/>
        <v/>
      </c>
      <c r="L875" s="142"/>
      <c r="M875" s="142"/>
      <c r="N875" s="142"/>
      <c r="O875" s="146"/>
      <c r="P875" s="146"/>
      <c r="Q875" s="145">
        <f t="shared" si="108"/>
        <v>0</v>
      </c>
      <c r="R875" s="146"/>
      <c r="S875" s="146"/>
      <c r="T875" s="145">
        <f t="shared" si="109"/>
        <v>0</v>
      </c>
      <c r="U875" s="146"/>
      <c r="V875" s="146"/>
      <c r="W875" s="145">
        <f t="shared" si="110"/>
        <v>0</v>
      </c>
      <c r="X875" s="146"/>
      <c r="Y875" s="146"/>
      <c r="Z875" s="145">
        <f t="shared" si="111"/>
        <v>0</v>
      </c>
      <c r="AA875" s="126">
        <f t="shared" si="107"/>
        <v>0</v>
      </c>
      <c r="AB875" s="142"/>
    </row>
    <row r="876" spans="1:28" x14ac:dyDescent="0.55000000000000004">
      <c r="A876">
        <v>867</v>
      </c>
      <c r="B876" s="142"/>
      <c r="C876" s="142"/>
      <c r="D876" s="142"/>
      <c r="E876" s="142"/>
      <c r="F876" s="142"/>
      <c r="G876" t="str">
        <f t="shared" si="104"/>
        <v/>
      </c>
      <c r="H876" s="142"/>
      <c r="I876" t="str">
        <f t="shared" ca="1" si="105"/>
        <v/>
      </c>
      <c r="J876" s="142"/>
      <c r="K876" t="str">
        <f t="shared" ca="1" si="106"/>
        <v/>
      </c>
      <c r="L876" s="142"/>
      <c r="M876" s="142"/>
      <c r="N876" s="142"/>
      <c r="O876" s="146"/>
      <c r="P876" s="146"/>
      <c r="Q876" s="145">
        <f t="shared" si="108"/>
        <v>0</v>
      </c>
      <c r="R876" s="146"/>
      <c r="S876" s="146"/>
      <c r="T876" s="145">
        <f t="shared" si="109"/>
        <v>0</v>
      </c>
      <c r="U876" s="146"/>
      <c r="V876" s="146"/>
      <c r="W876" s="145">
        <f t="shared" si="110"/>
        <v>0</v>
      </c>
      <c r="X876" s="146"/>
      <c r="Y876" s="146"/>
      <c r="Z876" s="145">
        <f t="shared" si="111"/>
        <v>0</v>
      </c>
      <c r="AA876" s="126">
        <f t="shared" si="107"/>
        <v>0</v>
      </c>
      <c r="AB876" s="142"/>
    </row>
    <row r="877" spans="1:28" x14ac:dyDescent="0.55000000000000004">
      <c r="A877">
        <v>868</v>
      </c>
      <c r="B877" s="142"/>
      <c r="C877" s="142"/>
      <c r="D877" s="142"/>
      <c r="E877" s="142"/>
      <c r="F877" s="142"/>
      <c r="G877" t="str">
        <f t="shared" si="104"/>
        <v/>
      </c>
      <c r="H877" s="142"/>
      <c r="I877" t="str">
        <f t="shared" ca="1" si="105"/>
        <v/>
      </c>
      <c r="J877" s="142"/>
      <c r="K877" t="str">
        <f t="shared" ca="1" si="106"/>
        <v/>
      </c>
      <c r="L877" s="142"/>
      <c r="M877" s="142"/>
      <c r="N877" s="142"/>
      <c r="O877" s="146"/>
      <c r="P877" s="146"/>
      <c r="Q877" s="145">
        <f t="shared" si="108"/>
        <v>0</v>
      </c>
      <c r="R877" s="146"/>
      <c r="S877" s="146"/>
      <c r="T877" s="145">
        <f t="shared" si="109"/>
        <v>0</v>
      </c>
      <c r="U877" s="146"/>
      <c r="V877" s="146"/>
      <c r="W877" s="145">
        <f t="shared" si="110"/>
        <v>0</v>
      </c>
      <c r="X877" s="146"/>
      <c r="Y877" s="146"/>
      <c r="Z877" s="145">
        <f t="shared" si="111"/>
        <v>0</v>
      </c>
      <c r="AA877" s="126">
        <f t="shared" si="107"/>
        <v>0</v>
      </c>
      <c r="AB877" s="142"/>
    </row>
    <row r="878" spans="1:28" x14ac:dyDescent="0.55000000000000004">
      <c r="A878">
        <v>869</v>
      </c>
      <c r="B878" s="142"/>
      <c r="C878" s="142"/>
      <c r="D878" s="142"/>
      <c r="E878" s="142"/>
      <c r="F878" s="142"/>
      <c r="G878" t="str">
        <f t="shared" si="104"/>
        <v/>
      </c>
      <c r="H878" s="142"/>
      <c r="I878" t="str">
        <f t="shared" ca="1" si="105"/>
        <v/>
      </c>
      <c r="J878" s="142"/>
      <c r="K878" t="str">
        <f t="shared" ca="1" si="106"/>
        <v/>
      </c>
      <c r="L878" s="142"/>
      <c r="M878" s="142"/>
      <c r="N878" s="142"/>
      <c r="O878" s="146"/>
      <c r="P878" s="146"/>
      <c r="Q878" s="145">
        <f t="shared" si="108"/>
        <v>0</v>
      </c>
      <c r="R878" s="146"/>
      <c r="S878" s="146"/>
      <c r="T878" s="145">
        <f t="shared" si="109"/>
        <v>0</v>
      </c>
      <c r="U878" s="146"/>
      <c r="V878" s="146"/>
      <c r="W878" s="145">
        <f t="shared" si="110"/>
        <v>0</v>
      </c>
      <c r="X878" s="146"/>
      <c r="Y878" s="146"/>
      <c r="Z878" s="145">
        <f t="shared" si="111"/>
        <v>0</v>
      </c>
      <c r="AA878" s="126">
        <f t="shared" si="107"/>
        <v>0</v>
      </c>
      <c r="AB878" s="142"/>
    </row>
    <row r="879" spans="1:28" x14ac:dyDescent="0.55000000000000004">
      <c r="A879">
        <v>870</v>
      </c>
      <c r="B879" s="142"/>
      <c r="C879" s="142"/>
      <c r="D879" s="142"/>
      <c r="E879" s="142"/>
      <c r="F879" s="142"/>
      <c r="G879" t="str">
        <f t="shared" si="104"/>
        <v/>
      </c>
      <c r="H879" s="142"/>
      <c r="I879" t="str">
        <f t="shared" ca="1" si="105"/>
        <v/>
      </c>
      <c r="J879" s="142"/>
      <c r="K879" t="str">
        <f t="shared" ca="1" si="106"/>
        <v/>
      </c>
      <c r="L879" s="142"/>
      <c r="M879" s="142"/>
      <c r="N879" s="142"/>
      <c r="O879" s="146"/>
      <c r="P879" s="146"/>
      <c r="Q879" s="145">
        <f t="shared" si="108"/>
        <v>0</v>
      </c>
      <c r="R879" s="146"/>
      <c r="S879" s="146"/>
      <c r="T879" s="145">
        <f t="shared" si="109"/>
        <v>0</v>
      </c>
      <c r="U879" s="146"/>
      <c r="V879" s="146"/>
      <c r="W879" s="145">
        <f t="shared" si="110"/>
        <v>0</v>
      </c>
      <c r="X879" s="146"/>
      <c r="Y879" s="146"/>
      <c r="Z879" s="145">
        <f t="shared" si="111"/>
        <v>0</v>
      </c>
      <c r="AA879" s="126">
        <f t="shared" si="107"/>
        <v>0</v>
      </c>
      <c r="AB879" s="142"/>
    </row>
    <row r="880" spans="1:28" x14ac:dyDescent="0.55000000000000004">
      <c r="A880">
        <v>871</v>
      </c>
      <c r="B880" s="142"/>
      <c r="C880" s="142"/>
      <c r="D880" s="142"/>
      <c r="E880" s="142"/>
      <c r="F880" s="142"/>
      <c r="G880" t="str">
        <f t="shared" si="104"/>
        <v/>
      </c>
      <c r="H880" s="142"/>
      <c r="I880" t="str">
        <f t="shared" ca="1" si="105"/>
        <v/>
      </c>
      <c r="J880" s="142"/>
      <c r="K880" t="str">
        <f t="shared" ca="1" si="106"/>
        <v/>
      </c>
      <c r="L880" s="142"/>
      <c r="M880" s="142"/>
      <c r="N880" s="142"/>
      <c r="O880" s="146"/>
      <c r="P880" s="146"/>
      <c r="Q880" s="145">
        <f t="shared" si="108"/>
        <v>0</v>
      </c>
      <c r="R880" s="146"/>
      <c r="S880" s="146"/>
      <c r="T880" s="145">
        <f t="shared" si="109"/>
        <v>0</v>
      </c>
      <c r="U880" s="146"/>
      <c r="V880" s="146"/>
      <c r="W880" s="145">
        <f t="shared" si="110"/>
        <v>0</v>
      </c>
      <c r="X880" s="146"/>
      <c r="Y880" s="146"/>
      <c r="Z880" s="145">
        <f t="shared" si="111"/>
        <v>0</v>
      </c>
      <c r="AA880" s="126">
        <f t="shared" si="107"/>
        <v>0</v>
      </c>
      <c r="AB880" s="142"/>
    </row>
    <row r="881" spans="1:28" x14ac:dyDescent="0.55000000000000004">
      <c r="A881">
        <v>872</v>
      </c>
      <c r="B881" s="142"/>
      <c r="C881" s="142"/>
      <c r="D881" s="142"/>
      <c r="E881" s="142"/>
      <c r="F881" s="142"/>
      <c r="G881" t="str">
        <f t="shared" si="104"/>
        <v/>
      </c>
      <c r="H881" s="142"/>
      <c r="I881" t="str">
        <f t="shared" ca="1" si="105"/>
        <v/>
      </c>
      <c r="J881" s="142"/>
      <c r="K881" t="str">
        <f t="shared" ca="1" si="106"/>
        <v/>
      </c>
      <c r="L881" s="142"/>
      <c r="M881" s="142"/>
      <c r="N881" s="142"/>
      <c r="O881" s="146"/>
      <c r="P881" s="146"/>
      <c r="Q881" s="145">
        <f t="shared" si="108"/>
        <v>0</v>
      </c>
      <c r="R881" s="146"/>
      <c r="S881" s="146"/>
      <c r="T881" s="145">
        <f t="shared" si="109"/>
        <v>0</v>
      </c>
      <c r="U881" s="146"/>
      <c r="V881" s="146"/>
      <c r="W881" s="145">
        <f t="shared" si="110"/>
        <v>0</v>
      </c>
      <c r="X881" s="146"/>
      <c r="Y881" s="146"/>
      <c r="Z881" s="145">
        <f t="shared" si="111"/>
        <v>0</v>
      </c>
      <c r="AA881" s="126">
        <f t="shared" si="107"/>
        <v>0</v>
      </c>
      <c r="AB881" s="142"/>
    </row>
    <row r="882" spans="1:28" x14ac:dyDescent="0.55000000000000004">
      <c r="A882">
        <v>873</v>
      </c>
      <c r="B882" s="142"/>
      <c r="C882" s="142"/>
      <c r="D882" s="142"/>
      <c r="E882" s="142"/>
      <c r="F882" s="142"/>
      <c r="G882" t="str">
        <f t="shared" si="104"/>
        <v/>
      </c>
      <c r="H882" s="142"/>
      <c r="I882" t="str">
        <f t="shared" ca="1" si="105"/>
        <v/>
      </c>
      <c r="J882" s="142"/>
      <c r="K882" t="str">
        <f t="shared" ca="1" si="106"/>
        <v/>
      </c>
      <c r="L882" s="142"/>
      <c r="M882" s="142"/>
      <c r="N882" s="142"/>
      <c r="O882" s="146"/>
      <c r="P882" s="146"/>
      <c r="Q882" s="145">
        <f t="shared" si="108"/>
        <v>0</v>
      </c>
      <c r="R882" s="146"/>
      <c r="S882" s="146"/>
      <c r="T882" s="145">
        <f t="shared" si="109"/>
        <v>0</v>
      </c>
      <c r="U882" s="146"/>
      <c r="V882" s="146"/>
      <c r="W882" s="145">
        <f t="shared" si="110"/>
        <v>0</v>
      </c>
      <c r="X882" s="146"/>
      <c r="Y882" s="146"/>
      <c r="Z882" s="145">
        <f t="shared" si="111"/>
        <v>0</v>
      </c>
      <c r="AA882" s="126">
        <f t="shared" si="107"/>
        <v>0</v>
      </c>
      <c r="AB882" s="142"/>
    </row>
    <row r="883" spans="1:28" x14ac:dyDescent="0.55000000000000004">
      <c r="A883">
        <v>874</v>
      </c>
      <c r="B883" s="142"/>
      <c r="C883" s="142"/>
      <c r="D883" s="142"/>
      <c r="E883" s="142"/>
      <c r="F883" s="142"/>
      <c r="G883" t="str">
        <f t="shared" si="104"/>
        <v/>
      </c>
      <c r="H883" s="142"/>
      <c r="I883" t="str">
        <f t="shared" ca="1" si="105"/>
        <v/>
      </c>
      <c r="J883" s="142"/>
      <c r="K883" t="str">
        <f t="shared" ca="1" si="106"/>
        <v/>
      </c>
      <c r="L883" s="142"/>
      <c r="M883" s="142"/>
      <c r="N883" s="142"/>
      <c r="O883" s="146"/>
      <c r="P883" s="146"/>
      <c r="Q883" s="145">
        <f t="shared" si="108"/>
        <v>0</v>
      </c>
      <c r="R883" s="146"/>
      <c r="S883" s="146"/>
      <c r="T883" s="145">
        <f t="shared" si="109"/>
        <v>0</v>
      </c>
      <c r="U883" s="146"/>
      <c r="V883" s="146"/>
      <c r="W883" s="145">
        <f t="shared" si="110"/>
        <v>0</v>
      </c>
      <c r="X883" s="146"/>
      <c r="Y883" s="146"/>
      <c r="Z883" s="145">
        <f t="shared" si="111"/>
        <v>0</v>
      </c>
      <c r="AA883" s="126">
        <f t="shared" si="107"/>
        <v>0</v>
      </c>
      <c r="AB883" s="142"/>
    </row>
    <row r="884" spans="1:28" x14ac:dyDescent="0.55000000000000004">
      <c r="A884">
        <v>875</v>
      </c>
      <c r="B884" s="142"/>
      <c r="C884" s="142"/>
      <c r="D884" s="142"/>
      <c r="E884" s="142"/>
      <c r="F884" s="142"/>
      <c r="G884" t="str">
        <f t="shared" si="104"/>
        <v/>
      </c>
      <c r="H884" s="142"/>
      <c r="I884" t="str">
        <f t="shared" ca="1" si="105"/>
        <v/>
      </c>
      <c r="J884" s="142"/>
      <c r="K884" t="str">
        <f t="shared" ca="1" si="106"/>
        <v/>
      </c>
      <c r="L884" s="142"/>
      <c r="M884" s="142"/>
      <c r="N884" s="142"/>
      <c r="O884" s="146"/>
      <c r="P884" s="146"/>
      <c r="Q884" s="145">
        <f t="shared" si="108"/>
        <v>0</v>
      </c>
      <c r="R884" s="146"/>
      <c r="S884" s="146"/>
      <c r="T884" s="145">
        <f t="shared" si="109"/>
        <v>0</v>
      </c>
      <c r="U884" s="146"/>
      <c r="V884" s="146"/>
      <c r="W884" s="145">
        <f t="shared" si="110"/>
        <v>0</v>
      </c>
      <c r="X884" s="146"/>
      <c r="Y884" s="146"/>
      <c r="Z884" s="145">
        <f t="shared" si="111"/>
        <v>0</v>
      </c>
      <c r="AA884" s="126">
        <f t="shared" si="107"/>
        <v>0</v>
      </c>
      <c r="AB884" s="142"/>
    </row>
    <row r="885" spans="1:28" x14ac:dyDescent="0.55000000000000004">
      <c r="A885">
        <v>876</v>
      </c>
      <c r="B885" s="142"/>
      <c r="C885" s="142"/>
      <c r="D885" s="142"/>
      <c r="E885" s="142"/>
      <c r="F885" s="142"/>
      <c r="G885" t="str">
        <f t="shared" si="104"/>
        <v/>
      </c>
      <c r="H885" s="142"/>
      <c r="I885" t="str">
        <f t="shared" ca="1" si="105"/>
        <v/>
      </c>
      <c r="J885" s="142"/>
      <c r="K885" t="str">
        <f t="shared" ca="1" si="106"/>
        <v/>
      </c>
      <c r="L885" s="142"/>
      <c r="M885" s="142"/>
      <c r="N885" s="142"/>
      <c r="O885" s="146"/>
      <c r="P885" s="146"/>
      <c r="Q885" s="145">
        <f t="shared" si="108"/>
        <v>0</v>
      </c>
      <c r="R885" s="146"/>
      <c r="S885" s="146"/>
      <c r="T885" s="145">
        <f t="shared" si="109"/>
        <v>0</v>
      </c>
      <c r="U885" s="146"/>
      <c r="V885" s="146"/>
      <c r="W885" s="145">
        <f t="shared" si="110"/>
        <v>0</v>
      </c>
      <c r="X885" s="146"/>
      <c r="Y885" s="146"/>
      <c r="Z885" s="145">
        <f t="shared" si="111"/>
        <v>0</v>
      </c>
      <c r="AA885" s="126">
        <f t="shared" si="107"/>
        <v>0</v>
      </c>
      <c r="AB885" s="142"/>
    </row>
    <row r="886" spans="1:28" x14ac:dyDescent="0.55000000000000004">
      <c r="A886">
        <v>877</v>
      </c>
      <c r="B886" s="142"/>
      <c r="C886" s="142"/>
      <c r="D886" s="142"/>
      <c r="E886" s="142"/>
      <c r="F886" s="142"/>
      <c r="G886" t="str">
        <f t="shared" si="104"/>
        <v/>
      </c>
      <c r="H886" s="142"/>
      <c r="I886" t="str">
        <f t="shared" ca="1" si="105"/>
        <v/>
      </c>
      <c r="J886" s="142"/>
      <c r="K886" t="str">
        <f t="shared" ca="1" si="106"/>
        <v/>
      </c>
      <c r="L886" s="142"/>
      <c r="M886" s="142"/>
      <c r="N886" s="142"/>
      <c r="O886" s="146"/>
      <c r="P886" s="146"/>
      <c r="Q886" s="145">
        <f t="shared" si="108"/>
        <v>0</v>
      </c>
      <c r="R886" s="146"/>
      <c r="S886" s="146"/>
      <c r="T886" s="145">
        <f t="shared" si="109"/>
        <v>0</v>
      </c>
      <c r="U886" s="146"/>
      <c r="V886" s="146"/>
      <c r="W886" s="145">
        <f t="shared" si="110"/>
        <v>0</v>
      </c>
      <c r="X886" s="146"/>
      <c r="Y886" s="146"/>
      <c r="Z886" s="145">
        <f t="shared" si="111"/>
        <v>0</v>
      </c>
      <c r="AA886" s="126">
        <f t="shared" si="107"/>
        <v>0</v>
      </c>
      <c r="AB886" s="142"/>
    </row>
    <row r="887" spans="1:28" x14ac:dyDescent="0.55000000000000004">
      <c r="A887">
        <v>878</v>
      </c>
      <c r="B887" s="142"/>
      <c r="C887" s="142"/>
      <c r="D887" s="142"/>
      <c r="E887" s="142"/>
      <c r="F887" s="142"/>
      <c r="G887" t="str">
        <f t="shared" si="104"/>
        <v/>
      </c>
      <c r="H887" s="142"/>
      <c r="I887" t="str">
        <f t="shared" ca="1" si="105"/>
        <v/>
      </c>
      <c r="J887" s="142"/>
      <c r="K887" t="str">
        <f t="shared" ca="1" si="106"/>
        <v/>
      </c>
      <c r="L887" s="142"/>
      <c r="M887" s="142"/>
      <c r="N887" s="142"/>
      <c r="O887" s="146"/>
      <c r="P887" s="146"/>
      <c r="Q887" s="145">
        <f t="shared" si="108"/>
        <v>0</v>
      </c>
      <c r="R887" s="146"/>
      <c r="S887" s="146"/>
      <c r="T887" s="145">
        <f t="shared" si="109"/>
        <v>0</v>
      </c>
      <c r="U887" s="146"/>
      <c r="V887" s="146"/>
      <c r="W887" s="145">
        <f t="shared" si="110"/>
        <v>0</v>
      </c>
      <c r="X887" s="146"/>
      <c r="Y887" s="146"/>
      <c r="Z887" s="145">
        <f t="shared" si="111"/>
        <v>0</v>
      </c>
      <c r="AA887" s="126">
        <f t="shared" si="107"/>
        <v>0</v>
      </c>
      <c r="AB887" s="142"/>
    </row>
    <row r="888" spans="1:28" x14ac:dyDescent="0.55000000000000004">
      <c r="A888">
        <v>879</v>
      </c>
      <c r="B888" s="142"/>
      <c r="C888" s="142"/>
      <c r="D888" s="142"/>
      <c r="E888" s="142"/>
      <c r="F888" s="142"/>
      <c r="G888" t="str">
        <f t="shared" si="104"/>
        <v/>
      </c>
      <c r="H888" s="142"/>
      <c r="I888" t="str">
        <f t="shared" ca="1" si="105"/>
        <v/>
      </c>
      <c r="J888" s="142"/>
      <c r="K888" t="str">
        <f t="shared" ca="1" si="106"/>
        <v/>
      </c>
      <c r="L888" s="142"/>
      <c r="M888" s="142"/>
      <c r="N888" s="142"/>
      <c r="O888" s="146"/>
      <c r="P888" s="146"/>
      <c r="Q888" s="145">
        <f t="shared" si="108"/>
        <v>0</v>
      </c>
      <c r="R888" s="146"/>
      <c r="S888" s="146"/>
      <c r="T888" s="145">
        <f t="shared" si="109"/>
        <v>0</v>
      </c>
      <c r="U888" s="146"/>
      <c r="V888" s="146"/>
      <c r="W888" s="145">
        <f t="shared" si="110"/>
        <v>0</v>
      </c>
      <c r="X888" s="146"/>
      <c r="Y888" s="146"/>
      <c r="Z888" s="145">
        <f t="shared" si="111"/>
        <v>0</v>
      </c>
      <c r="AA888" s="126">
        <f t="shared" si="107"/>
        <v>0</v>
      </c>
      <c r="AB888" s="142"/>
    </row>
    <row r="889" spans="1:28" x14ac:dyDescent="0.55000000000000004">
      <c r="A889">
        <v>880</v>
      </c>
      <c r="B889" s="142"/>
      <c r="C889" s="142"/>
      <c r="D889" s="142"/>
      <c r="E889" s="142"/>
      <c r="F889" s="142"/>
      <c r="G889" t="str">
        <f t="shared" si="104"/>
        <v/>
      </c>
      <c r="H889" s="142"/>
      <c r="I889" t="str">
        <f t="shared" ca="1" si="105"/>
        <v/>
      </c>
      <c r="J889" s="142"/>
      <c r="K889" t="str">
        <f t="shared" ca="1" si="106"/>
        <v/>
      </c>
      <c r="L889" s="142"/>
      <c r="M889" s="142"/>
      <c r="N889" s="142"/>
      <c r="O889" s="146"/>
      <c r="P889" s="146"/>
      <c r="Q889" s="145">
        <f t="shared" si="108"/>
        <v>0</v>
      </c>
      <c r="R889" s="146"/>
      <c r="S889" s="146"/>
      <c r="T889" s="145">
        <f t="shared" si="109"/>
        <v>0</v>
      </c>
      <c r="U889" s="146"/>
      <c r="V889" s="146"/>
      <c r="W889" s="145">
        <f t="shared" si="110"/>
        <v>0</v>
      </c>
      <c r="X889" s="146"/>
      <c r="Y889" s="146"/>
      <c r="Z889" s="145">
        <f t="shared" si="111"/>
        <v>0</v>
      </c>
      <c r="AA889" s="126">
        <f t="shared" si="107"/>
        <v>0</v>
      </c>
      <c r="AB889" s="142"/>
    </row>
    <row r="890" spans="1:28" x14ac:dyDescent="0.55000000000000004">
      <c r="A890">
        <v>881</v>
      </c>
      <c r="B890" s="142"/>
      <c r="C890" s="142"/>
      <c r="D890" s="142"/>
      <c r="E890" s="142"/>
      <c r="F890" s="142"/>
      <c r="G890" t="str">
        <f t="shared" si="104"/>
        <v/>
      </c>
      <c r="H890" s="142"/>
      <c r="I890" t="str">
        <f t="shared" ca="1" si="105"/>
        <v/>
      </c>
      <c r="J890" s="142"/>
      <c r="K890" t="str">
        <f t="shared" ca="1" si="106"/>
        <v/>
      </c>
      <c r="L890" s="142"/>
      <c r="M890" s="142"/>
      <c r="N890" s="142"/>
      <c r="O890" s="146"/>
      <c r="P890" s="146"/>
      <c r="Q890" s="145">
        <f t="shared" si="108"/>
        <v>0</v>
      </c>
      <c r="R890" s="146"/>
      <c r="S890" s="146"/>
      <c r="T890" s="145">
        <f t="shared" si="109"/>
        <v>0</v>
      </c>
      <c r="U890" s="146"/>
      <c r="V890" s="146"/>
      <c r="W890" s="145">
        <f t="shared" si="110"/>
        <v>0</v>
      </c>
      <c r="X890" s="146"/>
      <c r="Y890" s="146"/>
      <c r="Z890" s="145">
        <f t="shared" si="111"/>
        <v>0</v>
      </c>
      <c r="AA890" s="126">
        <f t="shared" si="107"/>
        <v>0</v>
      </c>
      <c r="AB890" s="142"/>
    </row>
    <row r="891" spans="1:28" x14ac:dyDescent="0.55000000000000004">
      <c r="A891">
        <v>882</v>
      </c>
      <c r="B891" s="142"/>
      <c r="C891" s="142"/>
      <c r="D891" s="142"/>
      <c r="E891" s="142"/>
      <c r="F891" s="142"/>
      <c r="G891" t="str">
        <f t="shared" si="104"/>
        <v/>
      </c>
      <c r="H891" s="142"/>
      <c r="I891" t="str">
        <f t="shared" ca="1" si="105"/>
        <v/>
      </c>
      <c r="J891" s="142"/>
      <c r="K891" t="str">
        <f t="shared" ca="1" si="106"/>
        <v/>
      </c>
      <c r="L891" s="142"/>
      <c r="M891" s="142"/>
      <c r="N891" s="142"/>
      <c r="O891" s="146"/>
      <c r="P891" s="146"/>
      <c r="Q891" s="145">
        <f t="shared" si="108"/>
        <v>0</v>
      </c>
      <c r="R891" s="146"/>
      <c r="S891" s="146"/>
      <c r="T891" s="145">
        <f t="shared" si="109"/>
        <v>0</v>
      </c>
      <c r="U891" s="146"/>
      <c r="V891" s="146"/>
      <c r="W891" s="145">
        <f t="shared" si="110"/>
        <v>0</v>
      </c>
      <c r="X891" s="146"/>
      <c r="Y891" s="146"/>
      <c r="Z891" s="145">
        <f t="shared" si="111"/>
        <v>0</v>
      </c>
      <c r="AA891" s="126">
        <f t="shared" si="107"/>
        <v>0</v>
      </c>
      <c r="AB891" s="142"/>
    </row>
    <row r="892" spans="1:28" x14ac:dyDescent="0.55000000000000004">
      <c r="A892">
        <v>883</v>
      </c>
      <c r="B892" s="142"/>
      <c r="C892" s="142"/>
      <c r="D892" s="142"/>
      <c r="E892" s="142"/>
      <c r="F892" s="142"/>
      <c r="G892" t="str">
        <f t="shared" si="104"/>
        <v/>
      </c>
      <c r="H892" s="142"/>
      <c r="I892" t="str">
        <f t="shared" ca="1" si="105"/>
        <v/>
      </c>
      <c r="J892" s="142"/>
      <c r="K892" t="str">
        <f t="shared" ca="1" si="106"/>
        <v/>
      </c>
      <c r="L892" s="142"/>
      <c r="M892" s="142"/>
      <c r="N892" s="142"/>
      <c r="O892" s="146"/>
      <c r="P892" s="146"/>
      <c r="Q892" s="145">
        <f t="shared" si="108"/>
        <v>0</v>
      </c>
      <c r="R892" s="146"/>
      <c r="S892" s="146"/>
      <c r="T892" s="145">
        <f t="shared" si="109"/>
        <v>0</v>
      </c>
      <c r="U892" s="146"/>
      <c r="V892" s="146"/>
      <c r="W892" s="145">
        <f t="shared" si="110"/>
        <v>0</v>
      </c>
      <c r="X892" s="146"/>
      <c r="Y892" s="146"/>
      <c r="Z892" s="145">
        <f t="shared" si="111"/>
        <v>0</v>
      </c>
      <c r="AA892" s="126">
        <f t="shared" si="107"/>
        <v>0</v>
      </c>
      <c r="AB892" s="142"/>
    </row>
    <row r="893" spans="1:28" x14ac:dyDescent="0.55000000000000004">
      <c r="A893">
        <v>884</v>
      </c>
      <c r="B893" s="142"/>
      <c r="C893" s="142"/>
      <c r="D893" s="142"/>
      <c r="E893" s="142"/>
      <c r="F893" s="142"/>
      <c r="G893" t="str">
        <f t="shared" si="104"/>
        <v/>
      </c>
      <c r="H893" s="142"/>
      <c r="I893" t="str">
        <f t="shared" ca="1" si="105"/>
        <v/>
      </c>
      <c r="J893" s="142"/>
      <c r="K893" t="str">
        <f t="shared" ca="1" si="106"/>
        <v/>
      </c>
      <c r="L893" s="142"/>
      <c r="M893" s="142"/>
      <c r="N893" s="142"/>
      <c r="O893" s="146"/>
      <c r="P893" s="146"/>
      <c r="Q893" s="145">
        <f t="shared" si="108"/>
        <v>0</v>
      </c>
      <c r="R893" s="146"/>
      <c r="S893" s="146"/>
      <c r="T893" s="145">
        <f t="shared" si="109"/>
        <v>0</v>
      </c>
      <c r="U893" s="146"/>
      <c r="V893" s="146"/>
      <c r="W893" s="145">
        <f t="shared" si="110"/>
        <v>0</v>
      </c>
      <c r="X893" s="146"/>
      <c r="Y893" s="146"/>
      <c r="Z893" s="145">
        <f t="shared" si="111"/>
        <v>0</v>
      </c>
      <c r="AA893" s="126">
        <f t="shared" si="107"/>
        <v>0</v>
      </c>
      <c r="AB893" s="142"/>
    </row>
    <row r="894" spans="1:28" x14ac:dyDescent="0.55000000000000004">
      <c r="A894">
        <v>885</v>
      </c>
      <c r="B894" s="142"/>
      <c r="C894" s="142"/>
      <c r="D894" s="142"/>
      <c r="E894" s="142"/>
      <c r="F894" s="142"/>
      <c r="G894" t="str">
        <f t="shared" si="104"/>
        <v/>
      </c>
      <c r="H894" s="142"/>
      <c r="I894" t="str">
        <f t="shared" ca="1" si="105"/>
        <v/>
      </c>
      <c r="J894" s="142"/>
      <c r="K894" t="str">
        <f t="shared" ca="1" si="106"/>
        <v/>
      </c>
      <c r="L894" s="142"/>
      <c r="M894" s="142"/>
      <c r="N894" s="142"/>
      <c r="O894" s="146"/>
      <c r="P894" s="146"/>
      <c r="Q894" s="145">
        <f t="shared" si="108"/>
        <v>0</v>
      </c>
      <c r="R894" s="146"/>
      <c r="S894" s="146"/>
      <c r="T894" s="145">
        <f t="shared" si="109"/>
        <v>0</v>
      </c>
      <c r="U894" s="146"/>
      <c r="V894" s="146"/>
      <c r="W894" s="145">
        <f t="shared" si="110"/>
        <v>0</v>
      </c>
      <c r="X894" s="146"/>
      <c r="Y894" s="146"/>
      <c r="Z894" s="145">
        <f t="shared" si="111"/>
        <v>0</v>
      </c>
      <c r="AA894" s="126">
        <f t="shared" si="107"/>
        <v>0</v>
      </c>
      <c r="AB894" s="142"/>
    </row>
    <row r="895" spans="1:28" x14ac:dyDescent="0.55000000000000004">
      <c r="A895">
        <v>886</v>
      </c>
      <c r="B895" s="142"/>
      <c r="C895" s="142"/>
      <c r="D895" s="142"/>
      <c r="E895" s="142"/>
      <c r="F895" s="142"/>
      <c r="G895" t="str">
        <f t="shared" si="104"/>
        <v/>
      </c>
      <c r="H895" s="142"/>
      <c r="I895" t="str">
        <f t="shared" ca="1" si="105"/>
        <v/>
      </c>
      <c r="J895" s="142"/>
      <c r="K895" t="str">
        <f t="shared" ca="1" si="106"/>
        <v/>
      </c>
      <c r="L895" s="142"/>
      <c r="M895" s="142"/>
      <c r="N895" s="142"/>
      <c r="O895" s="146"/>
      <c r="P895" s="146"/>
      <c r="Q895" s="145">
        <f t="shared" si="108"/>
        <v>0</v>
      </c>
      <c r="R895" s="146"/>
      <c r="S895" s="146"/>
      <c r="T895" s="145">
        <f t="shared" si="109"/>
        <v>0</v>
      </c>
      <c r="U895" s="146"/>
      <c r="V895" s="146"/>
      <c r="W895" s="145">
        <f t="shared" si="110"/>
        <v>0</v>
      </c>
      <c r="X895" s="146"/>
      <c r="Y895" s="146"/>
      <c r="Z895" s="145">
        <f t="shared" si="111"/>
        <v>0</v>
      </c>
      <c r="AA895" s="126">
        <f t="shared" si="107"/>
        <v>0</v>
      </c>
      <c r="AB895" s="142"/>
    </row>
    <row r="896" spans="1:28" x14ac:dyDescent="0.55000000000000004">
      <c r="A896">
        <v>887</v>
      </c>
      <c r="B896" s="142"/>
      <c r="C896" s="142"/>
      <c r="D896" s="142"/>
      <c r="E896" s="142"/>
      <c r="F896" s="142"/>
      <c r="G896" t="str">
        <f t="shared" si="104"/>
        <v/>
      </c>
      <c r="H896" s="142"/>
      <c r="I896" t="str">
        <f t="shared" ca="1" si="105"/>
        <v/>
      </c>
      <c r="J896" s="142"/>
      <c r="K896" t="str">
        <f t="shared" ca="1" si="106"/>
        <v/>
      </c>
      <c r="L896" s="142"/>
      <c r="M896" s="142"/>
      <c r="N896" s="142"/>
      <c r="O896" s="146"/>
      <c r="P896" s="146"/>
      <c r="Q896" s="145">
        <f t="shared" si="108"/>
        <v>0</v>
      </c>
      <c r="R896" s="146"/>
      <c r="S896" s="146"/>
      <c r="T896" s="145">
        <f t="shared" si="109"/>
        <v>0</v>
      </c>
      <c r="U896" s="146"/>
      <c r="V896" s="146"/>
      <c r="W896" s="145">
        <f t="shared" si="110"/>
        <v>0</v>
      </c>
      <c r="X896" s="146"/>
      <c r="Y896" s="146"/>
      <c r="Z896" s="145">
        <f t="shared" si="111"/>
        <v>0</v>
      </c>
      <c r="AA896" s="126">
        <f t="shared" si="107"/>
        <v>0</v>
      </c>
      <c r="AB896" s="142"/>
    </row>
    <row r="897" spans="1:28" x14ac:dyDescent="0.55000000000000004">
      <c r="A897">
        <v>888</v>
      </c>
      <c r="B897" s="142"/>
      <c r="C897" s="142"/>
      <c r="D897" s="142"/>
      <c r="E897" s="142"/>
      <c r="F897" s="142"/>
      <c r="G897" t="str">
        <f t="shared" si="104"/>
        <v/>
      </c>
      <c r="H897" s="142"/>
      <c r="I897" t="str">
        <f t="shared" ca="1" si="105"/>
        <v/>
      </c>
      <c r="J897" s="142"/>
      <c r="K897" t="str">
        <f t="shared" ca="1" si="106"/>
        <v/>
      </c>
      <c r="L897" s="142"/>
      <c r="M897" s="142"/>
      <c r="N897" s="142"/>
      <c r="O897" s="146"/>
      <c r="P897" s="146"/>
      <c r="Q897" s="145">
        <f t="shared" si="108"/>
        <v>0</v>
      </c>
      <c r="R897" s="146"/>
      <c r="S897" s="146"/>
      <c r="T897" s="145">
        <f t="shared" si="109"/>
        <v>0</v>
      </c>
      <c r="U897" s="146"/>
      <c r="V897" s="146"/>
      <c r="W897" s="145">
        <f t="shared" si="110"/>
        <v>0</v>
      </c>
      <c r="X897" s="146"/>
      <c r="Y897" s="146"/>
      <c r="Z897" s="145">
        <f t="shared" si="111"/>
        <v>0</v>
      </c>
      <c r="AA897" s="126">
        <f t="shared" si="107"/>
        <v>0</v>
      </c>
      <c r="AB897" s="142"/>
    </row>
    <row r="898" spans="1:28" x14ac:dyDescent="0.55000000000000004">
      <c r="A898">
        <v>889</v>
      </c>
      <c r="B898" s="142"/>
      <c r="C898" s="142"/>
      <c r="D898" s="142"/>
      <c r="E898" s="142"/>
      <c r="F898" s="142"/>
      <c r="G898" t="str">
        <f t="shared" si="104"/>
        <v/>
      </c>
      <c r="H898" s="142"/>
      <c r="I898" t="str">
        <f t="shared" ca="1" si="105"/>
        <v/>
      </c>
      <c r="J898" s="142"/>
      <c r="K898" t="str">
        <f t="shared" ca="1" si="106"/>
        <v/>
      </c>
      <c r="L898" s="142"/>
      <c r="M898" s="142"/>
      <c r="N898" s="142"/>
      <c r="O898" s="146"/>
      <c r="P898" s="146"/>
      <c r="Q898" s="145">
        <f t="shared" si="108"/>
        <v>0</v>
      </c>
      <c r="R898" s="146"/>
      <c r="S898" s="146"/>
      <c r="T898" s="145">
        <f t="shared" si="109"/>
        <v>0</v>
      </c>
      <c r="U898" s="146"/>
      <c r="V898" s="146"/>
      <c r="W898" s="145">
        <f t="shared" si="110"/>
        <v>0</v>
      </c>
      <c r="X898" s="146"/>
      <c r="Y898" s="146"/>
      <c r="Z898" s="145">
        <f t="shared" si="111"/>
        <v>0</v>
      </c>
      <c r="AA898" s="126">
        <f t="shared" si="107"/>
        <v>0</v>
      </c>
      <c r="AB898" s="142"/>
    </row>
    <row r="899" spans="1:28" x14ac:dyDescent="0.55000000000000004">
      <c r="A899">
        <v>890</v>
      </c>
      <c r="B899" s="142"/>
      <c r="C899" s="142"/>
      <c r="D899" s="142"/>
      <c r="E899" s="142"/>
      <c r="F899" s="142"/>
      <c r="G899" t="str">
        <f t="shared" si="104"/>
        <v/>
      </c>
      <c r="H899" s="142"/>
      <c r="I899" t="str">
        <f t="shared" ca="1" si="105"/>
        <v/>
      </c>
      <c r="J899" s="142"/>
      <c r="K899" t="str">
        <f t="shared" ca="1" si="106"/>
        <v/>
      </c>
      <c r="L899" s="142"/>
      <c r="M899" s="142"/>
      <c r="N899" s="142"/>
      <c r="O899" s="146"/>
      <c r="P899" s="146"/>
      <c r="Q899" s="145">
        <f t="shared" si="108"/>
        <v>0</v>
      </c>
      <c r="R899" s="146"/>
      <c r="S899" s="146"/>
      <c r="T899" s="145">
        <f t="shared" si="109"/>
        <v>0</v>
      </c>
      <c r="U899" s="146"/>
      <c r="V899" s="146"/>
      <c r="W899" s="145">
        <f t="shared" si="110"/>
        <v>0</v>
      </c>
      <c r="X899" s="146"/>
      <c r="Y899" s="146"/>
      <c r="Z899" s="145">
        <f t="shared" si="111"/>
        <v>0</v>
      </c>
      <c r="AA899" s="126">
        <f t="shared" si="107"/>
        <v>0</v>
      </c>
      <c r="AB899" s="142"/>
    </row>
    <row r="900" spans="1:28" x14ac:dyDescent="0.55000000000000004">
      <c r="A900">
        <v>891</v>
      </c>
      <c r="B900" s="142"/>
      <c r="C900" s="142"/>
      <c r="D900" s="142"/>
      <c r="E900" s="142"/>
      <c r="F900" s="142"/>
      <c r="G900" t="str">
        <f t="shared" si="104"/>
        <v/>
      </c>
      <c r="H900" s="142"/>
      <c r="I900" t="str">
        <f t="shared" ca="1" si="105"/>
        <v/>
      </c>
      <c r="J900" s="142"/>
      <c r="K900" t="str">
        <f t="shared" ca="1" si="106"/>
        <v/>
      </c>
      <c r="L900" s="142"/>
      <c r="M900" s="142"/>
      <c r="N900" s="142"/>
      <c r="O900" s="146"/>
      <c r="P900" s="146"/>
      <c r="Q900" s="145">
        <f t="shared" si="108"/>
        <v>0</v>
      </c>
      <c r="R900" s="146"/>
      <c r="S900" s="146"/>
      <c r="T900" s="145">
        <f t="shared" si="109"/>
        <v>0</v>
      </c>
      <c r="U900" s="146"/>
      <c r="V900" s="146"/>
      <c r="W900" s="145">
        <f t="shared" si="110"/>
        <v>0</v>
      </c>
      <c r="X900" s="146"/>
      <c r="Y900" s="146"/>
      <c r="Z900" s="145">
        <f t="shared" si="111"/>
        <v>0</v>
      </c>
      <c r="AA900" s="126">
        <f t="shared" si="107"/>
        <v>0</v>
      </c>
      <c r="AB900" s="142"/>
    </row>
    <row r="901" spans="1:28" x14ac:dyDescent="0.55000000000000004">
      <c r="A901">
        <v>892</v>
      </c>
      <c r="B901" s="142"/>
      <c r="C901" s="142"/>
      <c r="D901" s="142"/>
      <c r="E901" s="142"/>
      <c r="F901" s="142"/>
      <c r="G901" t="str">
        <f t="shared" si="104"/>
        <v/>
      </c>
      <c r="H901" s="142"/>
      <c r="I901" t="str">
        <f t="shared" ca="1" si="105"/>
        <v/>
      </c>
      <c r="J901" s="142"/>
      <c r="K901" t="str">
        <f t="shared" ca="1" si="106"/>
        <v/>
      </c>
      <c r="L901" s="142"/>
      <c r="M901" s="142"/>
      <c r="N901" s="142"/>
      <c r="O901" s="146"/>
      <c r="P901" s="146"/>
      <c r="Q901" s="145">
        <f t="shared" si="108"/>
        <v>0</v>
      </c>
      <c r="R901" s="146"/>
      <c r="S901" s="146"/>
      <c r="T901" s="145">
        <f t="shared" si="109"/>
        <v>0</v>
      </c>
      <c r="U901" s="146"/>
      <c r="V901" s="146"/>
      <c r="W901" s="145">
        <f t="shared" si="110"/>
        <v>0</v>
      </c>
      <c r="X901" s="146"/>
      <c r="Y901" s="146"/>
      <c r="Z901" s="145">
        <f t="shared" si="111"/>
        <v>0</v>
      </c>
      <c r="AA901" s="126">
        <f t="shared" si="107"/>
        <v>0</v>
      </c>
      <c r="AB901" s="142"/>
    </row>
    <row r="902" spans="1:28" x14ac:dyDescent="0.55000000000000004">
      <c r="A902">
        <v>893</v>
      </c>
      <c r="B902" s="142"/>
      <c r="C902" s="142"/>
      <c r="D902" s="142"/>
      <c r="E902" s="142"/>
      <c r="F902" s="142"/>
      <c r="G902" t="str">
        <f t="shared" si="104"/>
        <v/>
      </c>
      <c r="H902" s="142"/>
      <c r="I902" t="str">
        <f t="shared" ca="1" si="105"/>
        <v/>
      </c>
      <c r="J902" s="142"/>
      <c r="K902" t="str">
        <f t="shared" ca="1" si="106"/>
        <v/>
      </c>
      <c r="L902" s="142"/>
      <c r="M902" s="142"/>
      <c r="N902" s="142"/>
      <c r="O902" s="146"/>
      <c r="P902" s="146"/>
      <c r="Q902" s="145">
        <f t="shared" si="108"/>
        <v>0</v>
      </c>
      <c r="R902" s="146"/>
      <c r="S902" s="146"/>
      <c r="T902" s="145">
        <f t="shared" si="109"/>
        <v>0</v>
      </c>
      <c r="U902" s="146"/>
      <c r="V902" s="146"/>
      <c r="W902" s="145">
        <f t="shared" si="110"/>
        <v>0</v>
      </c>
      <c r="X902" s="146"/>
      <c r="Y902" s="146"/>
      <c r="Z902" s="145">
        <f t="shared" si="111"/>
        <v>0</v>
      </c>
      <c r="AA902" s="126">
        <f t="shared" si="107"/>
        <v>0</v>
      </c>
      <c r="AB902" s="142"/>
    </row>
    <row r="903" spans="1:28" x14ac:dyDescent="0.55000000000000004">
      <c r="A903">
        <v>894</v>
      </c>
      <c r="B903" s="142"/>
      <c r="C903" s="142"/>
      <c r="D903" s="142"/>
      <c r="E903" s="142"/>
      <c r="F903" s="142"/>
      <c r="G903" t="str">
        <f t="shared" si="104"/>
        <v/>
      </c>
      <c r="H903" s="142"/>
      <c r="I903" t="str">
        <f t="shared" ca="1" si="105"/>
        <v/>
      </c>
      <c r="J903" s="142"/>
      <c r="K903" t="str">
        <f t="shared" ca="1" si="106"/>
        <v/>
      </c>
      <c r="L903" s="142"/>
      <c r="M903" s="142"/>
      <c r="N903" s="142"/>
      <c r="O903" s="146"/>
      <c r="P903" s="146"/>
      <c r="Q903" s="145">
        <f t="shared" si="108"/>
        <v>0</v>
      </c>
      <c r="R903" s="146"/>
      <c r="S903" s="146"/>
      <c r="T903" s="145">
        <f t="shared" si="109"/>
        <v>0</v>
      </c>
      <c r="U903" s="146"/>
      <c r="V903" s="146"/>
      <c r="W903" s="145">
        <f t="shared" si="110"/>
        <v>0</v>
      </c>
      <c r="X903" s="146"/>
      <c r="Y903" s="146"/>
      <c r="Z903" s="145">
        <f t="shared" si="111"/>
        <v>0</v>
      </c>
      <c r="AA903" s="126">
        <f t="shared" si="107"/>
        <v>0</v>
      </c>
      <c r="AB903" s="142"/>
    </row>
    <row r="904" spans="1:28" x14ac:dyDescent="0.55000000000000004">
      <c r="A904">
        <v>895</v>
      </c>
      <c r="B904" s="142"/>
      <c r="C904" s="142"/>
      <c r="D904" s="142"/>
      <c r="E904" s="142"/>
      <c r="F904" s="142"/>
      <c r="G904" t="str">
        <f t="shared" si="104"/>
        <v/>
      </c>
      <c r="H904" s="142"/>
      <c r="I904" t="str">
        <f t="shared" ca="1" si="105"/>
        <v/>
      </c>
      <c r="J904" s="142"/>
      <c r="K904" t="str">
        <f t="shared" ca="1" si="106"/>
        <v/>
      </c>
      <c r="L904" s="142"/>
      <c r="M904" s="142"/>
      <c r="N904" s="142"/>
      <c r="O904" s="146"/>
      <c r="P904" s="146"/>
      <c r="Q904" s="145">
        <f t="shared" si="108"/>
        <v>0</v>
      </c>
      <c r="R904" s="146"/>
      <c r="S904" s="146"/>
      <c r="T904" s="145">
        <f t="shared" si="109"/>
        <v>0</v>
      </c>
      <c r="U904" s="146"/>
      <c r="V904" s="146"/>
      <c r="W904" s="145">
        <f t="shared" si="110"/>
        <v>0</v>
      </c>
      <c r="X904" s="146"/>
      <c r="Y904" s="146"/>
      <c r="Z904" s="145">
        <f t="shared" si="111"/>
        <v>0</v>
      </c>
      <c r="AA904" s="126">
        <f t="shared" si="107"/>
        <v>0</v>
      </c>
      <c r="AB904" s="142"/>
    </row>
    <row r="905" spans="1:28" x14ac:dyDescent="0.55000000000000004">
      <c r="A905">
        <v>896</v>
      </c>
      <c r="B905" s="142"/>
      <c r="C905" s="142"/>
      <c r="D905" s="142"/>
      <c r="E905" s="142"/>
      <c r="F905" s="142"/>
      <c r="G905" t="str">
        <f t="shared" si="104"/>
        <v/>
      </c>
      <c r="H905" s="142"/>
      <c r="I905" t="str">
        <f t="shared" ca="1" si="105"/>
        <v/>
      </c>
      <c r="J905" s="142"/>
      <c r="K905" t="str">
        <f t="shared" ca="1" si="106"/>
        <v/>
      </c>
      <c r="L905" s="142"/>
      <c r="M905" s="142"/>
      <c r="N905" s="142"/>
      <c r="O905" s="146"/>
      <c r="P905" s="146"/>
      <c r="Q905" s="145">
        <f t="shared" si="108"/>
        <v>0</v>
      </c>
      <c r="R905" s="146"/>
      <c r="S905" s="146"/>
      <c r="T905" s="145">
        <f t="shared" si="109"/>
        <v>0</v>
      </c>
      <c r="U905" s="146"/>
      <c r="V905" s="146"/>
      <c r="W905" s="145">
        <f t="shared" si="110"/>
        <v>0</v>
      </c>
      <c r="X905" s="146"/>
      <c r="Y905" s="146"/>
      <c r="Z905" s="145">
        <f t="shared" si="111"/>
        <v>0</v>
      </c>
      <c r="AA905" s="126">
        <f t="shared" si="107"/>
        <v>0</v>
      </c>
      <c r="AB905" s="142"/>
    </row>
    <row r="906" spans="1:28" x14ac:dyDescent="0.55000000000000004">
      <c r="A906">
        <v>897</v>
      </c>
      <c r="B906" s="142"/>
      <c r="C906" s="142"/>
      <c r="D906" s="142"/>
      <c r="E906" s="142"/>
      <c r="F906" s="142"/>
      <c r="G906" t="str">
        <f t="shared" si="104"/>
        <v/>
      </c>
      <c r="H906" s="142"/>
      <c r="I906" t="str">
        <f t="shared" ca="1" si="105"/>
        <v/>
      </c>
      <c r="J906" s="142"/>
      <c r="K906" t="str">
        <f t="shared" ca="1" si="106"/>
        <v/>
      </c>
      <c r="L906" s="142"/>
      <c r="M906" s="142"/>
      <c r="N906" s="142"/>
      <c r="O906" s="146"/>
      <c r="P906" s="146"/>
      <c r="Q906" s="145">
        <f t="shared" si="108"/>
        <v>0</v>
      </c>
      <c r="R906" s="146"/>
      <c r="S906" s="146"/>
      <c r="T906" s="145">
        <f t="shared" si="109"/>
        <v>0</v>
      </c>
      <c r="U906" s="146"/>
      <c r="V906" s="146"/>
      <c r="W906" s="145">
        <f t="shared" si="110"/>
        <v>0</v>
      </c>
      <c r="X906" s="146"/>
      <c r="Y906" s="146"/>
      <c r="Z906" s="145">
        <f t="shared" si="111"/>
        <v>0</v>
      </c>
      <c r="AA906" s="126">
        <f t="shared" si="107"/>
        <v>0</v>
      </c>
      <c r="AB906" s="142"/>
    </row>
    <row r="907" spans="1:28" x14ac:dyDescent="0.55000000000000004">
      <c r="A907">
        <v>898</v>
      </c>
      <c r="B907" s="142"/>
      <c r="C907" s="142"/>
      <c r="D907" s="142"/>
      <c r="E907" s="142"/>
      <c r="F907" s="142"/>
      <c r="G907" t="str">
        <f t="shared" ref="G907:G970" si="112">LEFT(F907,1)</f>
        <v/>
      </c>
      <c r="H907" s="142"/>
      <c r="I907" t="str">
        <f t="shared" ref="I907:I970" ca="1" si="113">IFERROR(VLOOKUP(H907,INDIRECT(G907&amp;"CATL"),2,FALSE),"")</f>
        <v/>
      </c>
      <c r="J907" s="142"/>
      <c r="K907" t="str">
        <f t="shared" ref="K907:K970" ca="1" si="114">IFERROR(VLOOKUP(J907,INDIRECT("SUB"&amp;I907&amp;"L"),2,FALSE),"")</f>
        <v/>
      </c>
      <c r="L907" s="142"/>
      <c r="M907" s="142"/>
      <c r="N907" s="142"/>
      <c r="O907" s="146"/>
      <c r="P907" s="146"/>
      <c r="Q907" s="145">
        <f t="shared" si="108"/>
        <v>0</v>
      </c>
      <c r="R907" s="146"/>
      <c r="S907" s="146"/>
      <c r="T907" s="145">
        <f t="shared" si="109"/>
        <v>0</v>
      </c>
      <c r="U907" s="146"/>
      <c r="V907" s="146"/>
      <c r="W907" s="145">
        <f t="shared" si="110"/>
        <v>0</v>
      </c>
      <c r="X907" s="146"/>
      <c r="Y907" s="146"/>
      <c r="Z907" s="145">
        <f t="shared" si="111"/>
        <v>0</v>
      </c>
      <c r="AA907" s="126">
        <f t="shared" ref="AA907:AA970" si="115">O907-P907+R907-S907+U907-V907+X907-Y907</f>
        <v>0</v>
      </c>
      <c r="AB907" s="142"/>
    </row>
    <row r="908" spans="1:28" x14ac:dyDescent="0.55000000000000004">
      <c r="A908">
        <v>899</v>
      </c>
      <c r="B908" s="142"/>
      <c r="C908" s="142"/>
      <c r="D908" s="142"/>
      <c r="E908" s="142"/>
      <c r="F908" s="142"/>
      <c r="G908" t="str">
        <f t="shared" si="112"/>
        <v/>
      </c>
      <c r="H908" s="142"/>
      <c r="I908" t="str">
        <f t="shared" ca="1" si="113"/>
        <v/>
      </c>
      <c r="J908" s="142"/>
      <c r="K908" t="str">
        <f t="shared" ca="1" si="114"/>
        <v/>
      </c>
      <c r="L908" s="142"/>
      <c r="M908" s="142"/>
      <c r="N908" s="142"/>
      <c r="O908" s="146"/>
      <c r="P908" s="146"/>
      <c r="Q908" s="145">
        <f t="shared" ref="Q908:Q971" si="116">Q907+O908-P908</f>
        <v>0</v>
      </c>
      <c r="R908" s="146"/>
      <c r="S908" s="146"/>
      <c r="T908" s="145">
        <f t="shared" ref="T908:T971" si="117">T907+R908-S908</f>
        <v>0</v>
      </c>
      <c r="U908" s="146"/>
      <c r="V908" s="146"/>
      <c r="W908" s="145">
        <f t="shared" ref="W908:W971" si="118">W907+U908-V908</f>
        <v>0</v>
      </c>
      <c r="X908" s="146"/>
      <c r="Y908" s="146"/>
      <c r="Z908" s="145">
        <f t="shared" ref="Z908:Z971" si="119">Z907+X908-Y908</f>
        <v>0</v>
      </c>
      <c r="AA908" s="126">
        <f t="shared" si="115"/>
        <v>0</v>
      </c>
      <c r="AB908" s="142"/>
    </row>
    <row r="909" spans="1:28" x14ac:dyDescent="0.55000000000000004">
      <c r="A909">
        <v>900</v>
      </c>
      <c r="B909" s="142"/>
      <c r="C909" s="142"/>
      <c r="D909" s="142"/>
      <c r="E909" s="142"/>
      <c r="F909" s="142"/>
      <c r="G909" t="str">
        <f t="shared" si="112"/>
        <v/>
      </c>
      <c r="H909" s="142"/>
      <c r="I909" t="str">
        <f t="shared" ca="1" si="113"/>
        <v/>
      </c>
      <c r="J909" s="142"/>
      <c r="K909" t="str">
        <f t="shared" ca="1" si="114"/>
        <v/>
      </c>
      <c r="L909" s="142"/>
      <c r="M909" s="142"/>
      <c r="N909" s="142"/>
      <c r="O909" s="146"/>
      <c r="P909" s="146"/>
      <c r="Q909" s="145">
        <f t="shared" si="116"/>
        <v>0</v>
      </c>
      <c r="R909" s="146"/>
      <c r="S909" s="146"/>
      <c r="T909" s="145">
        <f t="shared" si="117"/>
        <v>0</v>
      </c>
      <c r="U909" s="146"/>
      <c r="V909" s="146"/>
      <c r="W909" s="145">
        <f t="shared" si="118"/>
        <v>0</v>
      </c>
      <c r="X909" s="146"/>
      <c r="Y909" s="146"/>
      <c r="Z909" s="145">
        <f t="shared" si="119"/>
        <v>0</v>
      </c>
      <c r="AA909" s="126">
        <f t="shared" si="115"/>
        <v>0</v>
      </c>
      <c r="AB909" s="142"/>
    </row>
    <row r="910" spans="1:28" x14ac:dyDescent="0.55000000000000004">
      <c r="A910">
        <v>901</v>
      </c>
      <c r="B910" s="142"/>
      <c r="C910" s="142"/>
      <c r="D910" s="142"/>
      <c r="E910" s="142"/>
      <c r="F910" s="142"/>
      <c r="G910" t="str">
        <f t="shared" si="112"/>
        <v/>
      </c>
      <c r="H910" s="142"/>
      <c r="I910" t="str">
        <f t="shared" ca="1" si="113"/>
        <v/>
      </c>
      <c r="J910" s="142"/>
      <c r="K910" t="str">
        <f t="shared" ca="1" si="114"/>
        <v/>
      </c>
      <c r="L910" s="142"/>
      <c r="M910" s="142"/>
      <c r="N910" s="142"/>
      <c r="O910" s="146"/>
      <c r="P910" s="146"/>
      <c r="Q910" s="145">
        <f t="shared" si="116"/>
        <v>0</v>
      </c>
      <c r="R910" s="146"/>
      <c r="S910" s="146"/>
      <c r="T910" s="145">
        <f t="shared" si="117"/>
        <v>0</v>
      </c>
      <c r="U910" s="146"/>
      <c r="V910" s="146"/>
      <c r="W910" s="145">
        <f t="shared" si="118"/>
        <v>0</v>
      </c>
      <c r="X910" s="146"/>
      <c r="Y910" s="146"/>
      <c r="Z910" s="145">
        <f t="shared" si="119"/>
        <v>0</v>
      </c>
      <c r="AA910" s="126">
        <f t="shared" si="115"/>
        <v>0</v>
      </c>
      <c r="AB910" s="142"/>
    </row>
    <row r="911" spans="1:28" x14ac:dyDescent="0.55000000000000004">
      <c r="A911">
        <v>902</v>
      </c>
      <c r="B911" s="142"/>
      <c r="C911" s="142"/>
      <c r="D911" s="142"/>
      <c r="E911" s="142"/>
      <c r="F911" s="142"/>
      <c r="G911" t="str">
        <f t="shared" si="112"/>
        <v/>
      </c>
      <c r="H911" s="142"/>
      <c r="I911" t="str">
        <f t="shared" ca="1" si="113"/>
        <v/>
      </c>
      <c r="J911" s="142"/>
      <c r="K911" t="str">
        <f t="shared" ca="1" si="114"/>
        <v/>
      </c>
      <c r="L911" s="142"/>
      <c r="M911" s="142"/>
      <c r="N911" s="142"/>
      <c r="O911" s="146"/>
      <c r="P911" s="146"/>
      <c r="Q911" s="145">
        <f t="shared" si="116"/>
        <v>0</v>
      </c>
      <c r="R911" s="146"/>
      <c r="S911" s="146"/>
      <c r="T911" s="145">
        <f t="shared" si="117"/>
        <v>0</v>
      </c>
      <c r="U911" s="146"/>
      <c r="V911" s="146"/>
      <c r="W911" s="145">
        <f t="shared" si="118"/>
        <v>0</v>
      </c>
      <c r="X911" s="146"/>
      <c r="Y911" s="146"/>
      <c r="Z911" s="145">
        <f t="shared" si="119"/>
        <v>0</v>
      </c>
      <c r="AA911" s="126">
        <f t="shared" si="115"/>
        <v>0</v>
      </c>
      <c r="AB911" s="142"/>
    </row>
    <row r="912" spans="1:28" x14ac:dyDescent="0.55000000000000004">
      <c r="A912">
        <v>903</v>
      </c>
      <c r="B912" s="142"/>
      <c r="C912" s="142"/>
      <c r="D912" s="142"/>
      <c r="E912" s="142"/>
      <c r="F912" s="142"/>
      <c r="G912" t="str">
        <f t="shared" si="112"/>
        <v/>
      </c>
      <c r="H912" s="142"/>
      <c r="I912" t="str">
        <f t="shared" ca="1" si="113"/>
        <v/>
      </c>
      <c r="J912" s="142"/>
      <c r="K912" t="str">
        <f t="shared" ca="1" si="114"/>
        <v/>
      </c>
      <c r="L912" s="142"/>
      <c r="M912" s="142"/>
      <c r="N912" s="142"/>
      <c r="O912" s="146"/>
      <c r="P912" s="146"/>
      <c r="Q912" s="145">
        <f t="shared" si="116"/>
        <v>0</v>
      </c>
      <c r="R912" s="146"/>
      <c r="S912" s="146"/>
      <c r="T912" s="145">
        <f t="shared" si="117"/>
        <v>0</v>
      </c>
      <c r="U912" s="146"/>
      <c r="V912" s="146"/>
      <c r="W912" s="145">
        <f t="shared" si="118"/>
        <v>0</v>
      </c>
      <c r="X912" s="146"/>
      <c r="Y912" s="146"/>
      <c r="Z912" s="145">
        <f t="shared" si="119"/>
        <v>0</v>
      </c>
      <c r="AA912" s="126">
        <f t="shared" si="115"/>
        <v>0</v>
      </c>
      <c r="AB912" s="142"/>
    </row>
    <row r="913" spans="1:28" x14ac:dyDescent="0.55000000000000004">
      <c r="A913">
        <v>904</v>
      </c>
      <c r="B913" s="142"/>
      <c r="C913" s="142"/>
      <c r="D913" s="142"/>
      <c r="E913" s="142"/>
      <c r="F913" s="142"/>
      <c r="G913" t="str">
        <f t="shared" si="112"/>
        <v/>
      </c>
      <c r="H913" s="142"/>
      <c r="I913" t="str">
        <f t="shared" ca="1" si="113"/>
        <v/>
      </c>
      <c r="J913" s="142"/>
      <c r="K913" t="str">
        <f t="shared" ca="1" si="114"/>
        <v/>
      </c>
      <c r="L913" s="142"/>
      <c r="M913" s="142"/>
      <c r="N913" s="142"/>
      <c r="O913" s="146"/>
      <c r="P913" s="146"/>
      <c r="Q913" s="145">
        <f t="shared" si="116"/>
        <v>0</v>
      </c>
      <c r="R913" s="146"/>
      <c r="S913" s="146"/>
      <c r="T913" s="145">
        <f t="shared" si="117"/>
        <v>0</v>
      </c>
      <c r="U913" s="146"/>
      <c r="V913" s="146"/>
      <c r="W913" s="145">
        <f t="shared" si="118"/>
        <v>0</v>
      </c>
      <c r="X913" s="146"/>
      <c r="Y913" s="146"/>
      <c r="Z913" s="145">
        <f t="shared" si="119"/>
        <v>0</v>
      </c>
      <c r="AA913" s="126">
        <f t="shared" si="115"/>
        <v>0</v>
      </c>
      <c r="AB913" s="142"/>
    </row>
    <row r="914" spans="1:28" x14ac:dyDescent="0.55000000000000004">
      <c r="A914">
        <v>905</v>
      </c>
      <c r="B914" s="142"/>
      <c r="C914" s="142"/>
      <c r="D914" s="142"/>
      <c r="E914" s="142"/>
      <c r="F914" s="142"/>
      <c r="G914" t="str">
        <f t="shared" si="112"/>
        <v/>
      </c>
      <c r="H914" s="142"/>
      <c r="I914" t="str">
        <f t="shared" ca="1" si="113"/>
        <v/>
      </c>
      <c r="J914" s="142"/>
      <c r="K914" t="str">
        <f t="shared" ca="1" si="114"/>
        <v/>
      </c>
      <c r="L914" s="142"/>
      <c r="M914" s="142"/>
      <c r="N914" s="142"/>
      <c r="O914" s="146"/>
      <c r="P914" s="146"/>
      <c r="Q914" s="145">
        <f t="shared" si="116"/>
        <v>0</v>
      </c>
      <c r="R914" s="146"/>
      <c r="S914" s="146"/>
      <c r="T914" s="145">
        <f t="shared" si="117"/>
        <v>0</v>
      </c>
      <c r="U914" s="146"/>
      <c r="V914" s="146"/>
      <c r="W914" s="145">
        <f t="shared" si="118"/>
        <v>0</v>
      </c>
      <c r="X914" s="146"/>
      <c r="Y914" s="146"/>
      <c r="Z914" s="145">
        <f t="shared" si="119"/>
        <v>0</v>
      </c>
      <c r="AA914" s="126">
        <f t="shared" si="115"/>
        <v>0</v>
      </c>
      <c r="AB914" s="142"/>
    </row>
    <row r="915" spans="1:28" x14ac:dyDescent="0.55000000000000004">
      <c r="A915">
        <v>906</v>
      </c>
      <c r="B915" s="142"/>
      <c r="C915" s="142"/>
      <c r="D915" s="142"/>
      <c r="E915" s="142"/>
      <c r="F915" s="142"/>
      <c r="G915" t="str">
        <f t="shared" si="112"/>
        <v/>
      </c>
      <c r="H915" s="142"/>
      <c r="I915" t="str">
        <f t="shared" ca="1" si="113"/>
        <v/>
      </c>
      <c r="J915" s="142"/>
      <c r="K915" t="str">
        <f t="shared" ca="1" si="114"/>
        <v/>
      </c>
      <c r="L915" s="142"/>
      <c r="M915" s="142"/>
      <c r="N915" s="142"/>
      <c r="O915" s="146"/>
      <c r="P915" s="146"/>
      <c r="Q915" s="145">
        <f t="shared" si="116"/>
        <v>0</v>
      </c>
      <c r="R915" s="146"/>
      <c r="S915" s="146"/>
      <c r="T915" s="145">
        <f t="shared" si="117"/>
        <v>0</v>
      </c>
      <c r="U915" s="146"/>
      <c r="V915" s="146"/>
      <c r="W915" s="145">
        <f t="shared" si="118"/>
        <v>0</v>
      </c>
      <c r="X915" s="146"/>
      <c r="Y915" s="146"/>
      <c r="Z915" s="145">
        <f t="shared" si="119"/>
        <v>0</v>
      </c>
      <c r="AA915" s="126">
        <f t="shared" si="115"/>
        <v>0</v>
      </c>
      <c r="AB915" s="142"/>
    </row>
    <row r="916" spans="1:28" x14ac:dyDescent="0.55000000000000004">
      <c r="A916">
        <v>907</v>
      </c>
      <c r="B916" s="142"/>
      <c r="C916" s="142"/>
      <c r="D916" s="142"/>
      <c r="E916" s="142"/>
      <c r="F916" s="142"/>
      <c r="G916" t="str">
        <f t="shared" si="112"/>
        <v/>
      </c>
      <c r="H916" s="142"/>
      <c r="I916" t="str">
        <f t="shared" ca="1" si="113"/>
        <v/>
      </c>
      <c r="J916" s="142"/>
      <c r="K916" t="str">
        <f t="shared" ca="1" si="114"/>
        <v/>
      </c>
      <c r="L916" s="142"/>
      <c r="M916" s="142"/>
      <c r="N916" s="142"/>
      <c r="O916" s="146"/>
      <c r="P916" s="146"/>
      <c r="Q916" s="145">
        <f t="shared" si="116"/>
        <v>0</v>
      </c>
      <c r="R916" s="146"/>
      <c r="S916" s="146"/>
      <c r="T916" s="145">
        <f t="shared" si="117"/>
        <v>0</v>
      </c>
      <c r="U916" s="146"/>
      <c r="V916" s="146"/>
      <c r="W916" s="145">
        <f t="shared" si="118"/>
        <v>0</v>
      </c>
      <c r="X916" s="146"/>
      <c r="Y916" s="146"/>
      <c r="Z916" s="145">
        <f t="shared" si="119"/>
        <v>0</v>
      </c>
      <c r="AA916" s="126">
        <f t="shared" si="115"/>
        <v>0</v>
      </c>
      <c r="AB916" s="142"/>
    </row>
    <row r="917" spans="1:28" x14ac:dyDescent="0.55000000000000004">
      <c r="A917">
        <v>908</v>
      </c>
      <c r="B917" s="142"/>
      <c r="C917" s="142"/>
      <c r="D917" s="142"/>
      <c r="E917" s="142"/>
      <c r="F917" s="142"/>
      <c r="G917" t="str">
        <f t="shared" si="112"/>
        <v/>
      </c>
      <c r="H917" s="142"/>
      <c r="I917" t="str">
        <f t="shared" ca="1" si="113"/>
        <v/>
      </c>
      <c r="J917" s="142"/>
      <c r="K917" t="str">
        <f t="shared" ca="1" si="114"/>
        <v/>
      </c>
      <c r="L917" s="142"/>
      <c r="M917" s="142"/>
      <c r="N917" s="142"/>
      <c r="O917" s="146"/>
      <c r="P917" s="146"/>
      <c r="Q917" s="145">
        <f t="shared" si="116"/>
        <v>0</v>
      </c>
      <c r="R917" s="146"/>
      <c r="S917" s="146"/>
      <c r="T917" s="145">
        <f t="shared" si="117"/>
        <v>0</v>
      </c>
      <c r="U917" s="146"/>
      <c r="V917" s="146"/>
      <c r="W917" s="145">
        <f t="shared" si="118"/>
        <v>0</v>
      </c>
      <c r="X917" s="146"/>
      <c r="Y917" s="146"/>
      <c r="Z917" s="145">
        <f t="shared" si="119"/>
        <v>0</v>
      </c>
      <c r="AA917" s="126">
        <f t="shared" si="115"/>
        <v>0</v>
      </c>
      <c r="AB917" s="142"/>
    </row>
    <row r="918" spans="1:28" x14ac:dyDescent="0.55000000000000004">
      <c r="A918">
        <v>909</v>
      </c>
      <c r="B918" s="142"/>
      <c r="C918" s="142"/>
      <c r="D918" s="142"/>
      <c r="E918" s="142"/>
      <c r="F918" s="142"/>
      <c r="G918" t="str">
        <f t="shared" si="112"/>
        <v/>
      </c>
      <c r="H918" s="142"/>
      <c r="I918" t="str">
        <f t="shared" ca="1" si="113"/>
        <v/>
      </c>
      <c r="J918" s="142"/>
      <c r="K918" t="str">
        <f t="shared" ca="1" si="114"/>
        <v/>
      </c>
      <c r="L918" s="142"/>
      <c r="M918" s="142"/>
      <c r="N918" s="142"/>
      <c r="O918" s="146"/>
      <c r="P918" s="146"/>
      <c r="Q918" s="145">
        <f t="shared" si="116"/>
        <v>0</v>
      </c>
      <c r="R918" s="146"/>
      <c r="S918" s="146"/>
      <c r="T918" s="145">
        <f t="shared" si="117"/>
        <v>0</v>
      </c>
      <c r="U918" s="146"/>
      <c r="V918" s="146"/>
      <c r="W918" s="145">
        <f t="shared" si="118"/>
        <v>0</v>
      </c>
      <c r="X918" s="146"/>
      <c r="Y918" s="146"/>
      <c r="Z918" s="145">
        <f t="shared" si="119"/>
        <v>0</v>
      </c>
      <c r="AA918" s="126">
        <f t="shared" si="115"/>
        <v>0</v>
      </c>
      <c r="AB918" s="142"/>
    </row>
    <row r="919" spans="1:28" x14ac:dyDescent="0.55000000000000004">
      <c r="A919">
        <v>910</v>
      </c>
      <c r="B919" s="142"/>
      <c r="C919" s="142"/>
      <c r="D919" s="142"/>
      <c r="E919" s="142"/>
      <c r="F919" s="142"/>
      <c r="G919" t="str">
        <f t="shared" si="112"/>
        <v/>
      </c>
      <c r="H919" s="142"/>
      <c r="I919" t="str">
        <f t="shared" ca="1" si="113"/>
        <v/>
      </c>
      <c r="J919" s="142"/>
      <c r="K919" t="str">
        <f t="shared" ca="1" si="114"/>
        <v/>
      </c>
      <c r="L919" s="142"/>
      <c r="M919" s="142"/>
      <c r="N919" s="142"/>
      <c r="O919" s="146"/>
      <c r="P919" s="146"/>
      <c r="Q919" s="145">
        <f t="shared" si="116"/>
        <v>0</v>
      </c>
      <c r="R919" s="146"/>
      <c r="S919" s="146"/>
      <c r="T919" s="145">
        <f t="shared" si="117"/>
        <v>0</v>
      </c>
      <c r="U919" s="146"/>
      <c r="V919" s="146"/>
      <c r="W919" s="145">
        <f t="shared" si="118"/>
        <v>0</v>
      </c>
      <c r="X919" s="146"/>
      <c r="Y919" s="146"/>
      <c r="Z919" s="145">
        <f t="shared" si="119"/>
        <v>0</v>
      </c>
      <c r="AA919" s="126">
        <f t="shared" si="115"/>
        <v>0</v>
      </c>
      <c r="AB919" s="142"/>
    </row>
    <row r="920" spans="1:28" x14ac:dyDescent="0.55000000000000004">
      <c r="A920">
        <v>911</v>
      </c>
      <c r="B920" s="142"/>
      <c r="C920" s="142"/>
      <c r="D920" s="142"/>
      <c r="E920" s="142"/>
      <c r="F920" s="142"/>
      <c r="G920" t="str">
        <f t="shared" si="112"/>
        <v/>
      </c>
      <c r="H920" s="142"/>
      <c r="I920" t="str">
        <f t="shared" ca="1" si="113"/>
        <v/>
      </c>
      <c r="J920" s="142"/>
      <c r="K920" t="str">
        <f t="shared" ca="1" si="114"/>
        <v/>
      </c>
      <c r="L920" s="142"/>
      <c r="M920" s="142"/>
      <c r="N920" s="142"/>
      <c r="O920" s="146"/>
      <c r="P920" s="146"/>
      <c r="Q920" s="145">
        <f t="shared" si="116"/>
        <v>0</v>
      </c>
      <c r="R920" s="146"/>
      <c r="S920" s="146"/>
      <c r="T920" s="145">
        <f t="shared" si="117"/>
        <v>0</v>
      </c>
      <c r="U920" s="146"/>
      <c r="V920" s="146"/>
      <c r="W920" s="145">
        <f t="shared" si="118"/>
        <v>0</v>
      </c>
      <c r="X920" s="146"/>
      <c r="Y920" s="146"/>
      <c r="Z920" s="145">
        <f t="shared" si="119"/>
        <v>0</v>
      </c>
      <c r="AA920" s="126">
        <f t="shared" si="115"/>
        <v>0</v>
      </c>
      <c r="AB920" s="142"/>
    </row>
    <row r="921" spans="1:28" x14ac:dyDescent="0.55000000000000004">
      <c r="A921">
        <v>912</v>
      </c>
      <c r="B921" s="142"/>
      <c r="C921" s="142"/>
      <c r="D921" s="142"/>
      <c r="E921" s="142"/>
      <c r="F921" s="142"/>
      <c r="G921" t="str">
        <f t="shared" si="112"/>
        <v/>
      </c>
      <c r="H921" s="142"/>
      <c r="I921" t="str">
        <f t="shared" ca="1" si="113"/>
        <v/>
      </c>
      <c r="J921" s="142"/>
      <c r="K921" t="str">
        <f t="shared" ca="1" si="114"/>
        <v/>
      </c>
      <c r="L921" s="142"/>
      <c r="M921" s="142"/>
      <c r="N921" s="142"/>
      <c r="O921" s="146"/>
      <c r="P921" s="146"/>
      <c r="Q921" s="145">
        <f t="shared" si="116"/>
        <v>0</v>
      </c>
      <c r="R921" s="146"/>
      <c r="S921" s="146"/>
      <c r="T921" s="145">
        <f t="shared" si="117"/>
        <v>0</v>
      </c>
      <c r="U921" s="146"/>
      <c r="V921" s="146"/>
      <c r="W921" s="145">
        <f t="shared" si="118"/>
        <v>0</v>
      </c>
      <c r="X921" s="146"/>
      <c r="Y921" s="146"/>
      <c r="Z921" s="145">
        <f t="shared" si="119"/>
        <v>0</v>
      </c>
      <c r="AA921" s="126">
        <f t="shared" si="115"/>
        <v>0</v>
      </c>
      <c r="AB921" s="142"/>
    </row>
    <row r="922" spans="1:28" x14ac:dyDescent="0.55000000000000004">
      <c r="A922">
        <v>913</v>
      </c>
      <c r="B922" s="142"/>
      <c r="C922" s="142"/>
      <c r="D922" s="142"/>
      <c r="E922" s="142"/>
      <c r="F922" s="142"/>
      <c r="G922" t="str">
        <f t="shared" si="112"/>
        <v/>
      </c>
      <c r="H922" s="142"/>
      <c r="I922" t="str">
        <f t="shared" ca="1" si="113"/>
        <v/>
      </c>
      <c r="J922" s="142"/>
      <c r="K922" t="str">
        <f t="shared" ca="1" si="114"/>
        <v/>
      </c>
      <c r="L922" s="142"/>
      <c r="M922" s="142"/>
      <c r="N922" s="142"/>
      <c r="O922" s="146"/>
      <c r="P922" s="146"/>
      <c r="Q922" s="145">
        <f t="shared" si="116"/>
        <v>0</v>
      </c>
      <c r="R922" s="146"/>
      <c r="S922" s="146"/>
      <c r="T922" s="145">
        <f t="shared" si="117"/>
        <v>0</v>
      </c>
      <c r="U922" s="146"/>
      <c r="V922" s="146"/>
      <c r="W922" s="145">
        <f t="shared" si="118"/>
        <v>0</v>
      </c>
      <c r="X922" s="146"/>
      <c r="Y922" s="146"/>
      <c r="Z922" s="145">
        <f t="shared" si="119"/>
        <v>0</v>
      </c>
      <c r="AA922" s="126">
        <f t="shared" si="115"/>
        <v>0</v>
      </c>
      <c r="AB922" s="142"/>
    </row>
    <row r="923" spans="1:28" x14ac:dyDescent="0.55000000000000004">
      <c r="A923">
        <v>914</v>
      </c>
      <c r="B923" s="142"/>
      <c r="C923" s="142"/>
      <c r="D923" s="142"/>
      <c r="E923" s="142"/>
      <c r="F923" s="142"/>
      <c r="G923" t="str">
        <f t="shared" si="112"/>
        <v/>
      </c>
      <c r="H923" s="142"/>
      <c r="I923" t="str">
        <f t="shared" ca="1" si="113"/>
        <v/>
      </c>
      <c r="J923" s="142"/>
      <c r="K923" t="str">
        <f t="shared" ca="1" si="114"/>
        <v/>
      </c>
      <c r="L923" s="142"/>
      <c r="M923" s="142"/>
      <c r="N923" s="142"/>
      <c r="O923" s="146"/>
      <c r="P923" s="146"/>
      <c r="Q923" s="145">
        <f t="shared" si="116"/>
        <v>0</v>
      </c>
      <c r="R923" s="146"/>
      <c r="S923" s="146"/>
      <c r="T923" s="145">
        <f t="shared" si="117"/>
        <v>0</v>
      </c>
      <c r="U923" s="146"/>
      <c r="V923" s="146"/>
      <c r="W923" s="145">
        <f t="shared" si="118"/>
        <v>0</v>
      </c>
      <c r="X923" s="146"/>
      <c r="Y923" s="146"/>
      <c r="Z923" s="145">
        <f t="shared" si="119"/>
        <v>0</v>
      </c>
      <c r="AA923" s="126">
        <f t="shared" si="115"/>
        <v>0</v>
      </c>
      <c r="AB923" s="142"/>
    </row>
    <row r="924" spans="1:28" x14ac:dyDescent="0.55000000000000004">
      <c r="A924">
        <v>915</v>
      </c>
      <c r="B924" s="142"/>
      <c r="C924" s="142"/>
      <c r="D924" s="142"/>
      <c r="E924" s="142"/>
      <c r="F924" s="142"/>
      <c r="G924" t="str">
        <f t="shared" si="112"/>
        <v/>
      </c>
      <c r="H924" s="142"/>
      <c r="I924" t="str">
        <f t="shared" ca="1" si="113"/>
        <v/>
      </c>
      <c r="J924" s="142"/>
      <c r="K924" t="str">
        <f t="shared" ca="1" si="114"/>
        <v/>
      </c>
      <c r="L924" s="142"/>
      <c r="M924" s="142"/>
      <c r="N924" s="142"/>
      <c r="O924" s="146"/>
      <c r="P924" s="146"/>
      <c r="Q924" s="145">
        <f t="shared" si="116"/>
        <v>0</v>
      </c>
      <c r="R924" s="146"/>
      <c r="S924" s="146"/>
      <c r="T924" s="145">
        <f t="shared" si="117"/>
        <v>0</v>
      </c>
      <c r="U924" s="146"/>
      <c r="V924" s="146"/>
      <c r="W924" s="145">
        <f t="shared" si="118"/>
        <v>0</v>
      </c>
      <c r="X924" s="146"/>
      <c r="Y924" s="146"/>
      <c r="Z924" s="145">
        <f t="shared" si="119"/>
        <v>0</v>
      </c>
      <c r="AA924" s="126">
        <f t="shared" si="115"/>
        <v>0</v>
      </c>
      <c r="AB924" s="142"/>
    </row>
    <row r="925" spans="1:28" x14ac:dyDescent="0.55000000000000004">
      <c r="A925">
        <v>916</v>
      </c>
      <c r="B925" s="142"/>
      <c r="C925" s="142"/>
      <c r="D925" s="142"/>
      <c r="E925" s="142"/>
      <c r="F925" s="142"/>
      <c r="G925" t="str">
        <f t="shared" si="112"/>
        <v/>
      </c>
      <c r="H925" s="142"/>
      <c r="I925" t="str">
        <f t="shared" ca="1" si="113"/>
        <v/>
      </c>
      <c r="J925" s="142"/>
      <c r="K925" t="str">
        <f t="shared" ca="1" si="114"/>
        <v/>
      </c>
      <c r="L925" s="142"/>
      <c r="M925" s="142"/>
      <c r="N925" s="142"/>
      <c r="O925" s="146"/>
      <c r="P925" s="146"/>
      <c r="Q925" s="145">
        <f t="shared" si="116"/>
        <v>0</v>
      </c>
      <c r="R925" s="146"/>
      <c r="S925" s="146"/>
      <c r="T925" s="145">
        <f t="shared" si="117"/>
        <v>0</v>
      </c>
      <c r="U925" s="146"/>
      <c r="V925" s="146"/>
      <c r="W925" s="145">
        <f t="shared" si="118"/>
        <v>0</v>
      </c>
      <c r="X925" s="146"/>
      <c r="Y925" s="146"/>
      <c r="Z925" s="145">
        <f t="shared" si="119"/>
        <v>0</v>
      </c>
      <c r="AA925" s="126">
        <f t="shared" si="115"/>
        <v>0</v>
      </c>
      <c r="AB925" s="142"/>
    </row>
    <row r="926" spans="1:28" x14ac:dyDescent="0.55000000000000004">
      <c r="A926">
        <v>917</v>
      </c>
      <c r="B926" s="142"/>
      <c r="C926" s="142"/>
      <c r="D926" s="142"/>
      <c r="E926" s="142"/>
      <c r="F926" s="142"/>
      <c r="G926" t="str">
        <f t="shared" si="112"/>
        <v/>
      </c>
      <c r="H926" s="142"/>
      <c r="I926" t="str">
        <f t="shared" ca="1" si="113"/>
        <v/>
      </c>
      <c r="J926" s="142"/>
      <c r="K926" t="str">
        <f t="shared" ca="1" si="114"/>
        <v/>
      </c>
      <c r="L926" s="142"/>
      <c r="M926" s="142"/>
      <c r="N926" s="142"/>
      <c r="O926" s="146"/>
      <c r="P926" s="146"/>
      <c r="Q926" s="145">
        <f t="shared" si="116"/>
        <v>0</v>
      </c>
      <c r="R926" s="146"/>
      <c r="S926" s="146"/>
      <c r="T926" s="145">
        <f t="shared" si="117"/>
        <v>0</v>
      </c>
      <c r="U926" s="146"/>
      <c r="V926" s="146"/>
      <c r="W926" s="145">
        <f t="shared" si="118"/>
        <v>0</v>
      </c>
      <c r="X926" s="146"/>
      <c r="Y926" s="146"/>
      <c r="Z926" s="145">
        <f t="shared" si="119"/>
        <v>0</v>
      </c>
      <c r="AA926" s="126">
        <f t="shared" si="115"/>
        <v>0</v>
      </c>
      <c r="AB926" s="142"/>
    </row>
    <row r="927" spans="1:28" x14ac:dyDescent="0.55000000000000004">
      <c r="A927">
        <v>918</v>
      </c>
      <c r="B927" s="142"/>
      <c r="C927" s="142"/>
      <c r="D927" s="142"/>
      <c r="E927" s="142"/>
      <c r="F927" s="142"/>
      <c r="G927" t="str">
        <f t="shared" si="112"/>
        <v/>
      </c>
      <c r="H927" s="142"/>
      <c r="I927" t="str">
        <f t="shared" ca="1" si="113"/>
        <v/>
      </c>
      <c r="J927" s="142"/>
      <c r="K927" t="str">
        <f t="shared" ca="1" si="114"/>
        <v/>
      </c>
      <c r="L927" s="142"/>
      <c r="M927" s="142"/>
      <c r="N927" s="142"/>
      <c r="O927" s="146"/>
      <c r="P927" s="146"/>
      <c r="Q927" s="145">
        <f t="shared" si="116"/>
        <v>0</v>
      </c>
      <c r="R927" s="146"/>
      <c r="S927" s="146"/>
      <c r="T927" s="145">
        <f t="shared" si="117"/>
        <v>0</v>
      </c>
      <c r="U927" s="146"/>
      <c r="V927" s="146"/>
      <c r="W927" s="145">
        <f t="shared" si="118"/>
        <v>0</v>
      </c>
      <c r="X927" s="146"/>
      <c r="Y927" s="146"/>
      <c r="Z927" s="145">
        <f t="shared" si="119"/>
        <v>0</v>
      </c>
      <c r="AA927" s="126">
        <f t="shared" si="115"/>
        <v>0</v>
      </c>
      <c r="AB927" s="142"/>
    </row>
    <row r="928" spans="1:28" x14ac:dyDescent="0.55000000000000004">
      <c r="A928">
        <v>919</v>
      </c>
      <c r="B928" s="142"/>
      <c r="C928" s="142"/>
      <c r="D928" s="142"/>
      <c r="E928" s="142"/>
      <c r="F928" s="142"/>
      <c r="G928" t="str">
        <f t="shared" si="112"/>
        <v/>
      </c>
      <c r="H928" s="142"/>
      <c r="I928" t="str">
        <f t="shared" ca="1" si="113"/>
        <v/>
      </c>
      <c r="J928" s="142"/>
      <c r="K928" t="str">
        <f t="shared" ca="1" si="114"/>
        <v/>
      </c>
      <c r="L928" s="142"/>
      <c r="M928" s="142"/>
      <c r="N928" s="142"/>
      <c r="O928" s="146"/>
      <c r="P928" s="146"/>
      <c r="Q928" s="145">
        <f t="shared" si="116"/>
        <v>0</v>
      </c>
      <c r="R928" s="146"/>
      <c r="S928" s="146"/>
      <c r="T928" s="145">
        <f t="shared" si="117"/>
        <v>0</v>
      </c>
      <c r="U928" s="146"/>
      <c r="V928" s="146"/>
      <c r="W928" s="145">
        <f t="shared" si="118"/>
        <v>0</v>
      </c>
      <c r="X928" s="146"/>
      <c r="Y928" s="146"/>
      <c r="Z928" s="145">
        <f t="shared" si="119"/>
        <v>0</v>
      </c>
      <c r="AA928" s="126">
        <f t="shared" si="115"/>
        <v>0</v>
      </c>
      <c r="AB928" s="142"/>
    </row>
    <row r="929" spans="1:28" x14ac:dyDescent="0.55000000000000004">
      <c r="A929">
        <v>920</v>
      </c>
      <c r="B929" s="142"/>
      <c r="C929" s="142"/>
      <c r="D929" s="142"/>
      <c r="E929" s="142"/>
      <c r="F929" s="142"/>
      <c r="G929" t="str">
        <f t="shared" si="112"/>
        <v/>
      </c>
      <c r="H929" s="142"/>
      <c r="I929" t="str">
        <f t="shared" ca="1" si="113"/>
        <v/>
      </c>
      <c r="J929" s="142"/>
      <c r="K929" t="str">
        <f t="shared" ca="1" si="114"/>
        <v/>
      </c>
      <c r="L929" s="142"/>
      <c r="M929" s="142"/>
      <c r="N929" s="142"/>
      <c r="O929" s="146"/>
      <c r="P929" s="146"/>
      <c r="Q929" s="145">
        <f t="shared" si="116"/>
        <v>0</v>
      </c>
      <c r="R929" s="146"/>
      <c r="S929" s="146"/>
      <c r="T929" s="145">
        <f t="shared" si="117"/>
        <v>0</v>
      </c>
      <c r="U929" s="146"/>
      <c r="V929" s="146"/>
      <c r="W929" s="145">
        <f t="shared" si="118"/>
        <v>0</v>
      </c>
      <c r="X929" s="146"/>
      <c r="Y929" s="146"/>
      <c r="Z929" s="145">
        <f t="shared" si="119"/>
        <v>0</v>
      </c>
      <c r="AA929" s="126">
        <f t="shared" si="115"/>
        <v>0</v>
      </c>
      <c r="AB929" s="142"/>
    </row>
    <row r="930" spans="1:28" x14ac:dyDescent="0.55000000000000004">
      <c r="A930">
        <v>921</v>
      </c>
      <c r="B930" s="142"/>
      <c r="C930" s="142"/>
      <c r="D930" s="142"/>
      <c r="E930" s="142"/>
      <c r="F930" s="142"/>
      <c r="G930" t="str">
        <f t="shared" si="112"/>
        <v/>
      </c>
      <c r="H930" s="142"/>
      <c r="I930" t="str">
        <f t="shared" ca="1" si="113"/>
        <v/>
      </c>
      <c r="J930" s="142"/>
      <c r="K930" t="str">
        <f t="shared" ca="1" si="114"/>
        <v/>
      </c>
      <c r="L930" s="142"/>
      <c r="M930" s="142"/>
      <c r="N930" s="142"/>
      <c r="O930" s="146"/>
      <c r="P930" s="146"/>
      <c r="Q930" s="145">
        <f t="shared" si="116"/>
        <v>0</v>
      </c>
      <c r="R930" s="146"/>
      <c r="S930" s="146"/>
      <c r="T930" s="145">
        <f t="shared" si="117"/>
        <v>0</v>
      </c>
      <c r="U930" s="146"/>
      <c r="V930" s="146"/>
      <c r="W930" s="145">
        <f t="shared" si="118"/>
        <v>0</v>
      </c>
      <c r="X930" s="146"/>
      <c r="Y930" s="146"/>
      <c r="Z930" s="145">
        <f t="shared" si="119"/>
        <v>0</v>
      </c>
      <c r="AA930" s="126">
        <f t="shared" si="115"/>
        <v>0</v>
      </c>
      <c r="AB930" s="142"/>
    </row>
    <row r="931" spans="1:28" x14ac:dyDescent="0.55000000000000004">
      <c r="A931">
        <v>922</v>
      </c>
      <c r="B931" s="142"/>
      <c r="C931" s="142"/>
      <c r="D931" s="142"/>
      <c r="E931" s="142"/>
      <c r="F931" s="142"/>
      <c r="G931" t="str">
        <f t="shared" si="112"/>
        <v/>
      </c>
      <c r="H931" s="142"/>
      <c r="I931" t="str">
        <f t="shared" ca="1" si="113"/>
        <v/>
      </c>
      <c r="J931" s="142"/>
      <c r="K931" t="str">
        <f t="shared" ca="1" si="114"/>
        <v/>
      </c>
      <c r="L931" s="142"/>
      <c r="M931" s="142"/>
      <c r="N931" s="142"/>
      <c r="O931" s="146"/>
      <c r="P931" s="146"/>
      <c r="Q931" s="145">
        <f t="shared" si="116"/>
        <v>0</v>
      </c>
      <c r="R931" s="146"/>
      <c r="S931" s="146"/>
      <c r="T931" s="145">
        <f t="shared" si="117"/>
        <v>0</v>
      </c>
      <c r="U931" s="146"/>
      <c r="V931" s="146"/>
      <c r="W931" s="145">
        <f t="shared" si="118"/>
        <v>0</v>
      </c>
      <c r="X931" s="146"/>
      <c r="Y931" s="146"/>
      <c r="Z931" s="145">
        <f t="shared" si="119"/>
        <v>0</v>
      </c>
      <c r="AA931" s="126">
        <f t="shared" si="115"/>
        <v>0</v>
      </c>
      <c r="AB931" s="142"/>
    </row>
    <row r="932" spans="1:28" x14ac:dyDescent="0.55000000000000004">
      <c r="A932">
        <v>923</v>
      </c>
      <c r="B932" s="142"/>
      <c r="C932" s="142"/>
      <c r="D932" s="142"/>
      <c r="E932" s="142"/>
      <c r="F932" s="142"/>
      <c r="G932" t="str">
        <f t="shared" si="112"/>
        <v/>
      </c>
      <c r="H932" s="142"/>
      <c r="I932" t="str">
        <f t="shared" ca="1" si="113"/>
        <v/>
      </c>
      <c r="J932" s="142"/>
      <c r="K932" t="str">
        <f t="shared" ca="1" si="114"/>
        <v/>
      </c>
      <c r="L932" s="142"/>
      <c r="M932" s="142"/>
      <c r="N932" s="142"/>
      <c r="O932" s="146"/>
      <c r="P932" s="146"/>
      <c r="Q932" s="145">
        <f t="shared" si="116"/>
        <v>0</v>
      </c>
      <c r="R932" s="146"/>
      <c r="S932" s="146"/>
      <c r="T932" s="145">
        <f t="shared" si="117"/>
        <v>0</v>
      </c>
      <c r="U932" s="146"/>
      <c r="V932" s="146"/>
      <c r="W932" s="145">
        <f t="shared" si="118"/>
        <v>0</v>
      </c>
      <c r="X932" s="146"/>
      <c r="Y932" s="146"/>
      <c r="Z932" s="145">
        <f t="shared" si="119"/>
        <v>0</v>
      </c>
      <c r="AA932" s="126">
        <f t="shared" si="115"/>
        <v>0</v>
      </c>
      <c r="AB932" s="142"/>
    </row>
    <row r="933" spans="1:28" x14ac:dyDescent="0.55000000000000004">
      <c r="A933">
        <v>924</v>
      </c>
      <c r="B933" s="142"/>
      <c r="C933" s="142"/>
      <c r="D933" s="142"/>
      <c r="E933" s="142"/>
      <c r="F933" s="142"/>
      <c r="G933" t="str">
        <f t="shared" si="112"/>
        <v/>
      </c>
      <c r="H933" s="142"/>
      <c r="I933" t="str">
        <f t="shared" ca="1" si="113"/>
        <v/>
      </c>
      <c r="J933" s="142"/>
      <c r="K933" t="str">
        <f t="shared" ca="1" si="114"/>
        <v/>
      </c>
      <c r="L933" s="142"/>
      <c r="M933" s="142"/>
      <c r="N933" s="142"/>
      <c r="O933" s="146"/>
      <c r="P933" s="146"/>
      <c r="Q933" s="145">
        <f t="shared" si="116"/>
        <v>0</v>
      </c>
      <c r="R933" s="146"/>
      <c r="S933" s="146"/>
      <c r="T933" s="145">
        <f t="shared" si="117"/>
        <v>0</v>
      </c>
      <c r="U933" s="146"/>
      <c r="V933" s="146"/>
      <c r="W933" s="145">
        <f t="shared" si="118"/>
        <v>0</v>
      </c>
      <c r="X933" s="146"/>
      <c r="Y933" s="146"/>
      <c r="Z933" s="145">
        <f t="shared" si="119"/>
        <v>0</v>
      </c>
      <c r="AA933" s="126">
        <f t="shared" si="115"/>
        <v>0</v>
      </c>
      <c r="AB933" s="142"/>
    </row>
    <row r="934" spans="1:28" x14ac:dyDescent="0.55000000000000004">
      <c r="A934">
        <v>925</v>
      </c>
      <c r="B934" s="142"/>
      <c r="C934" s="142"/>
      <c r="D934" s="142"/>
      <c r="E934" s="142"/>
      <c r="F934" s="142"/>
      <c r="G934" t="str">
        <f t="shared" si="112"/>
        <v/>
      </c>
      <c r="H934" s="142"/>
      <c r="I934" t="str">
        <f t="shared" ca="1" si="113"/>
        <v/>
      </c>
      <c r="J934" s="142"/>
      <c r="K934" t="str">
        <f t="shared" ca="1" si="114"/>
        <v/>
      </c>
      <c r="L934" s="142"/>
      <c r="M934" s="142"/>
      <c r="N934" s="142"/>
      <c r="O934" s="146"/>
      <c r="P934" s="146"/>
      <c r="Q934" s="145">
        <f t="shared" si="116"/>
        <v>0</v>
      </c>
      <c r="R934" s="146"/>
      <c r="S934" s="146"/>
      <c r="T934" s="145">
        <f t="shared" si="117"/>
        <v>0</v>
      </c>
      <c r="U934" s="146"/>
      <c r="V934" s="146"/>
      <c r="W934" s="145">
        <f t="shared" si="118"/>
        <v>0</v>
      </c>
      <c r="X934" s="146"/>
      <c r="Y934" s="146"/>
      <c r="Z934" s="145">
        <f t="shared" si="119"/>
        <v>0</v>
      </c>
      <c r="AA934" s="126">
        <f t="shared" si="115"/>
        <v>0</v>
      </c>
      <c r="AB934" s="142"/>
    </row>
    <row r="935" spans="1:28" x14ac:dyDescent="0.55000000000000004">
      <c r="A935">
        <v>926</v>
      </c>
      <c r="B935" s="142"/>
      <c r="C935" s="142"/>
      <c r="D935" s="142"/>
      <c r="E935" s="142"/>
      <c r="F935" s="142"/>
      <c r="G935" t="str">
        <f t="shared" si="112"/>
        <v/>
      </c>
      <c r="H935" s="142"/>
      <c r="I935" t="str">
        <f t="shared" ca="1" si="113"/>
        <v/>
      </c>
      <c r="J935" s="142"/>
      <c r="K935" t="str">
        <f t="shared" ca="1" si="114"/>
        <v/>
      </c>
      <c r="L935" s="142"/>
      <c r="M935" s="142"/>
      <c r="N935" s="142"/>
      <c r="O935" s="146"/>
      <c r="P935" s="146"/>
      <c r="Q935" s="145">
        <f t="shared" si="116"/>
        <v>0</v>
      </c>
      <c r="R935" s="146"/>
      <c r="S935" s="146"/>
      <c r="T935" s="145">
        <f t="shared" si="117"/>
        <v>0</v>
      </c>
      <c r="U935" s="146"/>
      <c r="V935" s="146"/>
      <c r="W935" s="145">
        <f t="shared" si="118"/>
        <v>0</v>
      </c>
      <c r="X935" s="146"/>
      <c r="Y935" s="146"/>
      <c r="Z935" s="145">
        <f t="shared" si="119"/>
        <v>0</v>
      </c>
      <c r="AA935" s="126">
        <f t="shared" si="115"/>
        <v>0</v>
      </c>
      <c r="AB935" s="142"/>
    </row>
    <row r="936" spans="1:28" x14ac:dyDescent="0.55000000000000004">
      <c r="A936">
        <v>927</v>
      </c>
      <c r="B936" s="142"/>
      <c r="C936" s="142"/>
      <c r="D936" s="142"/>
      <c r="E936" s="142"/>
      <c r="F936" s="142"/>
      <c r="G936" t="str">
        <f t="shared" si="112"/>
        <v/>
      </c>
      <c r="H936" s="142"/>
      <c r="I936" t="str">
        <f t="shared" ca="1" si="113"/>
        <v/>
      </c>
      <c r="J936" s="142"/>
      <c r="K936" t="str">
        <f t="shared" ca="1" si="114"/>
        <v/>
      </c>
      <c r="L936" s="142"/>
      <c r="M936" s="142"/>
      <c r="N936" s="142"/>
      <c r="O936" s="146"/>
      <c r="P936" s="146"/>
      <c r="Q936" s="145">
        <f t="shared" si="116"/>
        <v>0</v>
      </c>
      <c r="R936" s="146"/>
      <c r="S936" s="146"/>
      <c r="T936" s="145">
        <f t="shared" si="117"/>
        <v>0</v>
      </c>
      <c r="U936" s="146"/>
      <c r="V936" s="146"/>
      <c r="W936" s="145">
        <f t="shared" si="118"/>
        <v>0</v>
      </c>
      <c r="X936" s="146"/>
      <c r="Y936" s="146"/>
      <c r="Z936" s="145">
        <f t="shared" si="119"/>
        <v>0</v>
      </c>
      <c r="AA936" s="126">
        <f t="shared" si="115"/>
        <v>0</v>
      </c>
      <c r="AB936" s="142"/>
    </row>
    <row r="937" spans="1:28" x14ac:dyDescent="0.55000000000000004">
      <c r="A937">
        <v>928</v>
      </c>
      <c r="B937" s="142"/>
      <c r="C937" s="142"/>
      <c r="D937" s="142"/>
      <c r="E937" s="142"/>
      <c r="F937" s="142"/>
      <c r="G937" t="str">
        <f t="shared" si="112"/>
        <v/>
      </c>
      <c r="H937" s="142"/>
      <c r="I937" t="str">
        <f t="shared" ca="1" si="113"/>
        <v/>
      </c>
      <c r="J937" s="142"/>
      <c r="K937" t="str">
        <f t="shared" ca="1" si="114"/>
        <v/>
      </c>
      <c r="L937" s="142"/>
      <c r="M937" s="142"/>
      <c r="N937" s="142"/>
      <c r="O937" s="146"/>
      <c r="P937" s="146"/>
      <c r="Q937" s="145">
        <f t="shared" si="116"/>
        <v>0</v>
      </c>
      <c r="R937" s="146"/>
      <c r="S937" s="146"/>
      <c r="T937" s="145">
        <f t="shared" si="117"/>
        <v>0</v>
      </c>
      <c r="U937" s="146"/>
      <c r="V937" s="146"/>
      <c r="W937" s="145">
        <f t="shared" si="118"/>
        <v>0</v>
      </c>
      <c r="X937" s="146"/>
      <c r="Y937" s="146"/>
      <c r="Z937" s="145">
        <f t="shared" si="119"/>
        <v>0</v>
      </c>
      <c r="AA937" s="126">
        <f t="shared" si="115"/>
        <v>0</v>
      </c>
      <c r="AB937" s="142"/>
    </row>
    <row r="938" spans="1:28" x14ac:dyDescent="0.55000000000000004">
      <c r="A938">
        <v>929</v>
      </c>
      <c r="B938" s="142"/>
      <c r="C938" s="142"/>
      <c r="D938" s="142"/>
      <c r="E938" s="142"/>
      <c r="F938" s="142"/>
      <c r="G938" t="str">
        <f t="shared" si="112"/>
        <v/>
      </c>
      <c r="H938" s="142"/>
      <c r="I938" t="str">
        <f t="shared" ca="1" si="113"/>
        <v/>
      </c>
      <c r="J938" s="142"/>
      <c r="K938" t="str">
        <f t="shared" ca="1" si="114"/>
        <v/>
      </c>
      <c r="L938" s="142"/>
      <c r="M938" s="142"/>
      <c r="N938" s="142"/>
      <c r="O938" s="146"/>
      <c r="P938" s="146"/>
      <c r="Q938" s="145">
        <f t="shared" si="116"/>
        <v>0</v>
      </c>
      <c r="R938" s="146"/>
      <c r="S938" s="146"/>
      <c r="T938" s="145">
        <f t="shared" si="117"/>
        <v>0</v>
      </c>
      <c r="U938" s="146"/>
      <c r="V938" s="146"/>
      <c r="W938" s="145">
        <f t="shared" si="118"/>
        <v>0</v>
      </c>
      <c r="X938" s="146"/>
      <c r="Y938" s="146"/>
      <c r="Z938" s="145">
        <f t="shared" si="119"/>
        <v>0</v>
      </c>
      <c r="AA938" s="126">
        <f t="shared" si="115"/>
        <v>0</v>
      </c>
      <c r="AB938" s="142"/>
    </row>
    <row r="939" spans="1:28" x14ac:dyDescent="0.55000000000000004">
      <c r="A939">
        <v>930</v>
      </c>
      <c r="B939" s="142"/>
      <c r="C939" s="142"/>
      <c r="D939" s="142"/>
      <c r="E939" s="142"/>
      <c r="F939" s="142"/>
      <c r="G939" t="str">
        <f t="shared" si="112"/>
        <v/>
      </c>
      <c r="H939" s="142"/>
      <c r="I939" t="str">
        <f t="shared" ca="1" si="113"/>
        <v/>
      </c>
      <c r="J939" s="142"/>
      <c r="K939" t="str">
        <f t="shared" ca="1" si="114"/>
        <v/>
      </c>
      <c r="L939" s="142"/>
      <c r="M939" s="142"/>
      <c r="N939" s="142"/>
      <c r="O939" s="146"/>
      <c r="P939" s="146"/>
      <c r="Q939" s="145">
        <f t="shared" si="116"/>
        <v>0</v>
      </c>
      <c r="R939" s="146"/>
      <c r="S939" s="146"/>
      <c r="T939" s="145">
        <f t="shared" si="117"/>
        <v>0</v>
      </c>
      <c r="U939" s="146"/>
      <c r="V939" s="146"/>
      <c r="W939" s="145">
        <f t="shared" si="118"/>
        <v>0</v>
      </c>
      <c r="X939" s="146"/>
      <c r="Y939" s="146"/>
      <c r="Z939" s="145">
        <f t="shared" si="119"/>
        <v>0</v>
      </c>
      <c r="AA939" s="126">
        <f t="shared" si="115"/>
        <v>0</v>
      </c>
      <c r="AB939" s="142"/>
    </row>
    <row r="940" spans="1:28" x14ac:dyDescent="0.55000000000000004">
      <c r="A940">
        <v>931</v>
      </c>
      <c r="B940" s="142"/>
      <c r="C940" s="142"/>
      <c r="D940" s="142"/>
      <c r="E940" s="142"/>
      <c r="F940" s="142"/>
      <c r="G940" t="str">
        <f t="shared" si="112"/>
        <v/>
      </c>
      <c r="H940" s="142"/>
      <c r="I940" t="str">
        <f t="shared" ca="1" si="113"/>
        <v/>
      </c>
      <c r="J940" s="142"/>
      <c r="K940" t="str">
        <f t="shared" ca="1" si="114"/>
        <v/>
      </c>
      <c r="L940" s="142"/>
      <c r="M940" s="142"/>
      <c r="N940" s="142"/>
      <c r="O940" s="146"/>
      <c r="P940" s="146"/>
      <c r="Q940" s="145">
        <f t="shared" si="116"/>
        <v>0</v>
      </c>
      <c r="R940" s="146"/>
      <c r="S940" s="146"/>
      <c r="T940" s="145">
        <f t="shared" si="117"/>
        <v>0</v>
      </c>
      <c r="U940" s="146"/>
      <c r="V940" s="146"/>
      <c r="W940" s="145">
        <f t="shared" si="118"/>
        <v>0</v>
      </c>
      <c r="X940" s="146"/>
      <c r="Y940" s="146"/>
      <c r="Z940" s="145">
        <f t="shared" si="119"/>
        <v>0</v>
      </c>
      <c r="AA940" s="126">
        <f t="shared" si="115"/>
        <v>0</v>
      </c>
      <c r="AB940" s="142"/>
    </row>
    <row r="941" spans="1:28" x14ac:dyDescent="0.55000000000000004">
      <c r="A941">
        <v>932</v>
      </c>
      <c r="B941" s="142"/>
      <c r="C941" s="142"/>
      <c r="D941" s="142"/>
      <c r="E941" s="142"/>
      <c r="F941" s="142"/>
      <c r="G941" t="str">
        <f t="shared" si="112"/>
        <v/>
      </c>
      <c r="H941" s="142"/>
      <c r="I941" t="str">
        <f t="shared" ca="1" si="113"/>
        <v/>
      </c>
      <c r="J941" s="142"/>
      <c r="K941" t="str">
        <f t="shared" ca="1" si="114"/>
        <v/>
      </c>
      <c r="L941" s="142"/>
      <c r="M941" s="142"/>
      <c r="N941" s="142"/>
      <c r="O941" s="146"/>
      <c r="P941" s="146"/>
      <c r="Q941" s="145">
        <f t="shared" si="116"/>
        <v>0</v>
      </c>
      <c r="R941" s="146"/>
      <c r="S941" s="146"/>
      <c r="T941" s="145">
        <f t="shared" si="117"/>
        <v>0</v>
      </c>
      <c r="U941" s="146"/>
      <c r="V941" s="146"/>
      <c r="W941" s="145">
        <f t="shared" si="118"/>
        <v>0</v>
      </c>
      <c r="X941" s="146"/>
      <c r="Y941" s="146"/>
      <c r="Z941" s="145">
        <f t="shared" si="119"/>
        <v>0</v>
      </c>
      <c r="AA941" s="126">
        <f t="shared" si="115"/>
        <v>0</v>
      </c>
      <c r="AB941" s="142"/>
    </row>
    <row r="942" spans="1:28" x14ac:dyDescent="0.55000000000000004">
      <c r="A942">
        <v>933</v>
      </c>
      <c r="B942" s="142"/>
      <c r="C942" s="142"/>
      <c r="D942" s="142"/>
      <c r="E942" s="142"/>
      <c r="F942" s="142"/>
      <c r="G942" t="str">
        <f t="shared" si="112"/>
        <v/>
      </c>
      <c r="H942" s="142"/>
      <c r="I942" t="str">
        <f t="shared" ca="1" si="113"/>
        <v/>
      </c>
      <c r="J942" s="142"/>
      <c r="K942" t="str">
        <f t="shared" ca="1" si="114"/>
        <v/>
      </c>
      <c r="L942" s="142"/>
      <c r="M942" s="142"/>
      <c r="N942" s="142"/>
      <c r="O942" s="146"/>
      <c r="P942" s="146"/>
      <c r="Q942" s="145">
        <f t="shared" si="116"/>
        <v>0</v>
      </c>
      <c r="R942" s="146"/>
      <c r="S942" s="146"/>
      <c r="T942" s="145">
        <f t="shared" si="117"/>
        <v>0</v>
      </c>
      <c r="U942" s="146"/>
      <c r="V942" s="146"/>
      <c r="W942" s="145">
        <f t="shared" si="118"/>
        <v>0</v>
      </c>
      <c r="X942" s="146"/>
      <c r="Y942" s="146"/>
      <c r="Z942" s="145">
        <f t="shared" si="119"/>
        <v>0</v>
      </c>
      <c r="AA942" s="126">
        <f t="shared" si="115"/>
        <v>0</v>
      </c>
      <c r="AB942" s="142"/>
    </row>
    <row r="943" spans="1:28" x14ac:dyDescent="0.55000000000000004">
      <c r="A943">
        <v>934</v>
      </c>
      <c r="B943" s="142"/>
      <c r="C943" s="142"/>
      <c r="D943" s="142"/>
      <c r="E943" s="142"/>
      <c r="F943" s="142"/>
      <c r="G943" t="str">
        <f t="shared" si="112"/>
        <v/>
      </c>
      <c r="H943" s="142"/>
      <c r="I943" t="str">
        <f t="shared" ca="1" si="113"/>
        <v/>
      </c>
      <c r="J943" s="142"/>
      <c r="K943" t="str">
        <f t="shared" ca="1" si="114"/>
        <v/>
      </c>
      <c r="L943" s="142"/>
      <c r="M943" s="142"/>
      <c r="N943" s="142"/>
      <c r="O943" s="146"/>
      <c r="P943" s="146"/>
      <c r="Q943" s="145">
        <f t="shared" si="116"/>
        <v>0</v>
      </c>
      <c r="R943" s="146"/>
      <c r="S943" s="146"/>
      <c r="T943" s="145">
        <f t="shared" si="117"/>
        <v>0</v>
      </c>
      <c r="U943" s="146"/>
      <c r="V943" s="146"/>
      <c r="W943" s="145">
        <f t="shared" si="118"/>
        <v>0</v>
      </c>
      <c r="X943" s="146"/>
      <c r="Y943" s="146"/>
      <c r="Z943" s="145">
        <f t="shared" si="119"/>
        <v>0</v>
      </c>
      <c r="AA943" s="126">
        <f t="shared" si="115"/>
        <v>0</v>
      </c>
      <c r="AB943" s="142"/>
    </row>
    <row r="944" spans="1:28" x14ac:dyDescent="0.55000000000000004">
      <c r="A944">
        <v>935</v>
      </c>
      <c r="B944" s="142"/>
      <c r="C944" s="142"/>
      <c r="D944" s="142"/>
      <c r="E944" s="142"/>
      <c r="F944" s="142"/>
      <c r="G944" t="str">
        <f t="shared" si="112"/>
        <v/>
      </c>
      <c r="H944" s="142"/>
      <c r="I944" t="str">
        <f t="shared" ca="1" si="113"/>
        <v/>
      </c>
      <c r="J944" s="142"/>
      <c r="K944" t="str">
        <f t="shared" ca="1" si="114"/>
        <v/>
      </c>
      <c r="L944" s="142"/>
      <c r="M944" s="142"/>
      <c r="N944" s="142"/>
      <c r="O944" s="146"/>
      <c r="P944" s="146"/>
      <c r="Q944" s="145">
        <f t="shared" si="116"/>
        <v>0</v>
      </c>
      <c r="R944" s="146"/>
      <c r="S944" s="146"/>
      <c r="T944" s="145">
        <f t="shared" si="117"/>
        <v>0</v>
      </c>
      <c r="U944" s="146"/>
      <c r="V944" s="146"/>
      <c r="W944" s="145">
        <f t="shared" si="118"/>
        <v>0</v>
      </c>
      <c r="X944" s="146"/>
      <c r="Y944" s="146"/>
      <c r="Z944" s="145">
        <f t="shared" si="119"/>
        <v>0</v>
      </c>
      <c r="AA944" s="126">
        <f t="shared" si="115"/>
        <v>0</v>
      </c>
      <c r="AB944" s="142"/>
    </row>
    <row r="945" spans="1:28" x14ac:dyDescent="0.55000000000000004">
      <c r="A945">
        <v>936</v>
      </c>
      <c r="B945" s="142"/>
      <c r="C945" s="142"/>
      <c r="D945" s="142"/>
      <c r="E945" s="142"/>
      <c r="F945" s="142"/>
      <c r="G945" t="str">
        <f t="shared" si="112"/>
        <v/>
      </c>
      <c r="H945" s="142"/>
      <c r="I945" t="str">
        <f t="shared" ca="1" si="113"/>
        <v/>
      </c>
      <c r="J945" s="142"/>
      <c r="K945" t="str">
        <f t="shared" ca="1" si="114"/>
        <v/>
      </c>
      <c r="L945" s="142"/>
      <c r="M945" s="142"/>
      <c r="N945" s="142"/>
      <c r="O945" s="146"/>
      <c r="P945" s="146"/>
      <c r="Q945" s="145">
        <f t="shared" si="116"/>
        <v>0</v>
      </c>
      <c r="R945" s="146"/>
      <c r="S945" s="146"/>
      <c r="T945" s="145">
        <f t="shared" si="117"/>
        <v>0</v>
      </c>
      <c r="U945" s="146"/>
      <c r="V945" s="146"/>
      <c r="W945" s="145">
        <f t="shared" si="118"/>
        <v>0</v>
      </c>
      <c r="X945" s="146"/>
      <c r="Y945" s="146"/>
      <c r="Z945" s="145">
        <f t="shared" si="119"/>
        <v>0</v>
      </c>
      <c r="AA945" s="126">
        <f t="shared" si="115"/>
        <v>0</v>
      </c>
      <c r="AB945" s="142"/>
    </row>
    <row r="946" spans="1:28" x14ac:dyDescent="0.55000000000000004">
      <c r="A946">
        <v>937</v>
      </c>
      <c r="B946" s="142"/>
      <c r="C946" s="142"/>
      <c r="D946" s="142"/>
      <c r="E946" s="142"/>
      <c r="F946" s="142"/>
      <c r="G946" t="str">
        <f t="shared" si="112"/>
        <v/>
      </c>
      <c r="H946" s="142"/>
      <c r="I946" t="str">
        <f t="shared" ca="1" si="113"/>
        <v/>
      </c>
      <c r="J946" s="142"/>
      <c r="K946" t="str">
        <f t="shared" ca="1" si="114"/>
        <v/>
      </c>
      <c r="L946" s="142"/>
      <c r="M946" s="142"/>
      <c r="N946" s="142"/>
      <c r="O946" s="146"/>
      <c r="P946" s="146"/>
      <c r="Q946" s="145">
        <f t="shared" si="116"/>
        <v>0</v>
      </c>
      <c r="R946" s="146"/>
      <c r="S946" s="146"/>
      <c r="T946" s="145">
        <f t="shared" si="117"/>
        <v>0</v>
      </c>
      <c r="U946" s="146"/>
      <c r="V946" s="146"/>
      <c r="W946" s="145">
        <f t="shared" si="118"/>
        <v>0</v>
      </c>
      <c r="X946" s="146"/>
      <c r="Y946" s="146"/>
      <c r="Z946" s="145">
        <f t="shared" si="119"/>
        <v>0</v>
      </c>
      <c r="AA946" s="126">
        <f t="shared" si="115"/>
        <v>0</v>
      </c>
      <c r="AB946" s="142"/>
    </row>
    <row r="947" spans="1:28" x14ac:dyDescent="0.55000000000000004">
      <c r="A947">
        <v>938</v>
      </c>
      <c r="B947" s="142"/>
      <c r="C947" s="142"/>
      <c r="D947" s="142"/>
      <c r="E947" s="142"/>
      <c r="F947" s="142"/>
      <c r="G947" t="str">
        <f t="shared" si="112"/>
        <v/>
      </c>
      <c r="H947" s="142"/>
      <c r="I947" t="str">
        <f t="shared" ca="1" si="113"/>
        <v/>
      </c>
      <c r="J947" s="142"/>
      <c r="K947" t="str">
        <f t="shared" ca="1" si="114"/>
        <v/>
      </c>
      <c r="L947" s="142"/>
      <c r="M947" s="142"/>
      <c r="N947" s="142"/>
      <c r="O947" s="146"/>
      <c r="P947" s="146"/>
      <c r="Q947" s="145">
        <f t="shared" si="116"/>
        <v>0</v>
      </c>
      <c r="R947" s="146"/>
      <c r="S947" s="146"/>
      <c r="T947" s="145">
        <f t="shared" si="117"/>
        <v>0</v>
      </c>
      <c r="U947" s="146"/>
      <c r="V947" s="146"/>
      <c r="W947" s="145">
        <f t="shared" si="118"/>
        <v>0</v>
      </c>
      <c r="X947" s="146"/>
      <c r="Y947" s="146"/>
      <c r="Z947" s="145">
        <f t="shared" si="119"/>
        <v>0</v>
      </c>
      <c r="AA947" s="126">
        <f t="shared" si="115"/>
        <v>0</v>
      </c>
      <c r="AB947" s="142"/>
    </row>
    <row r="948" spans="1:28" x14ac:dyDescent="0.55000000000000004">
      <c r="A948">
        <v>939</v>
      </c>
      <c r="B948" s="142"/>
      <c r="C948" s="142"/>
      <c r="D948" s="142"/>
      <c r="E948" s="142"/>
      <c r="F948" s="142"/>
      <c r="G948" t="str">
        <f t="shared" si="112"/>
        <v/>
      </c>
      <c r="H948" s="142"/>
      <c r="I948" t="str">
        <f t="shared" ca="1" si="113"/>
        <v/>
      </c>
      <c r="J948" s="142"/>
      <c r="K948" t="str">
        <f t="shared" ca="1" si="114"/>
        <v/>
      </c>
      <c r="L948" s="142"/>
      <c r="M948" s="142"/>
      <c r="N948" s="142"/>
      <c r="O948" s="146"/>
      <c r="P948" s="146"/>
      <c r="Q948" s="145">
        <f t="shared" si="116"/>
        <v>0</v>
      </c>
      <c r="R948" s="146"/>
      <c r="S948" s="146"/>
      <c r="T948" s="145">
        <f t="shared" si="117"/>
        <v>0</v>
      </c>
      <c r="U948" s="146"/>
      <c r="V948" s="146"/>
      <c r="W948" s="145">
        <f t="shared" si="118"/>
        <v>0</v>
      </c>
      <c r="X948" s="146"/>
      <c r="Y948" s="146"/>
      <c r="Z948" s="145">
        <f t="shared" si="119"/>
        <v>0</v>
      </c>
      <c r="AA948" s="126">
        <f t="shared" si="115"/>
        <v>0</v>
      </c>
      <c r="AB948" s="142"/>
    </row>
    <row r="949" spans="1:28" x14ac:dyDescent="0.55000000000000004">
      <c r="A949">
        <v>940</v>
      </c>
      <c r="B949" s="142"/>
      <c r="C949" s="142"/>
      <c r="D949" s="142"/>
      <c r="E949" s="142"/>
      <c r="F949" s="142"/>
      <c r="G949" t="str">
        <f t="shared" si="112"/>
        <v/>
      </c>
      <c r="H949" s="142"/>
      <c r="I949" t="str">
        <f t="shared" ca="1" si="113"/>
        <v/>
      </c>
      <c r="J949" s="142"/>
      <c r="K949" t="str">
        <f t="shared" ca="1" si="114"/>
        <v/>
      </c>
      <c r="L949" s="142"/>
      <c r="M949" s="142"/>
      <c r="N949" s="142"/>
      <c r="O949" s="146"/>
      <c r="P949" s="146"/>
      <c r="Q949" s="145">
        <f t="shared" si="116"/>
        <v>0</v>
      </c>
      <c r="R949" s="146"/>
      <c r="S949" s="146"/>
      <c r="T949" s="145">
        <f t="shared" si="117"/>
        <v>0</v>
      </c>
      <c r="U949" s="146"/>
      <c r="V949" s="146"/>
      <c r="W949" s="145">
        <f t="shared" si="118"/>
        <v>0</v>
      </c>
      <c r="X949" s="146"/>
      <c r="Y949" s="146"/>
      <c r="Z949" s="145">
        <f t="shared" si="119"/>
        <v>0</v>
      </c>
      <c r="AA949" s="126">
        <f t="shared" si="115"/>
        <v>0</v>
      </c>
      <c r="AB949" s="142"/>
    </row>
    <row r="950" spans="1:28" x14ac:dyDescent="0.55000000000000004">
      <c r="A950">
        <v>941</v>
      </c>
      <c r="B950" s="142"/>
      <c r="C950" s="142"/>
      <c r="D950" s="142"/>
      <c r="E950" s="142"/>
      <c r="F950" s="142"/>
      <c r="G950" t="str">
        <f t="shared" si="112"/>
        <v/>
      </c>
      <c r="H950" s="142"/>
      <c r="I950" t="str">
        <f t="shared" ca="1" si="113"/>
        <v/>
      </c>
      <c r="J950" s="142"/>
      <c r="K950" t="str">
        <f t="shared" ca="1" si="114"/>
        <v/>
      </c>
      <c r="L950" s="142"/>
      <c r="M950" s="142"/>
      <c r="N950" s="142"/>
      <c r="O950" s="146"/>
      <c r="P950" s="146"/>
      <c r="Q950" s="145">
        <f t="shared" si="116"/>
        <v>0</v>
      </c>
      <c r="R950" s="146"/>
      <c r="S950" s="146"/>
      <c r="T950" s="145">
        <f t="shared" si="117"/>
        <v>0</v>
      </c>
      <c r="U950" s="146"/>
      <c r="V950" s="146"/>
      <c r="W950" s="145">
        <f t="shared" si="118"/>
        <v>0</v>
      </c>
      <c r="X950" s="146"/>
      <c r="Y950" s="146"/>
      <c r="Z950" s="145">
        <f t="shared" si="119"/>
        <v>0</v>
      </c>
      <c r="AA950" s="126">
        <f t="shared" si="115"/>
        <v>0</v>
      </c>
      <c r="AB950" s="142"/>
    </row>
    <row r="951" spans="1:28" x14ac:dyDescent="0.55000000000000004">
      <c r="A951">
        <v>942</v>
      </c>
      <c r="B951" s="142"/>
      <c r="C951" s="142"/>
      <c r="D951" s="142"/>
      <c r="E951" s="142"/>
      <c r="F951" s="142"/>
      <c r="G951" t="str">
        <f t="shared" si="112"/>
        <v/>
      </c>
      <c r="H951" s="142"/>
      <c r="I951" t="str">
        <f t="shared" ca="1" si="113"/>
        <v/>
      </c>
      <c r="J951" s="142"/>
      <c r="K951" t="str">
        <f t="shared" ca="1" si="114"/>
        <v/>
      </c>
      <c r="L951" s="142"/>
      <c r="M951" s="142"/>
      <c r="N951" s="142"/>
      <c r="O951" s="146"/>
      <c r="P951" s="146"/>
      <c r="Q951" s="145">
        <f t="shared" si="116"/>
        <v>0</v>
      </c>
      <c r="R951" s="146"/>
      <c r="S951" s="146"/>
      <c r="T951" s="145">
        <f t="shared" si="117"/>
        <v>0</v>
      </c>
      <c r="U951" s="146"/>
      <c r="V951" s="146"/>
      <c r="W951" s="145">
        <f t="shared" si="118"/>
        <v>0</v>
      </c>
      <c r="X951" s="146"/>
      <c r="Y951" s="146"/>
      <c r="Z951" s="145">
        <f t="shared" si="119"/>
        <v>0</v>
      </c>
      <c r="AA951" s="126">
        <f t="shared" si="115"/>
        <v>0</v>
      </c>
      <c r="AB951" s="142"/>
    </row>
    <row r="952" spans="1:28" x14ac:dyDescent="0.55000000000000004">
      <c r="A952">
        <v>943</v>
      </c>
      <c r="B952" s="142"/>
      <c r="C952" s="142"/>
      <c r="D952" s="142"/>
      <c r="E952" s="142"/>
      <c r="F952" s="142"/>
      <c r="G952" t="str">
        <f t="shared" si="112"/>
        <v/>
      </c>
      <c r="H952" s="142"/>
      <c r="I952" t="str">
        <f t="shared" ca="1" si="113"/>
        <v/>
      </c>
      <c r="J952" s="142"/>
      <c r="K952" t="str">
        <f t="shared" ca="1" si="114"/>
        <v/>
      </c>
      <c r="L952" s="142"/>
      <c r="M952" s="142"/>
      <c r="N952" s="142"/>
      <c r="O952" s="146"/>
      <c r="P952" s="146"/>
      <c r="Q952" s="145">
        <f t="shared" si="116"/>
        <v>0</v>
      </c>
      <c r="R952" s="146"/>
      <c r="S952" s="146"/>
      <c r="T952" s="145">
        <f t="shared" si="117"/>
        <v>0</v>
      </c>
      <c r="U952" s="146"/>
      <c r="V952" s="146"/>
      <c r="W952" s="145">
        <f t="shared" si="118"/>
        <v>0</v>
      </c>
      <c r="X952" s="146"/>
      <c r="Y952" s="146"/>
      <c r="Z952" s="145">
        <f t="shared" si="119"/>
        <v>0</v>
      </c>
      <c r="AA952" s="126">
        <f t="shared" si="115"/>
        <v>0</v>
      </c>
      <c r="AB952" s="142"/>
    </row>
    <row r="953" spans="1:28" x14ac:dyDescent="0.55000000000000004">
      <c r="A953">
        <v>944</v>
      </c>
      <c r="B953" s="142"/>
      <c r="C953" s="142"/>
      <c r="D953" s="142"/>
      <c r="E953" s="142"/>
      <c r="F953" s="142"/>
      <c r="G953" t="str">
        <f t="shared" si="112"/>
        <v/>
      </c>
      <c r="H953" s="142"/>
      <c r="I953" t="str">
        <f t="shared" ca="1" si="113"/>
        <v/>
      </c>
      <c r="J953" s="142"/>
      <c r="K953" t="str">
        <f t="shared" ca="1" si="114"/>
        <v/>
      </c>
      <c r="L953" s="142"/>
      <c r="M953" s="142"/>
      <c r="N953" s="142"/>
      <c r="O953" s="146"/>
      <c r="P953" s="146"/>
      <c r="Q953" s="145">
        <f t="shared" si="116"/>
        <v>0</v>
      </c>
      <c r="R953" s="146"/>
      <c r="S953" s="146"/>
      <c r="T953" s="145">
        <f t="shared" si="117"/>
        <v>0</v>
      </c>
      <c r="U953" s="146"/>
      <c r="V953" s="146"/>
      <c r="W953" s="145">
        <f t="shared" si="118"/>
        <v>0</v>
      </c>
      <c r="X953" s="146"/>
      <c r="Y953" s="146"/>
      <c r="Z953" s="145">
        <f t="shared" si="119"/>
        <v>0</v>
      </c>
      <c r="AA953" s="126">
        <f t="shared" si="115"/>
        <v>0</v>
      </c>
      <c r="AB953" s="142"/>
    </row>
    <row r="954" spans="1:28" x14ac:dyDescent="0.55000000000000004">
      <c r="A954">
        <v>945</v>
      </c>
      <c r="B954" s="142"/>
      <c r="C954" s="142"/>
      <c r="D954" s="142"/>
      <c r="E954" s="142"/>
      <c r="F954" s="142"/>
      <c r="G954" t="str">
        <f t="shared" si="112"/>
        <v/>
      </c>
      <c r="H954" s="142"/>
      <c r="I954" t="str">
        <f t="shared" ca="1" si="113"/>
        <v/>
      </c>
      <c r="J954" s="142"/>
      <c r="K954" t="str">
        <f t="shared" ca="1" si="114"/>
        <v/>
      </c>
      <c r="L954" s="142"/>
      <c r="M954" s="142"/>
      <c r="N954" s="142"/>
      <c r="O954" s="146"/>
      <c r="P954" s="146"/>
      <c r="Q954" s="145">
        <f t="shared" si="116"/>
        <v>0</v>
      </c>
      <c r="R954" s="146"/>
      <c r="S954" s="146"/>
      <c r="T954" s="145">
        <f t="shared" si="117"/>
        <v>0</v>
      </c>
      <c r="U954" s="146"/>
      <c r="V954" s="146"/>
      <c r="W954" s="145">
        <f t="shared" si="118"/>
        <v>0</v>
      </c>
      <c r="X954" s="146"/>
      <c r="Y954" s="146"/>
      <c r="Z954" s="145">
        <f t="shared" si="119"/>
        <v>0</v>
      </c>
      <c r="AA954" s="126">
        <f t="shared" si="115"/>
        <v>0</v>
      </c>
      <c r="AB954" s="142"/>
    </row>
    <row r="955" spans="1:28" x14ac:dyDescent="0.55000000000000004">
      <c r="A955">
        <v>946</v>
      </c>
      <c r="B955" s="142"/>
      <c r="C955" s="142"/>
      <c r="D955" s="142"/>
      <c r="E955" s="142"/>
      <c r="F955" s="142"/>
      <c r="G955" t="str">
        <f t="shared" si="112"/>
        <v/>
      </c>
      <c r="H955" s="142"/>
      <c r="I955" t="str">
        <f t="shared" ca="1" si="113"/>
        <v/>
      </c>
      <c r="J955" s="142"/>
      <c r="K955" t="str">
        <f t="shared" ca="1" si="114"/>
        <v/>
      </c>
      <c r="L955" s="142"/>
      <c r="M955" s="142"/>
      <c r="N955" s="142"/>
      <c r="O955" s="146"/>
      <c r="P955" s="146"/>
      <c r="Q955" s="145">
        <f t="shared" si="116"/>
        <v>0</v>
      </c>
      <c r="R955" s="146"/>
      <c r="S955" s="146"/>
      <c r="T955" s="145">
        <f t="shared" si="117"/>
        <v>0</v>
      </c>
      <c r="U955" s="146"/>
      <c r="V955" s="146"/>
      <c r="W955" s="145">
        <f t="shared" si="118"/>
        <v>0</v>
      </c>
      <c r="X955" s="146"/>
      <c r="Y955" s="146"/>
      <c r="Z955" s="145">
        <f t="shared" si="119"/>
        <v>0</v>
      </c>
      <c r="AA955" s="126">
        <f t="shared" si="115"/>
        <v>0</v>
      </c>
      <c r="AB955" s="142"/>
    </row>
    <row r="956" spans="1:28" x14ac:dyDescent="0.55000000000000004">
      <c r="A956">
        <v>947</v>
      </c>
      <c r="B956" s="142"/>
      <c r="C956" s="142"/>
      <c r="D956" s="142"/>
      <c r="E956" s="142"/>
      <c r="F956" s="142"/>
      <c r="G956" t="str">
        <f t="shared" si="112"/>
        <v/>
      </c>
      <c r="H956" s="142"/>
      <c r="I956" t="str">
        <f t="shared" ca="1" si="113"/>
        <v/>
      </c>
      <c r="J956" s="142"/>
      <c r="K956" t="str">
        <f t="shared" ca="1" si="114"/>
        <v/>
      </c>
      <c r="L956" s="142"/>
      <c r="M956" s="142"/>
      <c r="N956" s="142"/>
      <c r="O956" s="146"/>
      <c r="P956" s="146"/>
      <c r="Q956" s="145">
        <f t="shared" si="116"/>
        <v>0</v>
      </c>
      <c r="R956" s="146"/>
      <c r="S956" s="146"/>
      <c r="T956" s="145">
        <f t="shared" si="117"/>
        <v>0</v>
      </c>
      <c r="U956" s="146"/>
      <c r="V956" s="146"/>
      <c r="W956" s="145">
        <f t="shared" si="118"/>
        <v>0</v>
      </c>
      <c r="X956" s="146"/>
      <c r="Y956" s="146"/>
      <c r="Z956" s="145">
        <f t="shared" si="119"/>
        <v>0</v>
      </c>
      <c r="AA956" s="126">
        <f t="shared" si="115"/>
        <v>0</v>
      </c>
      <c r="AB956" s="142"/>
    </row>
    <row r="957" spans="1:28" x14ac:dyDescent="0.55000000000000004">
      <c r="A957">
        <v>948</v>
      </c>
      <c r="B957" s="142"/>
      <c r="C957" s="142"/>
      <c r="D957" s="142"/>
      <c r="E957" s="142"/>
      <c r="F957" s="142"/>
      <c r="G957" t="str">
        <f t="shared" si="112"/>
        <v/>
      </c>
      <c r="H957" s="142"/>
      <c r="I957" t="str">
        <f t="shared" ca="1" si="113"/>
        <v/>
      </c>
      <c r="J957" s="142"/>
      <c r="K957" t="str">
        <f t="shared" ca="1" si="114"/>
        <v/>
      </c>
      <c r="L957" s="142"/>
      <c r="M957" s="142"/>
      <c r="N957" s="142"/>
      <c r="O957" s="146"/>
      <c r="P957" s="146"/>
      <c r="Q957" s="145">
        <f t="shared" si="116"/>
        <v>0</v>
      </c>
      <c r="R957" s="146"/>
      <c r="S957" s="146"/>
      <c r="T957" s="145">
        <f t="shared" si="117"/>
        <v>0</v>
      </c>
      <c r="U957" s="146"/>
      <c r="V957" s="146"/>
      <c r="W957" s="145">
        <f t="shared" si="118"/>
        <v>0</v>
      </c>
      <c r="X957" s="146"/>
      <c r="Y957" s="146"/>
      <c r="Z957" s="145">
        <f t="shared" si="119"/>
        <v>0</v>
      </c>
      <c r="AA957" s="126">
        <f t="shared" si="115"/>
        <v>0</v>
      </c>
      <c r="AB957" s="142"/>
    </row>
    <row r="958" spans="1:28" x14ac:dyDescent="0.55000000000000004">
      <c r="A958">
        <v>949</v>
      </c>
      <c r="B958" s="142"/>
      <c r="C958" s="142"/>
      <c r="D958" s="142"/>
      <c r="E958" s="142"/>
      <c r="F958" s="142"/>
      <c r="G958" t="str">
        <f t="shared" si="112"/>
        <v/>
      </c>
      <c r="H958" s="142"/>
      <c r="I958" t="str">
        <f t="shared" ca="1" si="113"/>
        <v/>
      </c>
      <c r="J958" s="142"/>
      <c r="K958" t="str">
        <f t="shared" ca="1" si="114"/>
        <v/>
      </c>
      <c r="L958" s="142"/>
      <c r="M958" s="142"/>
      <c r="N958" s="142"/>
      <c r="O958" s="146"/>
      <c r="P958" s="146"/>
      <c r="Q958" s="145">
        <f t="shared" si="116"/>
        <v>0</v>
      </c>
      <c r="R958" s="146"/>
      <c r="S958" s="146"/>
      <c r="T958" s="145">
        <f t="shared" si="117"/>
        <v>0</v>
      </c>
      <c r="U958" s="146"/>
      <c r="V958" s="146"/>
      <c r="W958" s="145">
        <f t="shared" si="118"/>
        <v>0</v>
      </c>
      <c r="X958" s="146"/>
      <c r="Y958" s="146"/>
      <c r="Z958" s="145">
        <f t="shared" si="119"/>
        <v>0</v>
      </c>
      <c r="AA958" s="126">
        <f t="shared" si="115"/>
        <v>0</v>
      </c>
      <c r="AB958" s="142"/>
    </row>
    <row r="959" spans="1:28" x14ac:dyDescent="0.55000000000000004">
      <c r="A959">
        <v>950</v>
      </c>
      <c r="B959" s="142"/>
      <c r="C959" s="142"/>
      <c r="D959" s="142"/>
      <c r="E959" s="142"/>
      <c r="F959" s="142"/>
      <c r="G959" t="str">
        <f t="shared" si="112"/>
        <v/>
      </c>
      <c r="H959" s="142"/>
      <c r="I959" t="str">
        <f t="shared" ca="1" si="113"/>
        <v/>
      </c>
      <c r="J959" s="142"/>
      <c r="K959" t="str">
        <f t="shared" ca="1" si="114"/>
        <v/>
      </c>
      <c r="L959" s="142"/>
      <c r="M959" s="142"/>
      <c r="N959" s="142"/>
      <c r="O959" s="146"/>
      <c r="P959" s="146"/>
      <c r="Q959" s="145">
        <f t="shared" si="116"/>
        <v>0</v>
      </c>
      <c r="R959" s="146"/>
      <c r="S959" s="146"/>
      <c r="T959" s="145">
        <f t="shared" si="117"/>
        <v>0</v>
      </c>
      <c r="U959" s="146"/>
      <c r="V959" s="146"/>
      <c r="W959" s="145">
        <f t="shared" si="118"/>
        <v>0</v>
      </c>
      <c r="X959" s="146"/>
      <c r="Y959" s="146"/>
      <c r="Z959" s="145">
        <f t="shared" si="119"/>
        <v>0</v>
      </c>
      <c r="AA959" s="126">
        <f t="shared" si="115"/>
        <v>0</v>
      </c>
      <c r="AB959" s="142"/>
    </row>
    <row r="960" spans="1:28" x14ac:dyDescent="0.55000000000000004">
      <c r="A960">
        <v>951</v>
      </c>
      <c r="B960" s="142"/>
      <c r="C960" s="142"/>
      <c r="D960" s="142"/>
      <c r="E960" s="142"/>
      <c r="F960" s="142"/>
      <c r="G960" t="str">
        <f t="shared" si="112"/>
        <v/>
      </c>
      <c r="H960" s="142"/>
      <c r="I960" t="str">
        <f t="shared" ca="1" si="113"/>
        <v/>
      </c>
      <c r="J960" s="142"/>
      <c r="K960" t="str">
        <f t="shared" ca="1" si="114"/>
        <v/>
      </c>
      <c r="L960" s="142"/>
      <c r="M960" s="142"/>
      <c r="N960" s="142"/>
      <c r="O960" s="146"/>
      <c r="P960" s="146"/>
      <c r="Q960" s="145">
        <f t="shared" si="116"/>
        <v>0</v>
      </c>
      <c r="R960" s="146"/>
      <c r="S960" s="146"/>
      <c r="T960" s="145">
        <f t="shared" si="117"/>
        <v>0</v>
      </c>
      <c r="U960" s="146"/>
      <c r="V960" s="146"/>
      <c r="W960" s="145">
        <f t="shared" si="118"/>
        <v>0</v>
      </c>
      <c r="X960" s="146"/>
      <c r="Y960" s="146"/>
      <c r="Z960" s="145">
        <f t="shared" si="119"/>
        <v>0</v>
      </c>
      <c r="AA960" s="126">
        <f t="shared" si="115"/>
        <v>0</v>
      </c>
      <c r="AB960" s="142"/>
    </row>
    <row r="961" spans="1:28" x14ac:dyDescent="0.55000000000000004">
      <c r="A961">
        <v>952</v>
      </c>
      <c r="B961" s="142"/>
      <c r="C961" s="142"/>
      <c r="D961" s="142"/>
      <c r="E961" s="142"/>
      <c r="F961" s="142"/>
      <c r="G961" t="str">
        <f t="shared" si="112"/>
        <v/>
      </c>
      <c r="H961" s="142"/>
      <c r="I961" t="str">
        <f t="shared" ca="1" si="113"/>
        <v/>
      </c>
      <c r="J961" s="142"/>
      <c r="K961" t="str">
        <f t="shared" ca="1" si="114"/>
        <v/>
      </c>
      <c r="L961" s="142"/>
      <c r="M961" s="142"/>
      <c r="N961" s="142"/>
      <c r="O961" s="146"/>
      <c r="P961" s="146"/>
      <c r="Q961" s="145">
        <f t="shared" si="116"/>
        <v>0</v>
      </c>
      <c r="R961" s="146"/>
      <c r="S961" s="146"/>
      <c r="T961" s="145">
        <f t="shared" si="117"/>
        <v>0</v>
      </c>
      <c r="U961" s="146"/>
      <c r="V961" s="146"/>
      <c r="W961" s="145">
        <f t="shared" si="118"/>
        <v>0</v>
      </c>
      <c r="X961" s="146"/>
      <c r="Y961" s="146"/>
      <c r="Z961" s="145">
        <f t="shared" si="119"/>
        <v>0</v>
      </c>
      <c r="AA961" s="126">
        <f t="shared" si="115"/>
        <v>0</v>
      </c>
      <c r="AB961" s="142"/>
    </row>
    <row r="962" spans="1:28" x14ac:dyDescent="0.55000000000000004">
      <c r="A962">
        <v>953</v>
      </c>
      <c r="B962" s="142"/>
      <c r="C962" s="142"/>
      <c r="D962" s="142"/>
      <c r="E962" s="142"/>
      <c r="F962" s="142"/>
      <c r="G962" t="str">
        <f t="shared" si="112"/>
        <v/>
      </c>
      <c r="H962" s="142"/>
      <c r="I962" t="str">
        <f t="shared" ca="1" si="113"/>
        <v/>
      </c>
      <c r="J962" s="142"/>
      <c r="K962" t="str">
        <f t="shared" ca="1" si="114"/>
        <v/>
      </c>
      <c r="L962" s="142"/>
      <c r="M962" s="142"/>
      <c r="N962" s="142"/>
      <c r="O962" s="146"/>
      <c r="P962" s="146"/>
      <c r="Q962" s="145">
        <f t="shared" si="116"/>
        <v>0</v>
      </c>
      <c r="R962" s="146"/>
      <c r="S962" s="146"/>
      <c r="T962" s="145">
        <f t="shared" si="117"/>
        <v>0</v>
      </c>
      <c r="U962" s="146"/>
      <c r="V962" s="146"/>
      <c r="W962" s="145">
        <f t="shared" si="118"/>
        <v>0</v>
      </c>
      <c r="X962" s="146"/>
      <c r="Y962" s="146"/>
      <c r="Z962" s="145">
        <f t="shared" si="119"/>
        <v>0</v>
      </c>
      <c r="AA962" s="126">
        <f t="shared" si="115"/>
        <v>0</v>
      </c>
      <c r="AB962" s="142"/>
    </row>
    <row r="963" spans="1:28" x14ac:dyDescent="0.55000000000000004">
      <c r="A963">
        <v>954</v>
      </c>
      <c r="B963" s="142"/>
      <c r="C963" s="142"/>
      <c r="D963" s="142"/>
      <c r="E963" s="142"/>
      <c r="F963" s="142"/>
      <c r="G963" t="str">
        <f t="shared" si="112"/>
        <v/>
      </c>
      <c r="H963" s="142"/>
      <c r="I963" t="str">
        <f t="shared" ca="1" si="113"/>
        <v/>
      </c>
      <c r="J963" s="142"/>
      <c r="K963" t="str">
        <f t="shared" ca="1" si="114"/>
        <v/>
      </c>
      <c r="L963" s="142"/>
      <c r="M963" s="142"/>
      <c r="N963" s="142"/>
      <c r="O963" s="146"/>
      <c r="P963" s="146"/>
      <c r="Q963" s="145">
        <f t="shared" si="116"/>
        <v>0</v>
      </c>
      <c r="R963" s="146"/>
      <c r="S963" s="146"/>
      <c r="T963" s="145">
        <f t="shared" si="117"/>
        <v>0</v>
      </c>
      <c r="U963" s="146"/>
      <c r="V963" s="146"/>
      <c r="W963" s="145">
        <f t="shared" si="118"/>
        <v>0</v>
      </c>
      <c r="X963" s="146"/>
      <c r="Y963" s="146"/>
      <c r="Z963" s="145">
        <f t="shared" si="119"/>
        <v>0</v>
      </c>
      <c r="AA963" s="126">
        <f t="shared" si="115"/>
        <v>0</v>
      </c>
      <c r="AB963" s="142"/>
    </row>
    <row r="964" spans="1:28" x14ac:dyDescent="0.55000000000000004">
      <c r="A964">
        <v>955</v>
      </c>
      <c r="B964" s="142"/>
      <c r="C964" s="142"/>
      <c r="D964" s="142"/>
      <c r="E964" s="142"/>
      <c r="F964" s="142"/>
      <c r="G964" t="str">
        <f t="shared" si="112"/>
        <v/>
      </c>
      <c r="H964" s="142"/>
      <c r="I964" t="str">
        <f t="shared" ca="1" si="113"/>
        <v/>
      </c>
      <c r="J964" s="142"/>
      <c r="K964" t="str">
        <f t="shared" ca="1" si="114"/>
        <v/>
      </c>
      <c r="L964" s="142"/>
      <c r="M964" s="142"/>
      <c r="N964" s="142"/>
      <c r="O964" s="146"/>
      <c r="P964" s="146"/>
      <c r="Q964" s="145">
        <f t="shared" si="116"/>
        <v>0</v>
      </c>
      <c r="R964" s="146"/>
      <c r="S964" s="146"/>
      <c r="T964" s="145">
        <f t="shared" si="117"/>
        <v>0</v>
      </c>
      <c r="U964" s="146"/>
      <c r="V964" s="146"/>
      <c r="W964" s="145">
        <f t="shared" si="118"/>
        <v>0</v>
      </c>
      <c r="X964" s="146"/>
      <c r="Y964" s="146"/>
      <c r="Z964" s="145">
        <f t="shared" si="119"/>
        <v>0</v>
      </c>
      <c r="AA964" s="126">
        <f t="shared" si="115"/>
        <v>0</v>
      </c>
      <c r="AB964" s="142"/>
    </row>
    <row r="965" spans="1:28" x14ac:dyDescent="0.55000000000000004">
      <c r="A965">
        <v>956</v>
      </c>
      <c r="B965" s="142"/>
      <c r="C965" s="142"/>
      <c r="D965" s="142"/>
      <c r="E965" s="142"/>
      <c r="F965" s="142"/>
      <c r="G965" t="str">
        <f t="shared" si="112"/>
        <v/>
      </c>
      <c r="H965" s="142"/>
      <c r="I965" t="str">
        <f t="shared" ca="1" si="113"/>
        <v/>
      </c>
      <c r="J965" s="142"/>
      <c r="K965" t="str">
        <f t="shared" ca="1" si="114"/>
        <v/>
      </c>
      <c r="L965" s="142"/>
      <c r="M965" s="142"/>
      <c r="N965" s="142"/>
      <c r="O965" s="146"/>
      <c r="P965" s="146"/>
      <c r="Q965" s="145">
        <f t="shared" si="116"/>
        <v>0</v>
      </c>
      <c r="R965" s="146"/>
      <c r="S965" s="146"/>
      <c r="T965" s="145">
        <f t="shared" si="117"/>
        <v>0</v>
      </c>
      <c r="U965" s="146"/>
      <c r="V965" s="146"/>
      <c r="W965" s="145">
        <f t="shared" si="118"/>
        <v>0</v>
      </c>
      <c r="X965" s="146"/>
      <c r="Y965" s="146"/>
      <c r="Z965" s="145">
        <f t="shared" si="119"/>
        <v>0</v>
      </c>
      <c r="AA965" s="126">
        <f t="shared" si="115"/>
        <v>0</v>
      </c>
      <c r="AB965" s="142"/>
    </row>
    <row r="966" spans="1:28" x14ac:dyDescent="0.55000000000000004">
      <c r="A966">
        <v>957</v>
      </c>
      <c r="B966" s="142"/>
      <c r="C966" s="142"/>
      <c r="D966" s="142"/>
      <c r="E966" s="142"/>
      <c r="F966" s="142"/>
      <c r="G966" t="str">
        <f t="shared" si="112"/>
        <v/>
      </c>
      <c r="H966" s="142"/>
      <c r="I966" t="str">
        <f t="shared" ca="1" si="113"/>
        <v/>
      </c>
      <c r="J966" s="142"/>
      <c r="K966" t="str">
        <f t="shared" ca="1" si="114"/>
        <v/>
      </c>
      <c r="L966" s="142"/>
      <c r="M966" s="142"/>
      <c r="N966" s="142"/>
      <c r="O966" s="146"/>
      <c r="P966" s="146"/>
      <c r="Q966" s="145">
        <f t="shared" si="116"/>
        <v>0</v>
      </c>
      <c r="R966" s="146"/>
      <c r="S966" s="146"/>
      <c r="T966" s="145">
        <f t="shared" si="117"/>
        <v>0</v>
      </c>
      <c r="U966" s="146"/>
      <c r="V966" s="146"/>
      <c r="W966" s="145">
        <f t="shared" si="118"/>
        <v>0</v>
      </c>
      <c r="X966" s="146"/>
      <c r="Y966" s="146"/>
      <c r="Z966" s="145">
        <f t="shared" si="119"/>
        <v>0</v>
      </c>
      <c r="AA966" s="126">
        <f t="shared" si="115"/>
        <v>0</v>
      </c>
      <c r="AB966" s="142"/>
    </row>
    <row r="967" spans="1:28" x14ac:dyDescent="0.55000000000000004">
      <c r="A967">
        <v>958</v>
      </c>
      <c r="B967" s="142"/>
      <c r="C967" s="142"/>
      <c r="D967" s="142"/>
      <c r="E967" s="142"/>
      <c r="F967" s="142"/>
      <c r="G967" t="str">
        <f t="shared" si="112"/>
        <v/>
      </c>
      <c r="H967" s="142"/>
      <c r="I967" t="str">
        <f t="shared" ca="1" si="113"/>
        <v/>
      </c>
      <c r="J967" s="142"/>
      <c r="K967" t="str">
        <f t="shared" ca="1" si="114"/>
        <v/>
      </c>
      <c r="L967" s="142"/>
      <c r="M967" s="142"/>
      <c r="N967" s="142"/>
      <c r="O967" s="146"/>
      <c r="P967" s="146"/>
      <c r="Q967" s="145">
        <f t="shared" si="116"/>
        <v>0</v>
      </c>
      <c r="R967" s="146"/>
      <c r="S967" s="146"/>
      <c r="T967" s="145">
        <f t="shared" si="117"/>
        <v>0</v>
      </c>
      <c r="U967" s="146"/>
      <c r="V967" s="146"/>
      <c r="W967" s="145">
        <f t="shared" si="118"/>
        <v>0</v>
      </c>
      <c r="X967" s="146"/>
      <c r="Y967" s="146"/>
      <c r="Z967" s="145">
        <f t="shared" si="119"/>
        <v>0</v>
      </c>
      <c r="AA967" s="126">
        <f t="shared" si="115"/>
        <v>0</v>
      </c>
      <c r="AB967" s="142"/>
    </row>
    <row r="968" spans="1:28" x14ac:dyDescent="0.55000000000000004">
      <c r="A968">
        <v>959</v>
      </c>
      <c r="B968" s="142"/>
      <c r="C968" s="142"/>
      <c r="D968" s="142"/>
      <c r="E968" s="142"/>
      <c r="F968" s="142"/>
      <c r="G968" t="str">
        <f t="shared" si="112"/>
        <v/>
      </c>
      <c r="H968" s="142"/>
      <c r="I968" t="str">
        <f t="shared" ca="1" si="113"/>
        <v/>
      </c>
      <c r="J968" s="142"/>
      <c r="K968" t="str">
        <f t="shared" ca="1" si="114"/>
        <v/>
      </c>
      <c r="L968" s="142"/>
      <c r="M968" s="142"/>
      <c r="N968" s="142"/>
      <c r="O968" s="146"/>
      <c r="P968" s="146"/>
      <c r="Q968" s="145">
        <f t="shared" si="116"/>
        <v>0</v>
      </c>
      <c r="R968" s="146"/>
      <c r="S968" s="146"/>
      <c r="T968" s="145">
        <f t="shared" si="117"/>
        <v>0</v>
      </c>
      <c r="U968" s="146"/>
      <c r="V968" s="146"/>
      <c r="W968" s="145">
        <f t="shared" si="118"/>
        <v>0</v>
      </c>
      <c r="X968" s="146"/>
      <c r="Y968" s="146"/>
      <c r="Z968" s="145">
        <f t="shared" si="119"/>
        <v>0</v>
      </c>
      <c r="AA968" s="126">
        <f t="shared" si="115"/>
        <v>0</v>
      </c>
      <c r="AB968" s="142"/>
    </row>
    <row r="969" spans="1:28" x14ac:dyDescent="0.55000000000000004">
      <c r="A969">
        <v>960</v>
      </c>
      <c r="B969" s="142"/>
      <c r="C969" s="142"/>
      <c r="D969" s="142"/>
      <c r="E969" s="142"/>
      <c r="F969" s="142"/>
      <c r="G969" t="str">
        <f t="shared" si="112"/>
        <v/>
      </c>
      <c r="H969" s="142"/>
      <c r="I969" t="str">
        <f t="shared" ca="1" si="113"/>
        <v/>
      </c>
      <c r="J969" s="142"/>
      <c r="K969" t="str">
        <f t="shared" ca="1" si="114"/>
        <v/>
      </c>
      <c r="L969" s="142"/>
      <c r="M969" s="142"/>
      <c r="N969" s="142"/>
      <c r="O969" s="146"/>
      <c r="P969" s="146"/>
      <c r="Q969" s="145">
        <f t="shared" si="116"/>
        <v>0</v>
      </c>
      <c r="R969" s="146"/>
      <c r="S969" s="146"/>
      <c r="T969" s="145">
        <f t="shared" si="117"/>
        <v>0</v>
      </c>
      <c r="U969" s="146"/>
      <c r="V969" s="146"/>
      <c r="W969" s="145">
        <f t="shared" si="118"/>
        <v>0</v>
      </c>
      <c r="X969" s="146"/>
      <c r="Y969" s="146"/>
      <c r="Z969" s="145">
        <f t="shared" si="119"/>
        <v>0</v>
      </c>
      <c r="AA969" s="126">
        <f t="shared" si="115"/>
        <v>0</v>
      </c>
      <c r="AB969" s="142"/>
    </row>
    <row r="970" spans="1:28" x14ac:dyDescent="0.55000000000000004">
      <c r="A970">
        <v>961</v>
      </c>
      <c r="B970" s="142"/>
      <c r="C970" s="142"/>
      <c r="D970" s="142"/>
      <c r="E970" s="142"/>
      <c r="F970" s="142"/>
      <c r="G970" t="str">
        <f t="shared" si="112"/>
        <v/>
      </c>
      <c r="H970" s="142"/>
      <c r="I970" t="str">
        <f t="shared" ca="1" si="113"/>
        <v/>
      </c>
      <c r="J970" s="142"/>
      <c r="K970" t="str">
        <f t="shared" ca="1" si="114"/>
        <v/>
      </c>
      <c r="L970" s="142"/>
      <c r="M970" s="142"/>
      <c r="N970" s="142"/>
      <c r="O970" s="146"/>
      <c r="P970" s="146"/>
      <c r="Q970" s="145">
        <f t="shared" si="116"/>
        <v>0</v>
      </c>
      <c r="R970" s="146"/>
      <c r="S970" s="146"/>
      <c r="T970" s="145">
        <f t="shared" si="117"/>
        <v>0</v>
      </c>
      <c r="U970" s="146"/>
      <c r="V970" s="146"/>
      <c r="W970" s="145">
        <f t="shared" si="118"/>
        <v>0</v>
      </c>
      <c r="X970" s="146"/>
      <c r="Y970" s="146"/>
      <c r="Z970" s="145">
        <f t="shared" si="119"/>
        <v>0</v>
      </c>
      <c r="AA970" s="126">
        <f t="shared" si="115"/>
        <v>0</v>
      </c>
      <c r="AB970" s="142"/>
    </row>
    <row r="971" spans="1:28" x14ac:dyDescent="0.55000000000000004">
      <c r="A971">
        <v>962</v>
      </c>
      <c r="B971" s="142"/>
      <c r="C971" s="142"/>
      <c r="D971" s="142"/>
      <c r="E971" s="142"/>
      <c r="F971" s="142"/>
      <c r="G971" t="str">
        <f t="shared" ref="G971:G1009" si="120">LEFT(F971,1)</f>
        <v/>
      </c>
      <c r="H971" s="142"/>
      <c r="I971" t="str">
        <f t="shared" ref="I971:I1009" ca="1" si="121">IFERROR(VLOOKUP(H971,INDIRECT(G971&amp;"CATL"),2,FALSE),"")</f>
        <v/>
      </c>
      <c r="J971" s="142"/>
      <c r="K971" t="str">
        <f t="shared" ref="K971:K1009" ca="1" si="122">IFERROR(VLOOKUP(J971,INDIRECT("SUB"&amp;I971&amp;"L"),2,FALSE),"")</f>
        <v/>
      </c>
      <c r="L971" s="142"/>
      <c r="M971" s="142"/>
      <c r="N971" s="142"/>
      <c r="O971" s="146"/>
      <c r="P971" s="146"/>
      <c r="Q971" s="145">
        <f t="shared" si="116"/>
        <v>0</v>
      </c>
      <c r="R971" s="146"/>
      <c r="S971" s="146"/>
      <c r="T971" s="145">
        <f t="shared" si="117"/>
        <v>0</v>
      </c>
      <c r="U971" s="146"/>
      <c r="V971" s="146"/>
      <c r="W971" s="145">
        <f t="shared" si="118"/>
        <v>0</v>
      </c>
      <c r="X971" s="146"/>
      <c r="Y971" s="146"/>
      <c r="Z971" s="145">
        <f t="shared" si="119"/>
        <v>0</v>
      </c>
      <c r="AA971" s="126">
        <f t="shared" ref="AA971:AA1009" si="123">O971-P971+R971-S971+U971-V971+X971-Y971</f>
        <v>0</v>
      </c>
      <c r="AB971" s="142"/>
    </row>
    <row r="972" spans="1:28" x14ac:dyDescent="0.55000000000000004">
      <c r="A972">
        <v>963</v>
      </c>
      <c r="B972" s="142"/>
      <c r="C972" s="142"/>
      <c r="D972" s="142"/>
      <c r="E972" s="142"/>
      <c r="F972" s="142"/>
      <c r="G972" t="str">
        <f t="shared" si="120"/>
        <v/>
      </c>
      <c r="H972" s="142"/>
      <c r="I972" t="str">
        <f t="shared" ca="1" si="121"/>
        <v/>
      </c>
      <c r="J972" s="142"/>
      <c r="K972" t="str">
        <f t="shared" ca="1" si="122"/>
        <v/>
      </c>
      <c r="L972" s="142"/>
      <c r="M972" s="142"/>
      <c r="N972" s="142"/>
      <c r="O972" s="146"/>
      <c r="P972" s="146"/>
      <c r="Q972" s="145">
        <f t="shared" ref="Q972:Q1009" si="124">Q971+O972-P972</f>
        <v>0</v>
      </c>
      <c r="R972" s="146"/>
      <c r="S972" s="146"/>
      <c r="T972" s="145">
        <f t="shared" ref="T972:T1009" si="125">T971+R972-S972</f>
        <v>0</v>
      </c>
      <c r="U972" s="146"/>
      <c r="V972" s="146"/>
      <c r="W972" s="145">
        <f t="shared" ref="W972:W1009" si="126">W971+U972-V972</f>
        <v>0</v>
      </c>
      <c r="X972" s="146"/>
      <c r="Y972" s="146"/>
      <c r="Z972" s="145">
        <f t="shared" ref="Z972:Z1009" si="127">Z971+X972-Y972</f>
        <v>0</v>
      </c>
      <c r="AA972" s="126">
        <f t="shared" si="123"/>
        <v>0</v>
      </c>
      <c r="AB972" s="142"/>
    </row>
    <row r="973" spans="1:28" x14ac:dyDescent="0.55000000000000004">
      <c r="A973">
        <v>964</v>
      </c>
      <c r="B973" s="142"/>
      <c r="C973" s="142"/>
      <c r="D973" s="142"/>
      <c r="E973" s="142"/>
      <c r="F973" s="142"/>
      <c r="G973" t="str">
        <f t="shared" si="120"/>
        <v/>
      </c>
      <c r="H973" s="142"/>
      <c r="I973" t="str">
        <f t="shared" ca="1" si="121"/>
        <v/>
      </c>
      <c r="J973" s="142"/>
      <c r="K973" t="str">
        <f t="shared" ca="1" si="122"/>
        <v/>
      </c>
      <c r="L973" s="142"/>
      <c r="M973" s="142"/>
      <c r="N973" s="142"/>
      <c r="O973" s="146"/>
      <c r="P973" s="146"/>
      <c r="Q973" s="145">
        <f t="shared" si="124"/>
        <v>0</v>
      </c>
      <c r="R973" s="146"/>
      <c r="S973" s="146"/>
      <c r="T973" s="145">
        <f t="shared" si="125"/>
        <v>0</v>
      </c>
      <c r="U973" s="146"/>
      <c r="V973" s="146"/>
      <c r="W973" s="145">
        <f t="shared" si="126"/>
        <v>0</v>
      </c>
      <c r="X973" s="146"/>
      <c r="Y973" s="146"/>
      <c r="Z973" s="145">
        <f t="shared" si="127"/>
        <v>0</v>
      </c>
      <c r="AA973" s="126">
        <f t="shared" si="123"/>
        <v>0</v>
      </c>
      <c r="AB973" s="142"/>
    </row>
    <row r="974" spans="1:28" x14ac:dyDescent="0.55000000000000004">
      <c r="A974">
        <v>965</v>
      </c>
      <c r="B974" s="142"/>
      <c r="C974" s="142"/>
      <c r="D974" s="142"/>
      <c r="E974" s="142"/>
      <c r="F974" s="142"/>
      <c r="G974" t="str">
        <f t="shared" si="120"/>
        <v/>
      </c>
      <c r="H974" s="142"/>
      <c r="I974" t="str">
        <f t="shared" ca="1" si="121"/>
        <v/>
      </c>
      <c r="J974" s="142"/>
      <c r="K974" t="str">
        <f t="shared" ca="1" si="122"/>
        <v/>
      </c>
      <c r="L974" s="142"/>
      <c r="M974" s="142"/>
      <c r="N974" s="142"/>
      <c r="O974" s="146"/>
      <c r="P974" s="146"/>
      <c r="Q974" s="145">
        <f t="shared" si="124"/>
        <v>0</v>
      </c>
      <c r="R974" s="146"/>
      <c r="S974" s="146"/>
      <c r="T974" s="145">
        <f t="shared" si="125"/>
        <v>0</v>
      </c>
      <c r="U974" s="146"/>
      <c r="V974" s="146"/>
      <c r="W974" s="145">
        <f t="shared" si="126"/>
        <v>0</v>
      </c>
      <c r="X974" s="146"/>
      <c r="Y974" s="146"/>
      <c r="Z974" s="145">
        <f t="shared" si="127"/>
        <v>0</v>
      </c>
      <c r="AA974" s="126">
        <f t="shared" si="123"/>
        <v>0</v>
      </c>
      <c r="AB974" s="142"/>
    </row>
    <row r="975" spans="1:28" x14ac:dyDescent="0.55000000000000004">
      <c r="A975">
        <v>966</v>
      </c>
      <c r="B975" s="142"/>
      <c r="C975" s="142"/>
      <c r="D975" s="142"/>
      <c r="E975" s="142"/>
      <c r="F975" s="142"/>
      <c r="G975" t="str">
        <f t="shared" si="120"/>
        <v/>
      </c>
      <c r="H975" s="142"/>
      <c r="I975" t="str">
        <f t="shared" ca="1" si="121"/>
        <v/>
      </c>
      <c r="J975" s="142"/>
      <c r="K975" t="str">
        <f t="shared" ca="1" si="122"/>
        <v/>
      </c>
      <c r="L975" s="142"/>
      <c r="M975" s="142"/>
      <c r="N975" s="142"/>
      <c r="O975" s="146"/>
      <c r="P975" s="146"/>
      <c r="Q975" s="145">
        <f t="shared" si="124"/>
        <v>0</v>
      </c>
      <c r="R975" s="146"/>
      <c r="S975" s="146"/>
      <c r="T975" s="145">
        <f t="shared" si="125"/>
        <v>0</v>
      </c>
      <c r="U975" s="146"/>
      <c r="V975" s="146"/>
      <c r="W975" s="145">
        <f t="shared" si="126"/>
        <v>0</v>
      </c>
      <c r="X975" s="146"/>
      <c r="Y975" s="146"/>
      <c r="Z975" s="145">
        <f t="shared" si="127"/>
        <v>0</v>
      </c>
      <c r="AA975" s="126">
        <f t="shared" si="123"/>
        <v>0</v>
      </c>
      <c r="AB975" s="142"/>
    </row>
    <row r="976" spans="1:28" x14ac:dyDescent="0.55000000000000004">
      <c r="A976">
        <v>967</v>
      </c>
      <c r="B976" s="142"/>
      <c r="C976" s="142"/>
      <c r="D976" s="142"/>
      <c r="E976" s="142"/>
      <c r="F976" s="142"/>
      <c r="G976" t="str">
        <f t="shared" si="120"/>
        <v/>
      </c>
      <c r="H976" s="142"/>
      <c r="I976" t="str">
        <f t="shared" ca="1" si="121"/>
        <v/>
      </c>
      <c r="J976" s="142"/>
      <c r="K976" t="str">
        <f t="shared" ca="1" si="122"/>
        <v/>
      </c>
      <c r="L976" s="142"/>
      <c r="M976" s="142"/>
      <c r="N976" s="142"/>
      <c r="O976" s="146"/>
      <c r="P976" s="146"/>
      <c r="Q976" s="145">
        <f t="shared" si="124"/>
        <v>0</v>
      </c>
      <c r="R976" s="146"/>
      <c r="S976" s="146"/>
      <c r="T976" s="145">
        <f t="shared" si="125"/>
        <v>0</v>
      </c>
      <c r="U976" s="146"/>
      <c r="V976" s="146"/>
      <c r="W976" s="145">
        <f t="shared" si="126"/>
        <v>0</v>
      </c>
      <c r="X976" s="146"/>
      <c r="Y976" s="146"/>
      <c r="Z976" s="145">
        <f t="shared" si="127"/>
        <v>0</v>
      </c>
      <c r="AA976" s="126">
        <f t="shared" si="123"/>
        <v>0</v>
      </c>
      <c r="AB976" s="142"/>
    </row>
    <row r="977" spans="1:28" x14ac:dyDescent="0.55000000000000004">
      <c r="A977">
        <v>968</v>
      </c>
      <c r="B977" s="142"/>
      <c r="C977" s="142"/>
      <c r="D977" s="142"/>
      <c r="E977" s="142"/>
      <c r="F977" s="142"/>
      <c r="G977" t="str">
        <f t="shared" si="120"/>
        <v/>
      </c>
      <c r="H977" s="142"/>
      <c r="I977" t="str">
        <f t="shared" ca="1" si="121"/>
        <v/>
      </c>
      <c r="J977" s="142"/>
      <c r="K977" t="str">
        <f t="shared" ca="1" si="122"/>
        <v/>
      </c>
      <c r="L977" s="142"/>
      <c r="M977" s="142"/>
      <c r="N977" s="142"/>
      <c r="O977" s="146"/>
      <c r="P977" s="146"/>
      <c r="Q977" s="145">
        <f t="shared" si="124"/>
        <v>0</v>
      </c>
      <c r="R977" s="146"/>
      <c r="S977" s="146"/>
      <c r="T977" s="145">
        <f t="shared" si="125"/>
        <v>0</v>
      </c>
      <c r="U977" s="146"/>
      <c r="V977" s="146"/>
      <c r="W977" s="145">
        <f t="shared" si="126"/>
        <v>0</v>
      </c>
      <c r="X977" s="146"/>
      <c r="Y977" s="146"/>
      <c r="Z977" s="145">
        <f t="shared" si="127"/>
        <v>0</v>
      </c>
      <c r="AA977" s="126">
        <f t="shared" si="123"/>
        <v>0</v>
      </c>
      <c r="AB977" s="142"/>
    </row>
    <row r="978" spans="1:28" x14ac:dyDescent="0.55000000000000004">
      <c r="A978">
        <v>969</v>
      </c>
      <c r="B978" s="142"/>
      <c r="C978" s="142"/>
      <c r="D978" s="142"/>
      <c r="E978" s="142"/>
      <c r="F978" s="142"/>
      <c r="G978" t="str">
        <f t="shared" si="120"/>
        <v/>
      </c>
      <c r="H978" s="142"/>
      <c r="I978" t="str">
        <f t="shared" ca="1" si="121"/>
        <v/>
      </c>
      <c r="J978" s="142"/>
      <c r="K978" t="str">
        <f t="shared" ca="1" si="122"/>
        <v/>
      </c>
      <c r="L978" s="142"/>
      <c r="M978" s="142"/>
      <c r="N978" s="142"/>
      <c r="O978" s="146"/>
      <c r="P978" s="146"/>
      <c r="Q978" s="145">
        <f t="shared" si="124"/>
        <v>0</v>
      </c>
      <c r="R978" s="146"/>
      <c r="S978" s="146"/>
      <c r="T978" s="145">
        <f t="shared" si="125"/>
        <v>0</v>
      </c>
      <c r="U978" s="146"/>
      <c r="V978" s="146"/>
      <c r="W978" s="145">
        <f t="shared" si="126"/>
        <v>0</v>
      </c>
      <c r="X978" s="146"/>
      <c r="Y978" s="146"/>
      <c r="Z978" s="145">
        <f t="shared" si="127"/>
        <v>0</v>
      </c>
      <c r="AA978" s="126">
        <f t="shared" si="123"/>
        <v>0</v>
      </c>
      <c r="AB978" s="142"/>
    </row>
    <row r="979" spans="1:28" x14ac:dyDescent="0.55000000000000004">
      <c r="A979">
        <v>970</v>
      </c>
      <c r="B979" s="142"/>
      <c r="C979" s="142"/>
      <c r="D979" s="142"/>
      <c r="E979" s="142"/>
      <c r="F979" s="142"/>
      <c r="G979" t="str">
        <f t="shared" si="120"/>
        <v/>
      </c>
      <c r="H979" s="142"/>
      <c r="I979" t="str">
        <f t="shared" ca="1" si="121"/>
        <v/>
      </c>
      <c r="J979" s="142"/>
      <c r="K979" t="str">
        <f t="shared" ca="1" si="122"/>
        <v/>
      </c>
      <c r="L979" s="142"/>
      <c r="M979" s="142"/>
      <c r="N979" s="142"/>
      <c r="O979" s="146"/>
      <c r="P979" s="146"/>
      <c r="Q979" s="145">
        <f t="shared" si="124"/>
        <v>0</v>
      </c>
      <c r="R979" s="146"/>
      <c r="S979" s="146"/>
      <c r="T979" s="145">
        <f t="shared" si="125"/>
        <v>0</v>
      </c>
      <c r="U979" s="146"/>
      <c r="V979" s="146"/>
      <c r="W979" s="145">
        <f t="shared" si="126"/>
        <v>0</v>
      </c>
      <c r="X979" s="146"/>
      <c r="Y979" s="146"/>
      <c r="Z979" s="145">
        <f t="shared" si="127"/>
        <v>0</v>
      </c>
      <c r="AA979" s="126">
        <f t="shared" si="123"/>
        <v>0</v>
      </c>
      <c r="AB979" s="142"/>
    </row>
    <row r="980" spans="1:28" x14ac:dyDescent="0.55000000000000004">
      <c r="A980">
        <v>971</v>
      </c>
      <c r="B980" s="142"/>
      <c r="C980" s="142"/>
      <c r="D980" s="142"/>
      <c r="E980" s="142"/>
      <c r="F980" s="142"/>
      <c r="G980" t="str">
        <f t="shared" si="120"/>
        <v/>
      </c>
      <c r="H980" s="142"/>
      <c r="I980" t="str">
        <f t="shared" ca="1" si="121"/>
        <v/>
      </c>
      <c r="J980" s="142"/>
      <c r="K980" t="str">
        <f t="shared" ca="1" si="122"/>
        <v/>
      </c>
      <c r="L980" s="142"/>
      <c r="M980" s="142"/>
      <c r="N980" s="142"/>
      <c r="O980" s="146"/>
      <c r="P980" s="146"/>
      <c r="Q980" s="145">
        <f t="shared" si="124"/>
        <v>0</v>
      </c>
      <c r="R980" s="146"/>
      <c r="S980" s="146"/>
      <c r="T980" s="145">
        <f t="shared" si="125"/>
        <v>0</v>
      </c>
      <c r="U980" s="146"/>
      <c r="V980" s="146"/>
      <c r="W980" s="145">
        <f t="shared" si="126"/>
        <v>0</v>
      </c>
      <c r="X980" s="146"/>
      <c r="Y980" s="146"/>
      <c r="Z980" s="145">
        <f t="shared" si="127"/>
        <v>0</v>
      </c>
      <c r="AA980" s="126">
        <f t="shared" si="123"/>
        <v>0</v>
      </c>
      <c r="AB980" s="142"/>
    </row>
    <row r="981" spans="1:28" x14ac:dyDescent="0.55000000000000004">
      <c r="A981">
        <v>972</v>
      </c>
      <c r="B981" s="142"/>
      <c r="C981" s="142"/>
      <c r="D981" s="142"/>
      <c r="E981" s="142"/>
      <c r="F981" s="142"/>
      <c r="G981" t="str">
        <f t="shared" si="120"/>
        <v/>
      </c>
      <c r="H981" s="142"/>
      <c r="I981" t="str">
        <f t="shared" ca="1" si="121"/>
        <v/>
      </c>
      <c r="J981" s="142"/>
      <c r="K981" t="str">
        <f t="shared" ca="1" si="122"/>
        <v/>
      </c>
      <c r="L981" s="142"/>
      <c r="M981" s="142"/>
      <c r="N981" s="142"/>
      <c r="O981" s="146"/>
      <c r="P981" s="146"/>
      <c r="Q981" s="145">
        <f t="shared" si="124"/>
        <v>0</v>
      </c>
      <c r="R981" s="146"/>
      <c r="S981" s="146"/>
      <c r="T981" s="145">
        <f t="shared" si="125"/>
        <v>0</v>
      </c>
      <c r="U981" s="146"/>
      <c r="V981" s="146"/>
      <c r="W981" s="145">
        <f t="shared" si="126"/>
        <v>0</v>
      </c>
      <c r="X981" s="146"/>
      <c r="Y981" s="146"/>
      <c r="Z981" s="145">
        <f t="shared" si="127"/>
        <v>0</v>
      </c>
      <c r="AA981" s="126">
        <f t="shared" si="123"/>
        <v>0</v>
      </c>
      <c r="AB981" s="142"/>
    </row>
    <row r="982" spans="1:28" x14ac:dyDescent="0.55000000000000004">
      <c r="A982">
        <v>973</v>
      </c>
      <c r="B982" s="142"/>
      <c r="C982" s="142"/>
      <c r="D982" s="142"/>
      <c r="E982" s="142"/>
      <c r="F982" s="142"/>
      <c r="G982" t="str">
        <f t="shared" si="120"/>
        <v/>
      </c>
      <c r="H982" s="142"/>
      <c r="I982" t="str">
        <f t="shared" ca="1" si="121"/>
        <v/>
      </c>
      <c r="J982" s="142"/>
      <c r="K982" t="str">
        <f t="shared" ca="1" si="122"/>
        <v/>
      </c>
      <c r="L982" s="142"/>
      <c r="M982" s="142"/>
      <c r="N982" s="142"/>
      <c r="O982" s="146"/>
      <c r="P982" s="146"/>
      <c r="Q982" s="145">
        <f t="shared" si="124"/>
        <v>0</v>
      </c>
      <c r="R982" s="146"/>
      <c r="S982" s="146"/>
      <c r="T982" s="145">
        <f t="shared" si="125"/>
        <v>0</v>
      </c>
      <c r="U982" s="146"/>
      <c r="V982" s="146"/>
      <c r="W982" s="145">
        <f t="shared" si="126"/>
        <v>0</v>
      </c>
      <c r="X982" s="146"/>
      <c r="Y982" s="146"/>
      <c r="Z982" s="145">
        <f t="shared" si="127"/>
        <v>0</v>
      </c>
      <c r="AA982" s="126">
        <f t="shared" si="123"/>
        <v>0</v>
      </c>
      <c r="AB982" s="142"/>
    </row>
    <row r="983" spans="1:28" x14ac:dyDescent="0.55000000000000004">
      <c r="A983">
        <v>974</v>
      </c>
      <c r="B983" s="142"/>
      <c r="C983" s="142"/>
      <c r="D983" s="142"/>
      <c r="E983" s="142"/>
      <c r="F983" s="142"/>
      <c r="G983" t="str">
        <f t="shared" si="120"/>
        <v/>
      </c>
      <c r="H983" s="142"/>
      <c r="I983" t="str">
        <f t="shared" ca="1" si="121"/>
        <v/>
      </c>
      <c r="J983" s="142"/>
      <c r="K983" t="str">
        <f t="shared" ca="1" si="122"/>
        <v/>
      </c>
      <c r="L983" s="142"/>
      <c r="M983" s="142"/>
      <c r="N983" s="142"/>
      <c r="O983" s="146"/>
      <c r="P983" s="146"/>
      <c r="Q983" s="145">
        <f t="shared" si="124"/>
        <v>0</v>
      </c>
      <c r="R983" s="146"/>
      <c r="S983" s="146"/>
      <c r="T983" s="145">
        <f t="shared" si="125"/>
        <v>0</v>
      </c>
      <c r="U983" s="146"/>
      <c r="V983" s="146"/>
      <c r="W983" s="145">
        <f t="shared" si="126"/>
        <v>0</v>
      </c>
      <c r="X983" s="146"/>
      <c r="Y983" s="146"/>
      <c r="Z983" s="145">
        <f t="shared" si="127"/>
        <v>0</v>
      </c>
      <c r="AA983" s="126">
        <f t="shared" si="123"/>
        <v>0</v>
      </c>
      <c r="AB983" s="142"/>
    </row>
    <row r="984" spans="1:28" x14ac:dyDescent="0.55000000000000004">
      <c r="A984">
        <v>975</v>
      </c>
      <c r="B984" s="142"/>
      <c r="C984" s="142"/>
      <c r="D984" s="142"/>
      <c r="E984" s="142"/>
      <c r="F984" s="142"/>
      <c r="G984" t="str">
        <f t="shared" si="120"/>
        <v/>
      </c>
      <c r="H984" s="142"/>
      <c r="I984" t="str">
        <f t="shared" ca="1" si="121"/>
        <v/>
      </c>
      <c r="J984" s="142"/>
      <c r="K984" t="str">
        <f t="shared" ca="1" si="122"/>
        <v/>
      </c>
      <c r="L984" s="142"/>
      <c r="M984" s="142"/>
      <c r="N984" s="142"/>
      <c r="O984" s="146"/>
      <c r="P984" s="146"/>
      <c r="Q984" s="145">
        <f t="shared" si="124"/>
        <v>0</v>
      </c>
      <c r="R984" s="146"/>
      <c r="S984" s="146"/>
      <c r="T984" s="145">
        <f t="shared" si="125"/>
        <v>0</v>
      </c>
      <c r="U984" s="146"/>
      <c r="V984" s="146"/>
      <c r="W984" s="145">
        <f t="shared" si="126"/>
        <v>0</v>
      </c>
      <c r="X984" s="146"/>
      <c r="Y984" s="146"/>
      <c r="Z984" s="145">
        <f t="shared" si="127"/>
        <v>0</v>
      </c>
      <c r="AA984" s="126">
        <f t="shared" si="123"/>
        <v>0</v>
      </c>
      <c r="AB984" s="142"/>
    </row>
    <row r="985" spans="1:28" x14ac:dyDescent="0.55000000000000004">
      <c r="A985">
        <v>976</v>
      </c>
      <c r="B985" s="142"/>
      <c r="C985" s="142"/>
      <c r="D985" s="142"/>
      <c r="E985" s="142"/>
      <c r="F985" s="142"/>
      <c r="G985" t="str">
        <f t="shared" si="120"/>
        <v/>
      </c>
      <c r="H985" s="142"/>
      <c r="I985" t="str">
        <f t="shared" ca="1" si="121"/>
        <v/>
      </c>
      <c r="J985" s="142"/>
      <c r="K985" t="str">
        <f t="shared" ca="1" si="122"/>
        <v/>
      </c>
      <c r="L985" s="142"/>
      <c r="M985" s="142"/>
      <c r="N985" s="142"/>
      <c r="O985" s="146"/>
      <c r="P985" s="146"/>
      <c r="Q985" s="145">
        <f t="shared" si="124"/>
        <v>0</v>
      </c>
      <c r="R985" s="146"/>
      <c r="S985" s="146"/>
      <c r="T985" s="145">
        <f t="shared" si="125"/>
        <v>0</v>
      </c>
      <c r="U985" s="146"/>
      <c r="V985" s="146"/>
      <c r="W985" s="145">
        <f t="shared" si="126"/>
        <v>0</v>
      </c>
      <c r="X985" s="146"/>
      <c r="Y985" s="146"/>
      <c r="Z985" s="145">
        <f t="shared" si="127"/>
        <v>0</v>
      </c>
      <c r="AA985" s="126">
        <f t="shared" si="123"/>
        <v>0</v>
      </c>
      <c r="AB985" s="142"/>
    </row>
    <row r="986" spans="1:28" x14ac:dyDescent="0.55000000000000004">
      <c r="A986">
        <v>977</v>
      </c>
      <c r="B986" s="142"/>
      <c r="C986" s="142"/>
      <c r="D986" s="142"/>
      <c r="E986" s="142"/>
      <c r="F986" s="142"/>
      <c r="G986" t="str">
        <f t="shared" si="120"/>
        <v/>
      </c>
      <c r="H986" s="142"/>
      <c r="I986" t="str">
        <f t="shared" ca="1" si="121"/>
        <v/>
      </c>
      <c r="J986" s="142"/>
      <c r="K986" t="str">
        <f t="shared" ca="1" si="122"/>
        <v/>
      </c>
      <c r="L986" s="142"/>
      <c r="M986" s="142"/>
      <c r="N986" s="142"/>
      <c r="O986" s="146"/>
      <c r="P986" s="146"/>
      <c r="Q986" s="145">
        <f t="shared" si="124"/>
        <v>0</v>
      </c>
      <c r="R986" s="146"/>
      <c r="S986" s="146"/>
      <c r="T986" s="145">
        <f t="shared" si="125"/>
        <v>0</v>
      </c>
      <c r="U986" s="146"/>
      <c r="V986" s="146"/>
      <c r="W986" s="145">
        <f t="shared" si="126"/>
        <v>0</v>
      </c>
      <c r="X986" s="146"/>
      <c r="Y986" s="146"/>
      <c r="Z986" s="145">
        <f t="shared" si="127"/>
        <v>0</v>
      </c>
      <c r="AA986" s="126">
        <f t="shared" si="123"/>
        <v>0</v>
      </c>
      <c r="AB986" s="142"/>
    </row>
    <row r="987" spans="1:28" x14ac:dyDescent="0.55000000000000004">
      <c r="A987">
        <v>978</v>
      </c>
      <c r="B987" s="142"/>
      <c r="C987" s="142"/>
      <c r="D987" s="142"/>
      <c r="E987" s="142"/>
      <c r="F987" s="142"/>
      <c r="G987" t="str">
        <f t="shared" si="120"/>
        <v/>
      </c>
      <c r="H987" s="142"/>
      <c r="I987" t="str">
        <f t="shared" ca="1" si="121"/>
        <v/>
      </c>
      <c r="J987" s="142"/>
      <c r="K987" t="str">
        <f t="shared" ca="1" si="122"/>
        <v/>
      </c>
      <c r="L987" s="142"/>
      <c r="M987" s="142"/>
      <c r="N987" s="142"/>
      <c r="O987" s="146"/>
      <c r="P987" s="146"/>
      <c r="Q987" s="145">
        <f t="shared" si="124"/>
        <v>0</v>
      </c>
      <c r="R987" s="146"/>
      <c r="S987" s="146"/>
      <c r="T987" s="145">
        <f t="shared" si="125"/>
        <v>0</v>
      </c>
      <c r="U987" s="146"/>
      <c r="V987" s="146"/>
      <c r="W987" s="145">
        <f t="shared" si="126"/>
        <v>0</v>
      </c>
      <c r="X987" s="146"/>
      <c r="Y987" s="146"/>
      <c r="Z987" s="145">
        <f t="shared" si="127"/>
        <v>0</v>
      </c>
      <c r="AA987" s="126">
        <f t="shared" si="123"/>
        <v>0</v>
      </c>
      <c r="AB987" s="142"/>
    </row>
    <row r="988" spans="1:28" x14ac:dyDescent="0.55000000000000004">
      <c r="A988">
        <v>979</v>
      </c>
      <c r="B988" s="142"/>
      <c r="C988" s="142"/>
      <c r="D988" s="142"/>
      <c r="E988" s="142"/>
      <c r="F988" s="142"/>
      <c r="G988" t="str">
        <f t="shared" si="120"/>
        <v/>
      </c>
      <c r="H988" s="142"/>
      <c r="I988" t="str">
        <f t="shared" ca="1" si="121"/>
        <v/>
      </c>
      <c r="J988" s="142"/>
      <c r="K988" t="str">
        <f t="shared" ca="1" si="122"/>
        <v/>
      </c>
      <c r="L988" s="142"/>
      <c r="M988" s="142"/>
      <c r="N988" s="142"/>
      <c r="O988" s="146"/>
      <c r="P988" s="146"/>
      <c r="Q988" s="145">
        <f t="shared" si="124"/>
        <v>0</v>
      </c>
      <c r="R988" s="146"/>
      <c r="S988" s="146"/>
      <c r="T988" s="145">
        <f t="shared" si="125"/>
        <v>0</v>
      </c>
      <c r="U988" s="146"/>
      <c r="V988" s="146"/>
      <c r="W988" s="145">
        <f t="shared" si="126"/>
        <v>0</v>
      </c>
      <c r="X988" s="146"/>
      <c r="Y988" s="146"/>
      <c r="Z988" s="145">
        <f t="shared" si="127"/>
        <v>0</v>
      </c>
      <c r="AA988" s="126">
        <f t="shared" si="123"/>
        <v>0</v>
      </c>
      <c r="AB988" s="142"/>
    </row>
    <row r="989" spans="1:28" x14ac:dyDescent="0.55000000000000004">
      <c r="A989">
        <v>980</v>
      </c>
      <c r="B989" s="142"/>
      <c r="C989" s="142"/>
      <c r="D989" s="142"/>
      <c r="E989" s="142"/>
      <c r="F989" s="142"/>
      <c r="G989" t="str">
        <f t="shared" si="120"/>
        <v/>
      </c>
      <c r="H989" s="142"/>
      <c r="I989" t="str">
        <f t="shared" ca="1" si="121"/>
        <v/>
      </c>
      <c r="J989" s="142"/>
      <c r="K989" t="str">
        <f t="shared" ca="1" si="122"/>
        <v/>
      </c>
      <c r="L989" s="142"/>
      <c r="M989" s="142"/>
      <c r="N989" s="142"/>
      <c r="O989" s="146"/>
      <c r="P989" s="146"/>
      <c r="Q989" s="145">
        <f t="shared" si="124"/>
        <v>0</v>
      </c>
      <c r="R989" s="146"/>
      <c r="S989" s="146"/>
      <c r="T989" s="145">
        <f t="shared" si="125"/>
        <v>0</v>
      </c>
      <c r="U989" s="146"/>
      <c r="V989" s="146"/>
      <c r="W989" s="145">
        <f t="shared" si="126"/>
        <v>0</v>
      </c>
      <c r="X989" s="146"/>
      <c r="Y989" s="146"/>
      <c r="Z989" s="145">
        <f t="shared" si="127"/>
        <v>0</v>
      </c>
      <c r="AA989" s="126">
        <f t="shared" si="123"/>
        <v>0</v>
      </c>
      <c r="AB989" s="142"/>
    </row>
    <row r="990" spans="1:28" x14ac:dyDescent="0.55000000000000004">
      <c r="A990">
        <v>981</v>
      </c>
      <c r="B990" s="142"/>
      <c r="C990" s="142"/>
      <c r="D990" s="142"/>
      <c r="E990" s="142"/>
      <c r="F990" s="142"/>
      <c r="G990" t="str">
        <f t="shared" si="120"/>
        <v/>
      </c>
      <c r="H990" s="142"/>
      <c r="I990" t="str">
        <f t="shared" ca="1" si="121"/>
        <v/>
      </c>
      <c r="J990" s="142"/>
      <c r="K990" t="str">
        <f t="shared" ca="1" si="122"/>
        <v/>
      </c>
      <c r="L990" s="142"/>
      <c r="M990" s="142"/>
      <c r="N990" s="142"/>
      <c r="O990" s="146"/>
      <c r="P990" s="146"/>
      <c r="Q990" s="145">
        <f t="shared" si="124"/>
        <v>0</v>
      </c>
      <c r="R990" s="146"/>
      <c r="S990" s="146"/>
      <c r="T990" s="145">
        <f t="shared" si="125"/>
        <v>0</v>
      </c>
      <c r="U990" s="146"/>
      <c r="V990" s="146"/>
      <c r="W990" s="145">
        <f t="shared" si="126"/>
        <v>0</v>
      </c>
      <c r="X990" s="146"/>
      <c r="Y990" s="146"/>
      <c r="Z990" s="145">
        <f t="shared" si="127"/>
        <v>0</v>
      </c>
      <c r="AA990" s="126">
        <f t="shared" si="123"/>
        <v>0</v>
      </c>
      <c r="AB990" s="142"/>
    </row>
    <row r="991" spans="1:28" x14ac:dyDescent="0.55000000000000004">
      <c r="A991">
        <v>982</v>
      </c>
      <c r="B991" s="142"/>
      <c r="C991" s="142"/>
      <c r="D991" s="142"/>
      <c r="E991" s="142"/>
      <c r="F991" s="142"/>
      <c r="G991" t="str">
        <f t="shared" si="120"/>
        <v/>
      </c>
      <c r="H991" s="142"/>
      <c r="I991" t="str">
        <f t="shared" ca="1" si="121"/>
        <v/>
      </c>
      <c r="J991" s="142"/>
      <c r="K991" t="str">
        <f t="shared" ca="1" si="122"/>
        <v/>
      </c>
      <c r="L991" s="142"/>
      <c r="M991" s="142"/>
      <c r="N991" s="142"/>
      <c r="O991" s="146"/>
      <c r="P991" s="146"/>
      <c r="Q991" s="145">
        <f t="shared" si="124"/>
        <v>0</v>
      </c>
      <c r="R991" s="146"/>
      <c r="S991" s="146"/>
      <c r="T991" s="145">
        <f t="shared" si="125"/>
        <v>0</v>
      </c>
      <c r="U991" s="146"/>
      <c r="V991" s="146"/>
      <c r="W991" s="145">
        <f t="shared" si="126"/>
        <v>0</v>
      </c>
      <c r="X991" s="146"/>
      <c r="Y991" s="146"/>
      <c r="Z991" s="145">
        <f t="shared" si="127"/>
        <v>0</v>
      </c>
      <c r="AA991" s="126">
        <f t="shared" si="123"/>
        <v>0</v>
      </c>
      <c r="AB991" s="142"/>
    </row>
    <row r="992" spans="1:28" x14ac:dyDescent="0.55000000000000004">
      <c r="A992">
        <v>983</v>
      </c>
      <c r="B992" s="142"/>
      <c r="C992" s="142"/>
      <c r="D992" s="142"/>
      <c r="E992" s="142"/>
      <c r="F992" s="142"/>
      <c r="G992" t="str">
        <f t="shared" si="120"/>
        <v/>
      </c>
      <c r="H992" s="142"/>
      <c r="I992" t="str">
        <f t="shared" ca="1" si="121"/>
        <v/>
      </c>
      <c r="J992" s="142"/>
      <c r="K992" t="str">
        <f t="shared" ca="1" si="122"/>
        <v/>
      </c>
      <c r="L992" s="142"/>
      <c r="M992" s="142"/>
      <c r="N992" s="142"/>
      <c r="O992" s="146"/>
      <c r="P992" s="146"/>
      <c r="Q992" s="145">
        <f t="shared" si="124"/>
        <v>0</v>
      </c>
      <c r="R992" s="146"/>
      <c r="S992" s="146"/>
      <c r="T992" s="145">
        <f t="shared" si="125"/>
        <v>0</v>
      </c>
      <c r="U992" s="146"/>
      <c r="V992" s="146"/>
      <c r="W992" s="145">
        <f t="shared" si="126"/>
        <v>0</v>
      </c>
      <c r="X992" s="146"/>
      <c r="Y992" s="146"/>
      <c r="Z992" s="145">
        <f t="shared" si="127"/>
        <v>0</v>
      </c>
      <c r="AA992" s="126">
        <f t="shared" si="123"/>
        <v>0</v>
      </c>
      <c r="AB992" s="142"/>
    </row>
    <row r="993" spans="1:28" x14ac:dyDescent="0.55000000000000004">
      <c r="A993">
        <v>984</v>
      </c>
      <c r="B993" s="142"/>
      <c r="C993" s="142"/>
      <c r="D993" s="142"/>
      <c r="E993" s="142"/>
      <c r="F993" s="142"/>
      <c r="G993" t="str">
        <f t="shared" si="120"/>
        <v/>
      </c>
      <c r="H993" s="142"/>
      <c r="I993" t="str">
        <f t="shared" ca="1" si="121"/>
        <v/>
      </c>
      <c r="J993" s="142"/>
      <c r="K993" t="str">
        <f t="shared" ca="1" si="122"/>
        <v/>
      </c>
      <c r="L993" s="142"/>
      <c r="M993" s="142"/>
      <c r="N993" s="142"/>
      <c r="O993" s="146"/>
      <c r="P993" s="146"/>
      <c r="Q993" s="145">
        <f t="shared" si="124"/>
        <v>0</v>
      </c>
      <c r="R993" s="146"/>
      <c r="S993" s="146"/>
      <c r="T993" s="145">
        <f t="shared" si="125"/>
        <v>0</v>
      </c>
      <c r="U993" s="146"/>
      <c r="V993" s="146"/>
      <c r="W993" s="145">
        <f t="shared" si="126"/>
        <v>0</v>
      </c>
      <c r="X993" s="146"/>
      <c r="Y993" s="146"/>
      <c r="Z993" s="145">
        <f t="shared" si="127"/>
        <v>0</v>
      </c>
      <c r="AA993" s="126">
        <f t="shared" si="123"/>
        <v>0</v>
      </c>
      <c r="AB993" s="142"/>
    </row>
    <row r="994" spans="1:28" x14ac:dyDescent="0.55000000000000004">
      <c r="A994">
        <v>985</v>
      </c>
      <c r="B994" s="142"/>
      <c r="C994" s="142"/>
      <c r="D994" s="142"/>
      <c r="E994" s="142"/>
      <c r="F994" s="142"/>
      <c r="G994" t="str">
        <f t="shared" si="120"/>
        <v/>
      </c>
      <c r="H994" s="142"/>
      <c r="I994" t="str">
        <f t="shared" ca="1" si="121"/>
        <v/>
      </c>
      <c r="J994" s="142"/>
      <c r="K994" t="str">
        <f t="shared" ca="1" si="122"/>
        <v/>
      </c>
      <c r="L994" s="142"/>
      <c r="M994" s="142"/>
      <c r="N994" s="142"/>
      <c r="O994" s="146"/>
      <c r="P994" s="146"/>
      <c r="Q994" s="145">
        <f t="shared" si="124"/>
        <v>0</v>
      </c>
      <c r="R994" s="146"/>
      <c r="S994" s="146"/>
      <c r="T994" s="145">
        <f t="shared" si="125"/>
        <v>0</v>
      </c>
      <c r="U994" s="146"/>
      <c r="V994" s="146"/>
      <c r="W994" s="145">
        <f t="shared" si="126"/>
        <v>0</v>
      </c>
      <c r="X994" s="146"/>
      <c r="Y994" s="146"/>
      <c r="Z994" s="145">
        <f t="shared" si="127"/>
        <v>0</v>
      </c>
      <c r="AA994" s="126">
        <f t="shared" si="123"/>
        <v>0</v>
      </c>
      <c r="AB994" s="142"/>
    </row>
    <row r="995" spans="1:28" x14ac:dyDescent="0.55000000000000004">
      <c r="A995">
        <v>986</v>
      </c>
      <c r="B995" s="142"/>
      <c r="C995" s="142"/>
      <c r="D995" s="142"/>
      <c r="E995" s="142"/>
      <c r="F995" s="142"/>
      <c r="G995" t="str">
        <f t="shared" si="120"/>
        <v/>
      </c>
      <c r="H995" s="142"/>
      <c r="I995" t="str">
        <f t="shared" ca="1" si="121"/>
        <v/>
      </c>
      <c r="J995" s="142"/>
      <c r="K995" t="str">
        <f t="shared" ca="1" si="122"/>
        <v/>
      </c>
      <c r="L995" s="142"/>
      <c r="M995" s="142"/>
      <c r="N995" s="142"/>
      <c r="O995" s="146"/>
      <c r="P995" s="146"/>
      <c r="Q995" s="145">
        <f t="shared" si="124"/>
        <v>0</v>
      </c>
      <c r="R995" s="146"/>
      <c r="S995" s="146"/>
      <c r="T995" s="145">
        <f t="shared" si="125"/>
        <v>0</v>
      </c>
      <c r="U995" s="146"/>
      <c r="V995" s="146"/>
      <c r="W995" s="145">
        <f t="shared" si="126"/>
        <v>0</v>
      </c>
      <c r="X995" s="146"/>
      <c r="Y995" s="146"/>
      <c r="Z995" s="145">
        <f t="shared" si="127"/>
        <v>0</v>
      </c>
      <c r="AA995" s="126">
        <f t="shared" si="123"/>
        <v>0</v>
      </c>
      <c r="AB995" s="142"/>
    </row>
    <row r="996" spans="1:28" x14ac:dyDescent="0.55000000000000004">
      <c r="A996">
        <v>987</v>
      </c>
      <c r="B996" s="142"/>
      <c r="C996" s="142"/>
      <c r="D996" s="142"/>
      <c r="E996" s="142"/>
      <c r="F996" s="142"/>
      <c r="G996" t="str">
        <f t="shared" si="120"/>
        <v/>
      </c>
      <c r="H996" s="142"/>
      <c r="I996" t="str">
        <f t="shared" ca="1" si="121"/>
        <v/>
      </c>
      <c r="J996" s="142"/>
      <c r="K996" t="str">
        <f t="shared" ca="1" si="122"/>
        <v/>
      </c>
      <c r="L996" s="142"/>
      <c r="M996" s="142"/>
      <c r="N996" s="142"/>
      <c r="O996" s="146"/>
      <c r="P996" s="146"/>
      <c r="Q996" s="145">
        <f t="shared" si="124"/>
        <v>0</v>
      </c>
      <c r="R996" s="146"/>
      <c r="S996" s="146"/>
      <c r="T996" s="145">
        <f t="shared" si="125"/>
        <v>0</v>
      </c>
      <c r="U996" s="146"/>
      <c r="V996" s="146"/>
      <c r="W996" s="145">
        <f t="shared" si="126"/>
        <v>0</v>
      </c>
      <c r="X996" s="146"/>
      <c r="Y996" s="146"/>
      <c r="Z996" s="145">
        <f t="shared" si="127"/>
        <v>0</v>
      </c>
      <c r="AA996" s="126">
        <f t="shared" si="123"/>
        <v>0</v>
      </c>
      <c r="AB996" s="142"/>
    </row>
    <row r="997" spans="1:28" x14ac:dyDescent="0.55000000000000004">
      <c r="A997">
        <v>988</v>
      </c>
      <c r="B997" s="142"/>
      <c r="C997" s="142"/>
      <c r="D997" s="142"/>
      <c r="E997" s="142"/>
      <c r="F997" s="142"/>
      <c r="G997" t="str">
        <f t="shared" si="120"/>
        <v/>
      </c>
      <c r="H997" s="142"/>
      <c r="I997" t="str">
        <f t="shared" ca="1" si="121"/>
        <v/>
      </c>
      <c r="J997" s="142"/>
      <c r="K997" t="str">
        <f t="shared" ca="1" si="122"/>
        <v/>
      </c>
      <c r="L997" s="142"/>
      <c r="M997" s="142"/>
      <c r="N997" s="142"/>
      <c r="O997" s="146"/>
      <c r="P997" s="146"/>
      <c r="Q997" s="145">
        <f t="shared" si="124"/>
        <v>0</v>
      </c>
      <c r="R997" s="146"/>
      <c r="S997" s="146"/>
      <c r="T997" s="145">
        <f t="shared" si="125"/>
        <v>0</v>
      </c>
      <c r="U997" s="146"/>
      <c r="V997" s="146"/>
      <c r="W997" s="145">
        <f t="shared" si="126"/>
        <v>0</v>
      </c>
      <c r="X997" s="146"/>
      <c r="Y997" s="146"/>
      <c r="Z997" s="145">
        <f t="shared" si="127"/>
        <v>0</v>
      </c>
      <c r="AA997" s="126">
        <f t="shared" si="123"/>
        <v>0</v>
      </c>
      <c r="AB997" s="142"/>
    </row>
    <row r="998" spans="1:28" x14ac:dyDescent="0.55000000000000004">
      <c r="A998">
        <v>989</v>
      </c>
      <c r="B998" s="142"/>
      <c r="C998" s="142"/>
      <c r="D998" s="142"/>
      <c r="E998" s="142"/>
      <c r="F998" s="142"/>
      <c r="G998" t="str">
        <f t="shared" si="120"/>
        <v/>
      </c>
      <c r="H998" s="142"/>
      <c r="I998" t="str">
        <f t="shared" ca="1" si="121"/>
        <v/>
      </c>
      <c r="J998" s="142"/>
      <c r="K998" t="str">
        <f t="shared" ca="1" si="122"/>
        <v/>
      </c>
      <c r="L998" s="142"/>
      <c r="M998" s="142"/>
      <c r="N998" s="142"/>
      <c r="O998" s="146"/>
      <c r="P998" s="146"/>
      <c r="Q998" s="145">
        <f t="shared" si="124"/>
        <v>0</v>
      </c>
      <c r="R998" s="146"/>
      <c r="S998" s="146"/>
      <c r="T998" s="145">
        <f t="shared" si="125"/>
        <v>0</v>
      </c>
      <c r="U998" s="146"/>
      <c r="V998" s="146"/>
      <c r="W998" s="145">
        <f t="shared" si="126"/>
        <v>0</v>
      </c>
      <c r="X998" s="146"/>
      <c r="Y998" s="146"/>
      <c r="Z998" s="145">
        <f t="shared" si="127"/>
        <v>0</v>
      </c>
      <c r="AA998" s="126">
        <f t="shared" si="123"/>
        <v>0</v>
      </c>
      <c r="AB998" s="142"/>
    </row>
    <row r="999" spans="1:28" x14ac:dyDescent="0.55000000000000004">
      <c r="A999">
        <v>990</v>
      </c>
      <c r="B999" s="142"/>
      <c r="C999" s="142"/>
      <c r="D999" s="142"/>
      <c r="E999" s="142"/>
      <c r="F999" s="142"/>
      <c r="G999" t="str">
        <f t="shared" si="120"/>
        <v/>
      </c>
      <c r="H999" s="142"/>
      <c r="I999" t="str">
        <f t="shared" ca="1" si="121"/>
        <v/>
      </c>
      <c r="J999" s="142"/>
      <c r="K999" t="str">
        <f t="shared" ca="1" si="122"/>
        <v/>
      </c>
      <c r="L999" s="142"/>
      <c r="M999" s="142"/>
      <c r="N999" s="142"/>
      <c r="O999" s="146"/>
      <c r="P999" s="146"/>
      <c r="Q999" s="145">
        <f t="shared" si="124"/>
        <v>0</v>
      </c>
      <c r="R999" s="146"/>
      <c r="S999" s="146"/>
      <c r="T999" s="145">
        <f t="shared" si="125"/>
        <v>0</v>
      </c>
      <c r="U999" s="146"/>
      <c r="V999" s="146"/>
      <c r="W999" s="145">
        <f t="shared" si="126"/>
        <v>0</v>
      </c>
      <c r="X999" s="146"/>
      <c r="Y999" s="146"/>
      <c r="Z999" s="145">
        <f t="shared" si="127"/>
        <v>0</v>
      </c>
      <c r="AA999" s="126">
        <f t="shared" si="123"/>
        <v>0</v>
      </c>
      <c r="AB999" s="142"/>
    </row>
    <row r="1000" spans="1:28" x14ac:dyDescent="0.55000000000000004">
      <c r="A1000">
        <v>991</v>
      </c>
      <c r="B1000" s="142"/>
      <c r="C1000" s="142"/>
      <c r="D1000" s="142"/>
      <c r="E1000" s="142"/>
      <c r="F1000" s="142"/>
      <c r="G1000" t="str">
        <f t="shared" si="120"/>
        <v/>
      </c>
      <c r="H1000" s="142"/>
      <c r="I1000" t="str">
        <f t="shared" ca="1" si="121"/>
        <v/>
      </c>
      <c r="J1000" s="142"/>
      <c r="K1000" t="str">
        <f t="shared" ca="1" si="122"/>
        <v/>
      </c>
      <c r="L1000" s="142"/>
      <c r="M1000" s="142"/>
      <c r="N1000" s="142"/>
      <c r="O1000" s="146"/>
      <c r="P1000" s="146"/>
      <c r="Q1000" s="145">
        <f t="shared" si="124"/>
        <v>0</v>
      </c>
      <c r="R1000" s="146"/>
      <c r="S1000" s="146"/>
      <c r="T1000" s="145">
        <f t="shared" si="125"/>
        <v>0</v>
      </c>
      <c r="U1000" s="146"/>
      <c r="V1000" s="146"/>
      <c r="W1000" s="145">
        <f t="shared" si="126"/>
        <v>0</v>
      </c>
      <c r="X1000" s="146"/>
      <c r="Y1000" s="146"/>
      <c r="Z1000" s="145">
        <f t="shared" si="127"/>
        <v>0</v>
      </c>
      <c r="AA1000" s="126">
        <f t="shared" si="123"/>
        <v>0</v>
      </c>
      <c r="AB1000" s="142"/>
    </row>
    <row r="1001" spans="1:28" x14ac:dyDescent="0.55000000000000004">
      <c r="A1001">
        <v>992</v>
      </c>
      <c r="B1001" s="142"/>
      <c r="C1001" s="142"/>
      <c r="D1001" s="142"/>
      <c r="E1001" s="142"/>
      <c r="F1001" s="142"/>
      <c r="G1001" t="str">
        <f t="shared" si="120"/>
        <v/>
      </c>
      <c r="H1001" s="142"/>
      <c r="I1001" t="str">
        <f t="shared" ca="1" si="121"/>
        <v/>
      </c>
      <c r="J1001" s="142"/>
      <c r="K1001" t="str">
        <f t="shared" ca="1" si="122"/>
        <v/>
      </c>
      <c r="L1001" s="142"/>
      <c r="M1001" s="142"/>
      <c r="N1001" s="142"/>
      <c r="O1001" s="146"/>
      <c r="P1001" s="146"/>
      <c r="Q1001" s="145">
        <f t="shared" si="124"/>
        <v>0</v>
      </c>
      <c r="R1001" s="146"/>
      <c r="S1001" s="146"/>
      <c r="T1001" s="145">
        <f t="shared" si="125"/>
        <v>0</v>
      </c>
      <c r="U1001" s="146"/>
      <c r="V1001" s="146"/>
      <c r="W1001" s="145">
        <f t="shared" si="126"/>
        <v>0</v>
      </c>
      <c r="X1001" s="146"/>
      <c r="Y1001" s="146"/>
      <c r="Z1001" s="145">
        <f t="shared" si="127"/>
        <v>0</v>
      </c>
      <c r="AA1001" s="126">
        <f t="shared" si="123"/>
        <v>0</v>
      </c>
      <c r="AB1001" s="142"/>
    </row>
    <row r="1002" spans="1:28" x14ac:dyDescent="0.55000000000000004">
      <c r="A1002">
        <v>993</v>
      </c>
      <c r="B1002" s="142"/>
      <c r="C1002" s="142"/>
      <c r="D1002" s="142"/>
      <c r="E1002" s="142"/>
      <c r="F1002" s="142"/>
      <c r="G1002" t="str">
        <f t="shared" si="120"/>
        <v/>
      </c>
      <c r="H1002" s="142"/>
      <c r="I1002" t="str">
        <f t="shared" ca="1" si="121"/>
        <v/>
      </c>
      <c r="J1002" s="142"/>
      <c r="K1002" t="str">
        <f t="shared" ca="1" si="122"/>
        <v/>
      </c>
      <c r="L1002" s="142"/>
      <c r="M1002" s="142"/>
      <c r="N1002" s="142"/>
      <c r="O1002" s="146"/>
      <c r="P1002" s="146"/>
      <c r="Q1002" s="145">
        <f t="shared" si="124"/>
        <v>0</v>
      </c>
      <c r="R1002" s="146"/>
      <c r="S1002" s="146"/>
      <c r="T1002" s="145">
        <f t="shared" si="125"/>
        <v>0</v>
      </c>
      <c r="U1002" s="146"/>
      <c r="V1002" s="146"/>
      <c r="W1002" s="145">
        <f t="shared" si="126"/>
        <v>0</v>
      </c>
      <c r="X1002" s="146"/>
      <c r="Y1002" s="146"/>
      <c r="Z1002" s="145">
        <f t="shared" si="127"/>
        <v>0</v>
      </c>
      <c r="AA1002" s="126">
        <f t="shared" si="123"/>
        <v>0</v>
      </c>
      <c r="AB1002" s="142"/>
    </row>
    <row r="1003" spans="1:28" x14ac:dyDescent="0.55000000000000004">
      <c r="A1003">
        <v>994</v>
      </c>
      <c r="B1003" s="142"/>
      <c r="C1003" s="142"/>
      <c r="D1003" s="142"/>
      <c r="E1003" s="142"/>
      <c r="F1003" s="142"/>
      <c r="G1003" t="str">
        <f t="shared" si="120"/>
        <v/>
      </c>
      <c r="H1003" s="142"/>
      <c r="I1003" t="str">
        <f t="shared" ca="1" si="121"/>
        <v/>
      </c>
      <c r="J1003" s="142"/>
      <c r="K1003" t="str">
        <f t="shared" ca="1" si="122"/>
        <v/>
      </c>
      <c r="L1003" s="142"/>
      <c r="M1003" s="142"/>
      <c r="N1003" s="142"/>
      <c r="O1003" s="146"/>
      <c r="P1003" s="146"/>
      <c r="Q1003" s="145">
        <f t="shared" si="124"/>
        <v>0</v>
      </c>
      <c r="R1003" s="146"/>
      <c r="S1003" s="146"/>
      <c r="T1003" s="145">
        <f t="shared" si="125"/>
        <v>0</v>
      </c>
      <c r="U1003" s="146"/>
      <c r="V1003" s="146"/>
      <c r="W1003" s="145">
        <f t="shared" si="126"/>
        <v>0</v>
      </c>
      <c r="X1003" s="146"/>
      <c r="Y1003" s="146"/>
      <c r="Z1003" s="145">
        <f t="shared" si="127"/>
        <v>0</v>
      </c>
      <c r="AA1003" s="126">
        <f t="shared" si="123"/>
        <v>0</v>
      </c>
      <c r="AB1003" s="142"/>
    </row>
    <row r="1004" spans="1:28" x14ac:dyDescent="0.55000000000000004">
      <c r="A1004">
        <v>995</v>
      </c>
      <c r="B1004" s="142"/>
      <c r="C1004" s="142"/>
      <c r="D1004" s="142"/>
      <c r="E1004" s="142"/>
      <c r="F1004" s="142"/>
      <c r="G1004" t="str">
        <f t="shared" si="120"/>
        <v/>
      </c>
      <c r="H1004" s="142"/>
      <c r="I1004" t="str">
        <f t="shared" ca="1" si="121"/>
        <v/>
      </c>
      <c r="J1004" s="142"/>
      <c r="K1004" t="str">
        <f t="shared" ca="1" si="122"/>
        <v/>
      </c>
      <c r="L1004" s="142"/>
      <c r="M1004" s="142"/>
      <c r="N1004" s="142"/>
      <c r="O1004" s="146"/>
      <c r="P1004" s="146"/>
      <c r="Q1004" s="145">
        <f t="shared" si="124"/>
        <v>0</v>
      </c>
      <c r="R1004" s="146"/>
      <c r="S1004" s="146"/>
      <c r="T1004" s="145">
        <f t="shared" si="125"/>
        <v>0</v>
      </c>
      <c r="U1004" s="146"/>
      <c r="V1004" s="146"/>
      <c r="W1004" s="145">
        <f t="shared" si="126"/>
        <v>0</v>
      </c>
      <c r="X1004" s="146"/>
      <c r="Y1004" s="146"/>
      <c r="Z1004" s="145">
        <f t="shared" si="127"/>
        <v>0</v>
      </c>
      <c r="AA1004" s="126">
        <f t="shared" si="123"/>
        <v>0</v>
      </c>
      <c r="AB1004" s="142"/>
    </row>
    <row r="1005" spans="1:28" x14ac:dyDescent="0.55000000000000004">
      <c r="A1005">
        <v>996</v>
      </c>
      <c r="B1005" s="142"/>
      <c r="C1005" s="142"/>
      <c r="D1005" s="142"/>
      <c r="E1005" s="142"/>
      <c r="F1005" s="142"/>
      <c r="G1005" t="str">
        <f t="shared" si="120"/>
        <v/>
      </c>
      <c r="H1005" s="142"/>
      <c r="I1005" t="str">
        <f t="shared" ca="1" si="121"/>
        <v/>
      </c>
      <c r="J1005" s="142"/>
      <c r="K1005" t="str">
        <f t="shared" ca="1" si="122"/>
        <v/>
      </c>
      <c r="L1005" s="142"/>
      <c r="M1005" s="142"/>
      <c r="N1005" s="142"/>
      <c r="O1005" s="146"/>
      <c r="P1005" s="146"/>
      <c r="Q1005" s="145">
        <f t="shared" si="124"/>
        <v>0</v>
      </c>
      <c r="R1005" s="146"/>
      <c r="S1005" s="146"/>
      <c r="T1005" s="145">
        <f t="shared" si="125"/>
        <v>0</v>
      </c>
      <c r="U1005" s="146"/>
      <c r="V1005" s="146"/>
      <c r="W1005" s="145">
        <f t="shared" si="126"/>
        <v>0</v>
      </c>
      <c r="X1005" s="146"/>
      <c r="Y1005" s="146"/>
      <c r="Z1005" s="145">
        <f t="shared" si="127"/>
        <v>0</v>
      </c>
      <c r="AA1005" s="126">
        <f t="shared" si="123"/>
        <v>0</v>
      </c>
      <c r="AB1005" s="142"/>
    </row>
    <row r="1006" spans="1:28" x14ac:dyDescent="0.55000000000000004">
      <c r="A1006">
        <v>997</v>
      </c>
      <c r="B1006" s="142"/>
      <c r="C1006" s="142"/>
      <c r="D1006" s="142"/>
      <c r="E1006" s="142"/>
      <c r="F1006" s="142"/>
      <c r="G1006" t="str">
        <f t="shared" si="120"/>
        <v/>
      </c>
      <c r="H1006" s="142"/>
      <c r="I1006" t="str">
        <f t="shared" ca="1" si="121"/>
        <v/>
      </c>
      <c r="J1006" s="142"/>
      <c r="K1006" t="str">
        <f t="shared" ca="1" si="122"/>
        <v/>
      </c>
      <c r="L1006" s="142"/>
      <c r="M1006" s="142"/>
      <c r="N1006" s="142"/>
      <c r="O1006" s="146"/>
      <c r="P1006" s="146"/>
      <c r="Q1006" s="145">
        <f t="shared" si="124"/>
        <v>0</v>
      </c>
      <c r="R1006" s="146"/>
      <c r="S1006" s="146"/>
      <c r="T1006" s="145">
        <f t="shared" si="125"/>
        <v>0</v>
      </c>
      <c r="U1006" s="146"/>
      <c r="V1006" s="146"/>
      <c r="W1006" s="145">
        <f t="shared" si="126"/>
        <v>0</v>
      </c>
      <c r="X1006" s="146"/>
      <c r="Y1006" s="146"/>
      <c r="Z1006" s="145">
        <f t="shared" si="127"/>
        <v>0</v>
      </c>
      <c r="AA1006" s="126">
        <f t="shared" si="123"/>
        <v>0</v>
      </c>
      <c r="AB1006" s="142"/>
    </row>
    <row r="1007" spans="1:28" x14ac:dyDescent="0.55000000000000004">
      <c r="A1007">
        <v>998</v>
      </c>
      <c r="B1007" s="142"/>
      <c r="C1007" s="142"/>
      <c r="D1007" s="142"/>
      <c r="E1007" s="142"/>
      <c r="F1007" s="142"/>
      <c r="G1007" t="str">
        <f t="shared" si="120"/>
        <v/>
      </c>
      <c r="H1007" s="142"/>
      <c r="I1007" t="str">
        <f t="shared" ca="1" si="121"/>
        <v/>
      </c>
      <c r="J1007" s="142"/>
      <c r="K1007" t="str">
        <f t="shared" ca="1" si="122"/>
        <v/>
      </c>
      <c r="L1007" s="142"/>
      <c r="M1007" s="142"/>
      <c r="N1007" s="142"/>
      <c r="O1007" s="146"/>
      <c r="P1007" s="146"/>
      <c r="Q1007" s="145">
        <f t="shared" si="124"/>
        <v>0</v>
      </c>
      <c r="R1007" s="146"/>
      <c r="S1007" s="146"/>
      <c r="T1007" s="145">
        <f t="shared" si="125"/>
        <v>0</v>
      </c>
      <c r="U1007" s="146"/>
      <c r="V1007" s="146"/>
      <c r="W1007" s="145">
        <f t="shared" si="126"/>
        <v>0</v>
      </c>
      <c r="X1007" s="146"/>
      <c r="Y1007" s="146"/>
      <c r="Z1007" s="145">
        <f t="shared" si="127"/>
        <v>0</v>
      </c>
      <c r="AA1007" s="126">
        <f t="shared" si="123"/>
        <v>0</v>
      </c>
      <c r="AB1007" s="142"/>
    </row>
    <row r="1008" spans="1:28" x14ac:dyDescent="0.55000000000000004">
      <c r="A1008">
        <v>999</v>
      </c>
      <c r="B1008" s="142"/>
      <c r="C1008" s="142"/>
      <c r="D1008" s="142"/>
      <c r="E1008" s="142"/>
      <c r="F1008" s="142"/>
      <c r="G1008" t="str">
        <f t="shared" si="120"/>
        <v/>
      </c>
      <c r="H1008" s="142"/>
      <c r="I1008" t="str">
        <f t="shared" ca="1" si="121"/>
        <v/>
      </c>
      <c r="J1008" s="142"/>
      <c r="K1008" t="str">
        <f t="shared" ca="1" si="122"/>
        <v/>
      </c>
      <c r="L1008" s="142"/>
      <c r="M1008" s="142"/>
      <c r="N1008" s="142"/>
      <c r="O1008" s="146"/>
      <c r="P1008" s="146"/>
      <c r="Q1008" s="145">
        <f t="shared" si="124"/>
        <v>0</v>
      </c>
      <c r="R1008" s="146"/>
      <c r="S1008" s="146"/>
      <c r="T1008" s="145">
        <f t="shared" si="125"/>
        <v>0</v>
      </c>
      <c r="U1008" s="146"/>
      <c r="V1008" s="146"/>
      <c r="W1008" s="145">
        <f t="shared" si="126"/>
        <v>0</v>
      </c>
      <c r="X1008" s="146"/>
      <c r="Y1008" s="146"/>
      <c r="Z1008" s="145">
        <f t="shared" si="127"/>
        <v>0</v>
      </c>
      <c r="AA1008" s="126">
        <f t="shared" si="123"/>
        <v>0</v>
      </c>
      <c r="AB1008" s="142"/>
    </row>
    <row r="1009" spans="1:28" x14ac:dyDescent="0.55000000000000004">
      <c r="A1009">
        <v>1000</v>
      </c>
      <c r="B1009" s="142"/>
      <c r="C1009" s="142"/>
      <c r="D1009" s="142"/>
      <c r="E1009" s="142"/>
      <c r="F1009" s="142"/>
      <c r="G1009" t="str">
        <f t="shared" si="120"/>
        <v/>
      </c>
      <c r="H1009" s="142"/>
      <c r="I1009" t="str">
        <f t="shared" ca="1" si="121"/>
        <v/>
      </c>
      <c r="J1009" s="142"/>
      <c r="K1009" t="str">
        <f t="shared" ca="1" si="122"/>
        <v/>
      </c>
      <c r="L1009" s="142"/>
      <c r="M1009" s="142"/>
      <c r="N1009" s="142"/>
      <c r="O1009" s="146"/>
      <c r="P1009" s="146"/>
      <c r="Q1009" s="145">
        <f t="shared" si="124"/>
        <v>0</v>
      </c>
      <c r="R1009" s="146"/>
      <c r="S1009" s="146"/>
      <c r="T1009" s="145">
        <f t="shared" si="125"/>
        <v>0</v>
      </c>
      <c r="U1009" s="146"/>
      <c r="V1009" s="146"/>
      <c r="W1009" s="145">
        <f t="shared" si="126"/>
        <v>0</v>
      </c>
      <c r="X1009" s="146"/>
      <c r="Y1009" s="146"/>
      <c r="Z1009" s="145">
        <f t="shared" si="127"/>
        <v>0</v>
      </c>
      <c r="AA1009" s="126">
        <f t="shared" si="123"/>
        <v>0</v>
      </c>
      <c r="AB1009" s="142"/>
    </row>
  </sheetData>
  <sheetProtection algorithmName="SHA-512" hashValue="1MljVET2QGoYd71m2/bR1SCy4seIyfN8zHaPIHmuHDY6Fw1ce1HfEN7b42OeFH+ifBpZhe7rKGDtC7Cf2qeHjA==" saltValue="+ITHO5DHs41zo/Vg2F+9sA==" spinCount="100000" sheet="1" objects="1" scenarios="1"/>
  <mergeCells count="40">
    <mergeCell ref="O8:Q8"/>
    <mergeCell ref="R8:T8"/>
    <mergeCell ref="U8:W8"/>
    <mergeCell ref="X8:Z8"/>
    <mergeCell ref="A1:E1"/>
    <mergeCell ref="A2:C2"/>
    <mergeCell ref="D2:E2"/>
    <mergeCell ref="A3:C3"/>
    <mergeCell ref="D3:E3"/>
    <mergeCell ref="A4:C4"/>
    <mergeCell ref="D4:E4"/>
    <mergeCell ref="A5:C5"/>
    <mergeCell ref="D5:E5"/>
    <mergeCell ref="A6:C6"/>
    <mergeCell ref="D6:E6"/>
    <mergeCell ref="L2:N2"/>
    <mergeCell ref="L3:N3"/>
    <mergeCell ref="L4:N4"/>
    <mergeCell ref="L5:N5"/>
    <mergeCell ref="L6:N6"/>
    <mergeCell ref="O2:Q2"/>
    <mergeCell ref="O5:Q5"/>
    <mergeCell ref="O6:Q6"/>
    <mergeCell ref="R2:T2"/>
    <mergeCell ref="U2:W2"/>
    <mergeCell ref="X2:Z2"/>
    <mergeCell ref="O3:Q3"/>
    <mergeCell ref="O4:Q4"/>
    <mergeCell ref="X6:Z6"/>
    <mergeCell ref="X5:Z5"/>
    <mergeCell ref="X4:Z4"/>
    <mergeCell ref="X3:Z3"/>
    <mergeCell ref="R6:T6"/>
    <mergeCell ref="R5:T5"/>
    <mergeCell ref="R4:T4"/>
    <mergeCell ref="R3:T3"/>
    <mergeCell ref="U3:W3"/>
    <mergeCell ref="U4:W4"/>
    <mergeCell ref="U5:W5"/>
    <mergeCell ref="U6:W6"/>
  </mergeCells>
  <dataValidations count="5">
    <dataValidation type="list" allowBlank="1" showInputMessage="1" showErrorMessage="1" errorTitle="Invalid transaction type" error="Please select a type from the dropdown list." sqref="F10:F1009" xr:uid="{00000000-0002-0000-0000-000000000000}">
      <formula1>TTYPE</formula1>
    </dataValidation>
    <dataValidation type="list" allowBlank="1" showInputMessage="1" showErrorMessage="1" errorTitle="Invalid category" error="Please select a category from the dropdown list." sqref="H10:H1009" xr:uid="{00000000-0002-0000-0000-000001000000}">
      <formula1>INDIRECT(CONCATENATE(G10,"CAT"))</formula1>
    </dataValidation>
    <dataValidation type="list" allowBlank="1" showInputMessage="1" showErrorMessage="1" errorTitle="Invalid subcategory" error="Please select a subcategory from the dropdown list." sqref="J10:J1009" xr:uid="{00000000-0002-0000-0000-000002000000}">
      <formula1>INDIRECT("SUB"&amp;I10)</formula1>
    </dataValidation>
    <dataValidation type="decimal" allowBlank="1" showInputMessage="1" showErrorMessage="1" sqref="O10:P1009 R10:S1009 U10:V1009 X10:Y1009" xr:uid="{00000000-0002-0000-0000-000003000000}">
      <formula1>-9999999.99</formula1>
      <formula2>9999999.99</formula2>
    </dataValidation>
    <dataValidation type="list" allowBlank="1" showDropDown="1" showInputMessage="1" showErrorMessage="1" errorTitle="Please enter X" error="Please enter X in this column when transactions appear on the bank statement to show that they are reconciled." sqref="AB10:AB1009" xr:uid="{ED4F4C78-577F-4353-AABD-E6133BA6A45B}">
      <formula1>X</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CDCB-FBA8-4C8B-80C7-70B243E80C63}">
  <sheetPr>
    <tabColor rgb="FF0070C0"/>
  </sheetPr>
  <dimension ref="A1:R1009"/>
  <sheetViews>
    <sheetView zoomScale="85" zoomScaleNormal="85" workbookViewId="0">
      <pane ySplit="9" topLeftCell="A10" activePane="bottomLeft" state="frozen"/>
      <selection activeCell="D999" sqref="D999"/>
      <selection pane="bottomLeft" activeCell="L4" sqref="L4"/>
    </sheetView>
  </sheetViews>
  <sheetFormatPr defaultColWidth="9.26171875" defaultRowHeight="14.4" x14ac:dyDescent="0.55000000000000004"/>
  <cols>
    <col min="1" max="1" width="5.26171875" bestFit="1" customWidth="1"/>
    <col min="2" max="2" width="16.41796875" customWidth="1"/>
    <col min="3" max="3" width="10.26171875" bestFit="1" customWidth="1"/>
    <col min="4" max="4" width="26.68359375" customWidth="1"/>
    <col min="5" max="5" width="43.41796875" customWidth="1"/>
    <col min="6" max="6" width="8.68359375" bestFit="1" customWidth="1"/>
    <col min="7" max="7" width="10.26171875" hidden="1" customWidth="1"/>
    <col min="8" max="8" width="35.26171875" bestFit="1" customWidth="1"/>
    <col min="9" max="9" width="14" hidden="1" customWidth="1"/>
    <col min="10" max="10" width="54.26171875" bestFit="1" customWidth="1"/>
    <col min="11" max="11" width="4.68359375" bestFit="1" customWidth="1"/>
    <col min="12" max="14" width="17" customWidth="1"/>
    <col min="15" max="17" width="11.68359375" customWidth="1"/>
    <col min="18" max="18" width="0" hidden="1" customWidth="1"/>
  </cols>
  <sheetData>
    <row r="1" spans="1:18" x14ac:dyDescent="0.55000000000000004">
      <c r="A1" s="305" t="s">
        <v>0</v>
      </c>
      <c r="B1" s="305"/>
      <c r="C1" s="305"/>
      <c r="D1" s="305"/>
      <c r="E1" s="305"/>
    </row>
    <row r="2" spans="1:18" x14ac:dyDescent="0.55000000000000004">
      <c r="A2" s="306" t="s">
        <v>1</v>
      </c>
      <c r="B2" s="306"/>
      <c r="C2" s="306"/>
      <c r="D2" s="306" t="str">
        <f>IF('Section 1'!N5="","","BR"&amp;('Section 1'!N5))</f>
        <v/>
      </c>
      <c r="E2" s="306"/>
      <c r="J2" s="181"/>
      <c r="L2" s="308" t="s">
        <v>30</v>
      </c>
      <c r="M2" s="308"/>
      <c r="N2" s="308"/>
      <c r="O2" s="303" t="s">
        <v>31</v>
      </c>
      <c r="P2" s="304"/>
      <c r="Q2" s="304"/>
    </row>
    <row r="3" spans="1:18" x14ac:dyDescent="0.55000000000000004">
      <c r="A3" s="306" t="s">
        <v>4</v>
      </c>
      <c r="B3" s="306"/>
      <c r="C3" s="306"/>
      <c r="D3" s="306" t="str">
        <f>IF('Section 1'!G5="","",('Section 1'!G5))</f>
        <v/>
      </c>
      <c r="E3" s="306"/>
      <c r="L3" t="s">
        <v>5</v>
      </c>
      <c r="O3" s="302"/>
      <c r="P3" s="302"/>
      <c r="Q3" s="302"/>
    </row>
    <row r="4" spans="1:18" x14ac:dyDescent="0.55000000000000004">
      <c r="A4" s="306" t="s">
        <v>6</v>
      </c>
      <c r="B4" s="306"/>
      <c r="C4" s="306"/>
      <c r="D4" s="306" t="str">
        <f>IF('Section 1'!G7="","",('Section 1'!G7))</f>
        <v/>
      </c>
      <c r="E4" s="306"/>
      <c r="L4" t="s">
        <v>7</v>
      </c>
      <c r="O4" s="301">
        <f>SUM(O10:O1009)</f>
        <v>0</v>
      </c>
      <c r="P4" s="301"/>
      <c r="Q4" s="301"/>
    </row>
    <row r="5" spans="1:18" x14ac:dyDescent="0.55000000000000004">
      <c r="A5" s="306" t="s">
        <v>8</v>
      </c>
      <c r="B5" s="306"/>
      <c r="C5" s="306"/>
      <c r="D5" s="307">
        <v>45838</v>
      </c>
      <c r="E5" s="307"/>
      <c r="L5" t="s">
        <v>9</v>
      </c>
      <c r="O5" s="301">
        <f>-SUM(P10:P1009)</f>
        <v>0</v>
      </c>
      <c r="P5" s="301"/>
      <c r="Q5" s="301"/>
    </row>
    <row r="6" spans="1:18" x14ac:dyDescent="0.55000000000000004">
      <c r="A6" s="306" t="s">
        <v>10</v>
      </c>
      <c r="B6" s="306"/>
      <c r="C6" s="306"/>
      <c r="D6" s="306" t="str">
        <f>IF('Section 1'!M7="","",'Section 1'!M7)</f>
        <v>GBP</v>
      </c>
      <c r="E6" s="306"/>
      <c r="L6" t="s">
        <v>11</v>
      </c>
      <c r="O6" s="301">
        <f>O3+O4+O5</f>
        <v>0</v>
      </c>
      <c r="P6" s="301"/>
      <c r="Q6" s="301"/>
    </row>
    <row r="8" spans="1:18" x14ac:dyDescent="0.55000000000000004">
      <c r="O8" s="303" t="s">
        <v>31</v>
      </c>
      <c r="P8" s="304"/>
      <c r="Q8" s="304"/>
    </row>
    <row r="9" spans="1:18" x14ac:dyDescent="0.55000000000000004">
      <c r="A9" s="35" t="s">
        <v>12</v>
      </c>
      <c r="B9" s="35" t="s">
        <v>13</v>
      </c>
      <c r="C9" s="35" t="s">
        <v>14</v>
      </c>
      <c r="D9" s="35" t="s">
        <v>15</v>
      </c>
      <c r="E9" s="35" t="s">
        <v>16</v>
      </c>
      <c r="F9" s="35" t="s">
        <v>17</v>
      </c>
      <c r="G9" s="35" t="s">
        <v>18</v>
      </c>
      <c r="H9" s="35" t="s">
        <v>19</v>
      </c>
      <c r="I9" s="35" t="s">
        <v>20</v>
      </c>
      <c r="J9" s="35" t="s">
        <v>21</v>
      </c>
      <c r="K9" s="35" t="s">
        <v>12</v>
      </c>
      <c r="L9" s="35" t="s">
        <v>22</v>
      </c>
      <c r="M9" s="35" t="s">
        <v>23</v>
      </c>
      <c r="N9" s="35" t="s">
        <v>24</v>
      </c>
      <c r="O9" s="35" t="s">
        <v>25</v>
      </c>
      <c r="P9" s="35" t="s">
        <v>26</v>
      </c>
      <c r="Q9" s="35" t="s">
        <v>27</v>
      </c>
      <c r="R9" s="35" t="s">
        <v>28</v>
      </c>
    </row>
    <row r="10" spans="1:18" x14ac:dyDescent="0.55000000000000004">
      <c r="A10">
        <v>1</v>
      </c>
      <c r="B10" s="184"/>
      <c r="C10" s="142"/>
      <c r="D10" s="142"/>
      <c r="E10" s="142"/>
      <c r="F10" s="142"/>
      <c r="G10" t="str">
        <f t="shared" ref="G10:G74" si="0">LEFT(F10,1)</f>
        <v/>
      </c>
      <c r="H10" s="142"/>
      <c r="I10" t="str">
        <f t="shared" ref="I10:I74" ca="1" si="1">IFERROR(VLOOKUP(H10,INDIRECT(G10&amp;"CATL"),2,FALSE),"")</f>
        <v/>
      </c>
      <c r="J10" s="142"/>
      <c r="K10" t="str">
        <f ca="1">IFERROR(VLOOKUP(J10,INDIRECT("SUB"&amp;I10&amp;"L"),2,FALSE),"")</f>
        <v/>
      </c>
      <c r="L10" s="142"/>
      <c r="M10" s="142"/>
      <c r="N10" s="142"/>
      <c r="O10" s="146"/>
      <c r="P10" s="146"/>
      <c r="Q10" s="145">
        <f>O3+O10-P10</f>
        <v>0</v>
      </c>
      <c r="R10" s="126">
        <f>O10-P10</f>
        <v>0</v>
      </c>
    </row>
    <row r="11" spans="1:18" x14ac:dyDescent="0.55000000000000004">
      <c r="A11">
        <v>2</v>
      </c>
      <c r="B11" s="142"/>
      <c r="C11" s="142"/>
      <c r="D11" s="142"/>
      <c r="E11" s="142"/>
      <c r="F11" s="142"/>
      <c r="G11" t="str">
        <f t="shared" si="0"/>
        <v/>
      </c>
      <c r="H11" s="142"/>
      <c r="I11" t="str">
        <f t="shared" ca="1" si="1"/>
        <v/>
      </c>
      <c r="J11" s="142"/>
      <c r="K11" t="str">
        <f t="shared" ref="K11:K74" ca="1" si="2">IFERROR(VLOOKUP(J11,INDIRECT("SUB"&amp;I11&amp;"L"),2,FALSE),"")</f>
        <v/>
      </c>
      <c r="L11" s="142"/>
      <c r="M11" s="142"/>
      <c r="N11" s="142"/>
      <c r="O11" s="146"/>
      <c r="P11" s="146"/>
      <c r="Q11" s="145">
        <f>Q10+O11-P11</f>
        <v>0</v>
      </c>
      <c r="R11" s="126">
        <f t="shared" ref="R11:R74" si="3">O11-P11</f>
        <v>0</v>
      </c>
    </row>
    <row r="12" spans="1:18" x14ac:dyDescent="0.55000000000000004">
      <c r="A12">
        <v>3</v>
      </c>
      <c r="B12" s="142"/>
      <c r="C12" s="142"/>
      <c r="D12" s="142"/>
      <c r="E12" s="142"/>
      <c r="F12" s="142"/>
      <c r="G12" t="str">
        <f t="shared" si="0"/>
        <v/>
      </c>
      <c r="H12" s="142"/>
      <c r="I12" t="str">
        <f t="shared" ca="1" si="1"/>
        <v/>
      </c>
      <c r="J12" s="142"/>
      <c r="K12" t="str">
        <f t="shared" ca="1" si="2"/>
        <v/>
      </c>
      <c r="L12" s="142"/>
      <c r="M12" s="142"/>
      <c r="N12" s="142"/>
      <c r="O12" s="146"/>
      <c r="P12" s="146"/>
      <c r="Q12" s="145">
        <f t="shared" ref="Q12:Q75" si="4">Q11+O12-P12</f>
        <v>0</v>
      </c>
      <c r="R12" s="126">
        <f t="shared" si="3"/>
        <v>0</v>
      </c>
    </row>
    <row r="13" spans="1:18" x14ac:dyDescent="0.55000000000000004">
      <c r="A13">
        <v>4</v>
      </c>
      <c r="B13" s="142"/>
      <c r="C13" s="142"/>
      <c r="D13" s="142"/>
      <c r="E13" s="142"/>
      <c r="F13" s="142"/>
      <c r="G13" t="str">
        <f t="shared" si="0"/>
        <v/>
      </c>
      <c r="H13" s="142"/>
      <c r="I13" t="str">
        <f t="shared" ca="1" si="1"/>
        <v/>
      </c>
      <c r="J13" s="142"/>
      <c r="K13" t="str">
        <f t="shared" ca="1" si="2"/>
        <v/>
      </c>
      <c r="L13" s="142"/>
      <c r="M13" s="142"/>
      <c r="N13" s="142"/>
      <c r="O13" s="146"/>
      <c r="P13" s="146"/>
      <c r="Q13" s="145">
        <f t="shared" si="4"/>
        <v>0</v>
      </c>
      <c r="R13" s="126">
        <f t="shared" si="3"/>
        <v>0</v>
      </c>
    </row>
    <row r="14" spans="1:18" x14ac:dyDescent="0.55000000000000004">
      <c r="A14">
        <v>5</v>
      </c>
      <c r="B14" s="142"/>
      <c r="C14" s="142"/>
      <c r="D14" s="142"/>
      <c r="E14" s="142"/>
      <c r="F14" s="142"/>
      <c r="G14" t="str">
        <f t="shared" si="0"/>
        <v/>
      </c>
      <c r="H14" s="142"/>
      <c r="I14" t="str">
        <f t="shared" ca="1" si="1"/>
        <v/>
      </c>
      <c r="J14" s="142"/>
      <c r="K14" t="str">
        <f t="shared" ca="1" si="2"/>
        <v/>
      </c>
      <c r="L14" s="142"/>
      <c r="M14" s="142"/>
      <c r="N14" s="142"/>
      <c r="O14" s="146"/>
      <c r="P14" s="146"/>
      <c r="Q14" s="145">
        <f t="shared" si="4"/>
        <v>0</v>
      </c>
      <c r="R14" s="126">
        <f t="shared" si="3"/>
        <v>0</v>
      </c>
    </row>
    <row r="15" spans="1:18" x14ac:dyDescent="0.55000000000000004">
      <c r="A15">
        <v>6</v>
      </c>
      <c r="B15" s="142"/>
      <c r="C15" s="142"/>
      <c r="D15" s="142"/>
      <c r="E15" s="142"/>
      <c r="F15" s="142"/>
      <c r="G15" t="str">
        <f t="shared" si="0"/>
        <v/>
      </c>
      <c r="H15" s="142"/>
      <c r="I15" t="str">
        <f t="shared" ca="1" si="1"/>
        <v/>
      </c>
      <c r="J15" s="142"/>
      <c r="K15" t="str">
        <f t="shared" ca="1" si="2"/>
        <v/>
      </c>
      <c r="L15" s="142"/>
      <c r="M15" s="142"/>
      <c r="N15" s="142"/>
      <c r="O15" s="146"/>
      <c r="P15" s="146"/>
      <c r="Q15" s="145">
        <f t="shared" si="4"/>
        <v>0</v>
      </c>
      <c r="R15" s="126">
        <f t="shared" si="3"/>
        <v>0</v>
      </c>
    </row>
    <row r="16" spans="1:18" x14ac:dyDescent="0.55000000000000004">
      <c r="A16">
        <v>7</v>
      </c>
      <c r="B16" s="142"/>
      <c r="C16" s="142"/>
      <c r="D16" s="142"/>
      <c r="E16" s="142"/>
      <c r="F16" s="142"/>
      <c r="G16" t="str">
        <f t="shared" si="0"/>
        <v/>
      </c>
      <c r="H16" s="142"/>
      <c r="I16" t="str">
        <f t="shared" ca="1" si="1"/>
        <v/>
      </c>
      <c r="J16" s="142"/>
      <c r="K16" t="str">
        <f t="shared" ca="1" si="2"/>
        <v/>
      </c>
      <c r="L16" s="142"/>
      <c r="M16" s="142"/>
      <c r="N16" s="142"/>
      <c r="O16" s="146"/>
      <c r="P16" s="146"/>
      <c r="Q16" s="145">
        <f t="shared" si="4"/>
        <v>0</v>
      </c>
      <c r="R16" s="126">
        <f t="shared" si="3"/>
        <v>0</v>
      </c>
    </row>
    <row r="17" spans="1:18" x14ac:dyDescent="0.55000000000000004">
      <c r="A17">
        <v>8</v>
      </c>
      <c r="B17" s="142"/>
      <c r="C17" s="142"/>
      <c r="D17" s="142"/>
      <c r="E17" s="142"/>
      <c r="F17" s="142"/>
      <c r="G17" t="str">
        <f t="shared" si="0"/>
        <v/>
      </c>
      <c r="H17" s="142"/>
      <c r="I17" t="str">
        <f t="shared" ca="1" si="1"/>
        <v/>
      </c>
      <c r="J17" s="142"/>
      <c r="K17" t="str">
        <f t="shared" ca="1" si="2"/>
        <v/>
      </c>
      <c r="L17" s="142"/>
      <c r="M17" s="142"/>
      <c r="N17" s="142"/>
      <c r="O17" s="146"/>
      <c r="P17" s="146"/>
      <c r="Q17" s="145">
        <f t="shared" si="4"/>
        <v>0</v>
      </c>
      <c r="R17" s="126">
        <f t="shared" si="3"/>
        <v>0</v>
      </c>
    </row>
    <row r="18" spans="1:18" x14ac:dyDescent="0.55000000000000004">
      <c r="A18">
        <v>9</v>
      </c>
      <c r="B18" s="142"/>
      <c r="C18" s="142"/>
      <c r="D18" s="142"/>
      <c r="E18" s="142"/>
      <c r="F18" s="142"/>
      <c r="G18" t="str">
        <f t="shared" si="0"/>
        <v/>
      </c>
      <c r="H18" s="142"/>
      <c r="I18" t="str">
        <f t="shared" ca="1" si="1"/>
        <v/>
      </c>
      <c r="J18" s="142"/>
      <c r="K18" t="str">
        <f t="shared" ca="1" si="2"/>
        <v/>
      </c>
      <c r="L18" s="142"/>
      <c r="M18" s="142"/>
      <c r="N18" s="142"/>
      <c r="O18" s="146"/>
      <c r="P18" s="146"/>
      <c r="Q18" s="145">
        <f t="shared" si="4"/>
        <v>0</v>
      </c>
      <c r="R18" s="126">
        <f t="shared" si="3"/>
        <v>0</v>
      </c>
    </row>
    <row r="19" spans="1:18" x14ac:dyDescent="0.55000000000000004">
      <c r="A19">
        <v>10</v>
      </c>
      <c r="B19" s="142"/>
      <c r="C19" s="142"/>
      <c r="D19" s="142"/>
      <c r="E19" s="142"/>
      <c r="F19" s="142"/>
      <c r="G19" t="str">
        <f t="shared" si="0"/>
        <v/>
      </c>
      <c r="H19" s="142"/>
      <c r="I19" t="str">
        <f t="shared" ca="1" si="1"/>
        <v/>
      </c>
      <c r="J19" s="142"/>
      <c r="K19" t="str">
        <f t="shared" ca="1" si="2"/>
        <v/>
      </c>
      <c r="L19" s="142"/>
      <c r="M19" s="142"/>
      <c r="N19" s="142"/>
      <c r="O19" s="146"/>
      <c r="P19" s="146"/>
      <c r="Q19" s="145">
        <f t="shared" si="4"/>
        <v>0</v>
      </c>
      <c r="R19" s="126">
        <f t="shared" si="3"/>
        <v>0</v>
      </c>
    </row>
    <row r="20" spans="1:18" x14ac:dyDescent="0.55000000000000004">
      <c r="A20">
        <v>11</v>
      </c>
      <c r="B20" s="142"/>
      <c r="C20" s="142"/>
      <c r="D20" s="142"/>
      <c r="E20" s="142"/>
      <c r="F20" s="142"/>
      <c r="G20" t="str">
        <f t="shared" si="0"/>
        <v/>
      </c>
      <c r="H20" s="142"/>
      <c r="I20" t="str">
        <f t="shared" ca="1" si="1"/>
        <v/>
      </c>
      <c r="J20" s="142"/>
      <c r="K20" t="str">
        <f t="shared" ca="1" si="2"/>
        <v/>
      </c>
      <c r="L20" s="142"/>
      <c r="M20" s="142"/>
      <c r="N20" s="142"/>
      <c r="O20" s="146"/>
      <c r="P20" s="146"/>
      <c r="Q20" s="145">
        <f t="shared" si="4"/>
        <v>0</v>
      </c>
      <c r="R20" s="126">
        <f t="shared" si="3"/>
        <v>0</v>
      </c>
    </row>
    <row r="21" spans="1:18" x14ac:dyDescent="0.55000000000000004">
      <c r="A21">
        <v>12</v>
      </c>
      <c r="B21" s="142"/>
      <c r="C21" s="142"/>
      <c r="D21" s="142"/>
      <c r="E21" s="142"/>
      <c r="F21" s="142"/>
      <c r="G21" t="str">
        <f t="shared" si="0"/>
        <v/>
      </c>
      <c r="H21" s="142"/>
      <c r="I21" t="str">
        <f t="shared" ca="1" si="1"/>
        <v/>
      </c>
      <c r="J21" s="142"/>
      <c r="K21" t="str">
        <f t="shared" ca="1" si="2"/>
        <v/>
      </c>
      <c r="L21" s="142"/>
      <c r="M21" s="142"/>
      <c r="N21" s="142"/>
      <c r="O21" s="146"/>
      <c r="P21" s="146"/>
      <c r="Q21" s="145">
        <f t="shared" si="4"/>
        <v>0</v>
      </c>
      <c r="R21" s="126">
        <f t="shared" si="3"/>
        <v>0</v>
      </c>
    </row>
    <row r="22" spans="1:18" x14ac:dyDescent="0.55000000000000004">
      <c r="A22">
        <v>13</v>
      </c>
      <c r="B22" s="142"/>
      <c r="C22" s="142"/>
      <c r="D22" s="142"/>
      <c r="E22" s="142"/>
      <c r="F22" s="142"/>
      <c r="G22" t="str">
        <f t="shared" si="0"/>
        <v/>
      </c>
      <c r="H22" s="142"/>
      <c r="I22" t="str">
        <f t="shared" ca="1" si="1"/>
        <v/>
      </c>
      <c r="J22" s="142"/>
      <c r="K22" t="str">
        <f t="shared" ca="1" si="2"/>
        <v/>
      </c>
      <c r="L22" s="142"/>
      <c r="M22" s="142"/>
      <c r="N22" s="142"/>
      <c r="O22" s="146"/>
      <c r="P22" s="146"/>
      <c r="Q22" s="145">
        <f t="shared" si="4"/>
        <v>0</v>
      </c>
      <c r="R22" s="126">
        <f t="shared" si="3"/>
        <v>0</v>
      </c>
    </row>
    <row r="23" spans="1:18" x14ac:dyDescent="0.55000000000000004">
      <c r="A23">
        <v>14</v>
      </c>
      <c r="B23" s="142"/>
      <c r="C23" s="142"/>
      <c r="D23" s="142"/>
      <c r="E23" s="142"/>
      <c r="F23" s="142"/>
      <c r="G23" t="str">
        <f t="shared" si="0"/>
        <v/>
      </c>
      <c r="H23" s="142"/>
      <c r="I23" t="str">
        <f t="shared" ca="1" si="1"/>
        <v/>
      </c>
      <c r="J23" s="142"/>
      <c r="K23" t="str">
        <f t="shared" ca="1" si="2"/>
        <v/>
      </c>
      <c r="L23" s="142"/>
      <c r="M23" s="142"/>
      <c r="N23" s="142"/>
      <c r="O23" s="146"/>
      <c r="P23" s="146"/>
      <c r="Q23" s="145">
        <f t="shared" si="4"/>
        <v>0</v>
      </c>
      <c r="R23" s="126">
        <f t="shared" si="3"/>
        <v>0</v>
      </c>
    </row>
    <row r="24" spans="1:18" x14ac:dyDescent="0.55000000000000004">
      <c r="A24">
        <v>15</v>
      </c>
      <c r="B24" s="142"/>
      <c r="C24" s="142"/>
      <c r="D24" s="142"/>
      <c r="E24" s="142"/>
      <c r="F24" s="142"/>
      <c r="G24" t="str">
        <f t="shared" si="0"/>
        <v/>
      </c>
      <c r="H24" s="142"/>
      <c r="I24" t="str">
        <f t="shared" ca="1" si="1"/>
        <v/>
      </c>
      <c r="J24" s="142"/>
      <c r="K24" t="str">
        <f t="shared" ca="1" si="2"/>
        <v/>
      </c>
      <c r="L24" s="142"/>
      <c r="M24" s="142"/>
      <c r="N24" s="142"/>
      <c r="O24" s="146"/>
      <c r="P24" s="146"/>
      <c r="Q24" s="145">
        <f t="shared" si="4"/>
        <v>0</v>
      </c>
      <c r="R24" s="126">
        <f t="shared" si="3"/>
        <v>0</v>
      </c>
    </row>
    <row r="25" spans="1:18" x14ac:dyDescent="0.55000000000000004">
      <c r="A25">
        <v>16</v>
      </c>
      <c r="B25" s="142"/>
      <c r="C25" s="142"/>
      <c r="D25" s="142"/>
      <c r="E25" s="142"/>
      <c r="F25" s="142"/>
      <c r="G25" t="str">
        <f t="shared" si="0"/>
        <v/>
      </c>
      <c r="H25" s="142"/>
      <c r="I25" t="str">
        <f t="shared" ca="1" si="1"/>
        <v/>
      </c>
      <c r="J25" s="142"/>
      <c r="K25" t="str">
        <f t="shared" ca="1" si="2"/>
        <v/>
      </c>
      <c r="L25" s="142"/>
      <c r="M25" s="142"/>
      <c r="N25" s="142"/>
      <c r="O25" s="146"/>
      <c r="P25" s="146"/>
      <c r="Q25" s="145">
        <f t="shared" si="4"/>
        <v>0</v>
      </c>
      <c r="R25" s="126">
        <f t="shared" si="3"/>
        <v>0</v>
      </c>
    </row>
    <row r="26" spans="1:18" x14ac:dyDescent="0.55000000000000004">
      <c r="A26">
        <v>17</v>
      </c>
      <c r="B26" s="142"/>
      <c r="C26" s="142"/>
      <c r="D26" s="142"/>
      <c r="E26" s="142"/>
      <c r="F26" s="142"/>
      <c r="G26" t="str">
        <f t="shared" si="0"/>
        <v/>
      </c>
      <c r="H26" s="142"/>
      <c r="I26" t="str">
        <f t="shared" ca="1" si="1"/>
        <v/>
      </c>
      <c r="J26" s="142"/>
      <c r="K26" t="str">
        <f t="shared" ca="1" si="2"/>
        <v/>
      </c>
      <c r="L26" s="142"/>
      <c r="M26" s="142"/>
      <c r="N26" s="142"/>
      <c r="O26" s="146"/>
      <c r="P26" s="146"/>
      <c r="Q26" s="145">
        <f t="shared" si="4"/>
        <v>0</v>
      </c>
      <c r="R26" s="126">
        <f t="shared" si="3"/>
        <v>0</v>
      </c>
    </row>
    <row r="27" spans="1:18" x14ac:dyDescent="0.55000000000000004">
      <c r="A27">
        <v>18</v>
      </c>
      <c r="B27" s="142"/>
      <c r="C27" s="142"/>
      <c r="D27" s="142"/>
      <c r="E27" s="142"/>
      <c r="F27" s="142"/>
      <c r="G27" t="str">
        <f t="shared" si="0"/>
        <v/>
      </c>
      <c r="H27" s="142"/>
      <c r="I27" t="str">
        <f t="shared" ca="1" si="1"/>
        <v/>
      </c>
      <c r="J27" s="142"/>
      <c r="K27" t="str">
        <f t="shared" ca="1" si="2"/>
        <v/>
      </c>
      <c r="L27" s="142"/>
      <c r="M27" s="142"/>
      <c r="N27" s="142"/>
      <c r="O27" s="146"/>
      <c r="P27" s="146"/>
      <c r="Q27" s="145">
        <f t="shared" si="4"/>
        <v>0</v>
      </c>
      <c r="R27" s="126">
        <f t="shared" si="3"/>
        <v>0</v>
      </c>
    </row>
    <row r="28" spans="1:18" x14ac:dyDescent="0.55000000000000004">
      <c r="A28">
        <v>19</v>
      </c>
      <c r="B28" s="142"/>
      <c r="C28" s="142"/>
      <c r="D28" s="142"/>
      <c r="E28" s="142"/>
      <c r="F28" s="142"/>
      <c r="G28" t="str">
        <f t="shared" si="0"/>
        <v/>
      </c>
      <c r="H28" s="142"/>
      <c r="I28" t="str">
        <f t="shared" ca="1" si="1"/>
        <v/>
      </c>
      <c r="J28" s="142"/>
      <c r="K28" t="str">
        <f t="shared" ca="1" si="2"/>
        <v/>
      </c>
      <c r="L28" s="142"/>
      <c r="M28" s="142"/>
      <c r="N28" s="142"/>
      <c r="O28" s="146"/>
      <c r="P28" s="146"/>
      <c r="Q28" s="145">
        <f t="shared" si="4"/>
        <v>0</v>
      </c>
      <c r="R28" s="126">
        <f t="shared" si="3"/>
        <v>0</v>
      </c>
    </row>
    <row r="29" spans="1:18" x14ac:dyDescent="0.55000000000000004">
      <c r="A29">
        <v>20</v>
      </c>
      <c r="B29" s="142"/>
      <c r="C29" s="142"/>
      <c r="D29" s="142"/>
      <c r="E29" s="142"/>
      <c r="F29" s="142"/>
      <c r="G29" t="str">
        <f t="shared" si="0"/>
        <v/>
      </c>
      <c r="H29" s="142"/>
      <c r="I29" t="str">
        <f t="shared" ca="1" si="1"/>
        <v/>
      </c>
      <c r="J29" s="142"/>
      <c r="K29" t="str">
        <f t="shared" ca="1" si="2"/>
        <v/>
      </c>
      <c r="L29" s="142"/>
      <c r="M29" s="142"/>
      <c r="N29" s="142"/>
      <c r="O29" s="146"/>
      <c r="P29" s="146"/>
      <c r="Q29" s="145">
        <f t="shared" si="4"/>
        <v>0</v>
      </c>
      <c r="R29" s="126">
        <f t="shared" si="3"/>
        <v>0</v>
      </c>
    </row>
    <row r="30" spans="1:18" x14ac:dyDescent="0.55000000000000004">
      <c r="A30">
        <v>21</v>
      </c>
      <c r="B30" s="142"/>
      <c r="C30" s="142"/>
      <c r="D30" s="142"/>
      <c r="E30" s="142"/>
      <c r="F30" s="142"/>
      <c r="G30" t="str">
        <f t="shared" si="0"/>
        <v/>
      </c>
      <c r="H30" s="142"/>
      <c r="I30" t="str">
        <f t="shared" ca="1" si="1"/>
        <v/>
      </c>
      <c r="J30" s="142"/>
      <c r="K30" t="str">
        <f t="shared" ca="1" si="2"/>
        <v/>
      </c>
      <c r="L30" s="142"/>
      <c r="M30" s="142"/>
      <c r="N30" s="142"/>
      <c r="O30" s="146"/>
      <c r="P30" s="146"/>
      <c r="Q30" s="145">
        <f t="shared" si="4"/>
        <v>0</v>
      </c>
      <c r="R30" s="126">
        <f t="shared" si="3"/>
        <v>0</v>
      </c>
    </row>
    <row r="31" spans="1:18" x14ac:dyDescent="0.55000000000000004">
      <c r="A31">
        <v>22</v>
      </c>
      <c r="B31" s="142"/>
      <c r="C31" s="142"/>
      <c r="D31" s="142"/>
      <c r="E31" s="142"/>
      <c r="F31" s="142"/>
      <c r="G31" t="str">
        <f t="shared" si="0"/>
        <v/>
      </c>
      <c r="H31" s="142"/>
      <c r="I31" t="str">
        <f t="shared" ca="1" si="1"/>
        <v/>
      </c>
      <c r="J31" s="142"/>
      <c r="K31" t="str">
        <f t="shared" ca="1" si="2"/>
        <v/>
      </c>
      <c r="L31" s="142"/>
      <c r="M31" s="142"/>
      <c r="N31" s="142"/>
      <c r="O31" s="146"/>
      <c r="P31" s="146"/>
      <c r="Q31" s="145">
        <f t="shared" si="4"/>
        <v>0</v>
      </c>
      <c r="R31" s="126">
        <f t="shared" si="3"/>
        <v>0</v>
      </c>
    </row>
    <row r="32" spans="1:18" x14ac:dyDescent="0.55000000000000004">
      <c r="A32">
        <v>23</v>
      </c>
      <c r="B32" s="142"/>
      <c r="C32" s="142"/>
      <c r="D32" s="142"/>
      <c r="E32" s="142"/>
      <c r="F32" s="142"/>
      <c r="G32" t="str">
        <f t="shared" si="0"/>
        <v/>
      </c>
      <c r="H32" s="142"/>
      <c r="I32" t="str">
        <f t="shared" ca="1" si="1"/>
        <v/>
      </c>
      <c r="J32" s="142"/>
      <c r="K32" t="str">
        <f t="shared" ca="1" si="2"/>
        <v/>
      </c>
      <c r="L32" s="142"/>
      <c r="M32" s="142"/>
      <c r="N32" s="142"/>
      <c r="O32" s="146"/>
      <c r="P32" s="146"/>
      <c r="Q32" s="145">
        <f t="shared" si="4"/>
        <v>0</v>
      </c>
      <c r="R32" s="126">
        <f t="shared" si="3"/>
        <v>0</v>
      </c>
    </row>
    <row r="33" spans="1:18" x14ac:dyDescent="0.55000000000000004">
      <c r="A33">
        <v>24</v>
      </c>
      <c r="B33" s="142"/>
      <c r="C33" s="142"/>
      <c r="D33" s="142"/>
      <c r="E33" s="142"/>
      <c r="F33" s="142"/>
      <c r="G33" t="str">
        <f t="shared" si="0"/>
        <v/>
      </c>
      <c r="H33" s="142"/>
      <c r="I33" t="str">
        <f t="shared" ca="1" si="1"/>
        <v/>
      </c>
      <c r="J33" s="142"/>
      <c r="K33" t="str">
        <f t="shared" ca="1" si="2"/>
        <v/>
      </c>
      <c r="L33" s="142"/>
      <c r="M33" s="142"/>
      <c r="N33" s="142"/>
      <c r="O33" s="146"/>
      <c r="P33" s="146"/>
      <c r="Q33" s="145">
        <f t="shared" si="4"/>
        <v>0</v>
      </c>
      <c r="R33" s="126">
        <f t="shared" si="3"/>
        <v>0</v>
      </c>
    </row>
    <row r="34" spans="1:18" x14ac:dyDescent="0.55000000000000004">
      <c r="A34">
        <v>25</v>
      </c>
      <c r="B34" s="142"/>
      <c r="C34" s="142"/>
      <c r="D34" s="142"/>
      <c r="E34" s="142"/>
      <c r="F34" s="142"/>
      <c r="G34" t="str">
        <f t="shared" si="0"/>
        <v/>
      </c>
      <c r="H34" s="142"/>
      <c r="I34" t="str">
        <f t="shared" ca="1" si="1"/>
        <v/>
      </c>
      <c r="J34" s="142"/>
      <c r="K34" t="str">
        <f t="shared" ca="1" si="2"/>
        <v/>
      </c>
      <c r="L34" s="142"/>
      <c r="M34" s="142"/>
      <c r="N34" s="142"/>
      <c r="O34" s="146"/>
      <c r="P34" s="146"/>
      <c r="Q34" s="145">
        <f t="shared" si="4"/>
        <v>0</v>
      </c>
      <c r="R34" s="126">
        <f t="shared" si="3"/>
        <v>0</v>
      </c>
    </row>
    <row r="35" spans="1:18" x14ac:dyDescent="0.55000000000000004">
      <c r="A35">
        <v>26</v>
      </c>
      <c r="B35" s="142"/>
      <c r="C35" s="142"/>
      <c r="D35" s="142"/>
      <c r="E35" s="142"/>
      <c r="F35" s="142"/>
      <c r="G35" t="str">
        <f t="shared" si="0"/>
        <v/>
      </c>
      <c r="H35" s="142"/>
      <c r="I35" t="str">
        <f t="shared" ca="1" si="1"/>
        <v/>
      </c>
      <c r="J35" s="142"/>
      <c r="K35" t="str">
        <f t="shared" ca="1" si="2"/>
        <v/>
      </c>
      <c r="L35" s="142"/>
      <c r="M35" s="142"/>
      <c r="N35" s="142"/>
      <c r="O35" s="146"/>
      <c r="P35" s="146"/>
      <c r="Q35" s="145">
        <f t="shared" si="4"/>
        <v>0</v>
      </c>
      <c r="R35" s="126">
        <f t="shared" si="3"/>
        <v>0</v>
      </c>
    </row>
    <row r="36" spans="1:18" x14ac:dyDescent="0.55000000000000004">
      <c r="A36">
        <v>27</v>
      </c>
      <c r="B36" s="142"/>
      <c r="C36" s="142"/>
      <c r="D36" s="142"/>
      <c r="E36" s="142"/>
      <c r="F36" s="142"/>
      <c r="G36" t="str">
        <f t="shared" si="0"/>
        <v/>
      </c>
      <c r="H36" s="142"/>
      <c r="I36" t="str">
        <f t="shared" ca="1" si="1"/>
        <v/>
      </c>
      <c r="J36" s="142"/>
      <c r="K36" t="str">
        <f t="shared" ca="1" si="2"/>
        <v/>
      </c>
      <c r="L36" s="142"/>
      <c r="M36" s="142"/>
      <c r="N36" s="142"/>
      <c r="O36" s="146"/>
      <c r="P36" s="146"/>
      <c r="Q36" s="145">
        <f t="shared" si="4"/>
        <v>0</v>
      </c>
      <c r="R36" s="126">
        <f t="shared" si="3"/>
        <v>0</v>
      </c>
    </row>
    <row r="37" spans="1:18" x14ac:dyDescent="0.55000000000000004">
      <c r="A37">
        <v>28</v>
      </c>
      <c r="B37" s="142"/>
      <c r="C37" s="142"/>
      <c r="D37" s="142"/>
      <c r="E37" s="142"/>
      <c r="F37" s="142"/>
      <c r="G37" t="str">
        <f t="shared" si="0"/>
        <v/>
      </c>
      <c r="H37" s="142"/>
      <c r="I37" t="str">
        <f t="shared" ca="1" si="1"/>
        <v/>
      </c>
      <c r="J37" s="142"/>
      <c r="K37" t="str">
        <f t="shared" ca="1" si="2"/>
        <v/>
      </c>
      <c r="L37" s="142"/>
      <c r="M37" s="142"/>
      <c r="N37" s="142"/>
      <c r="O37" s="146"/>
      <c r="P37" s="146"/>
      <c r="Q37" s="145">
        <f t="shared" si="4"/>
        <v>0</v>
      </c>
      <c r="R37" s="126">
        <f t="shared" si="3"/>
        <v>0</v>
      </c>
    </row>
    <row r="38" spans="1:18" x14ac:dyDescent="0.55000000000000004">
      <c r="A38">
        <v>29</v>
      </c>
      <c r="B38" s="142"/>
      <c r="C38" s="142"/>
      <c r="D38" s="142"/>
      <c r="E38" s="142"/>
      <c r="F38" s="142"/>
      <c r="G38" t="str">
        <f t="shared" si="0"/>
        <v/>
      </c>
      <c r="H38" s="142"/>
      <c r="I38" t="str">
        <f t="shared" ca="1" si="1"/>
        <v/>
      </c>
      <c r="J38" s="142"/>
      <c r="K38" t="str">
        <f t="shared" ca="1" si="2"/>
        <v/>
      </c>
      <c r="L38" s="142"/>
      <c r="M38" s="142"/>
      <c r="N38" s="142"/>
      <c r="O38" s="146"/>
      <c r="P38" s="146"/>
      <c r="Q38" s="145">
        <f t="shared" si="4"/>
        <v>0</v>
      </c>
      <c r="R38" s="126">
        <f t="shared" si="3"/>
        <v>0</v>
      </c>
    </row>
    <row r="39" spans="1:18" x14ac:dyDescent="0.55000000000000004">
      <c r="A39">
        <v>30</v>
      </c>
      <c r="B39" s="142"/>
      <c r="C39" s="142"/>
      <c r="D39" s="142"/>
      <c r="E39" s="142"/>
      <c r="F39" s="142"/>
      <c r="G39" t="str">
        <f t="shared" si="0"/>
        <v/>
      </c>
      <c r="H39" s="142"/>
      <c r="I39" t="str">
        <f t="shared" ca="1" si="1"/>
        <v/>
      </c>
      <c r="J39" s="142"/>
      <c r="K39" t="str">
        <f t="shared" ca="1" si="2"/>
        <v/>
      </c>
      <c r="L39" s="142"/>
      <c r="M39" s="142"/>
      <c r="N39" s="142"/>
      <c r="O39" s="146"/>
      <c r="P39" s="146"/>
      <c r="Q39" s="145">
        <f t="shared" si="4"/>
        <v>0</v>
      </c>
      <c r="R39" s="126">
        <f t="shared" si="3"/>
        <v>0</v>
      </c>
    </row>
    <row r="40" spans="1:18" x14ac:dyDescent="0.55000000000000004">
      <c r="A40">
        <v>31</v>
      </c>
      <c r="B40" s="142"/>
      <c r="C40" s="142"/>
      <c r="D40" s="142"/>
      <c r="E40" s="142"/>
      <c r="F40" s="142"/>
      <c r="G40" t="str">
        <f t="shared" si="0"/>
        <v/>
      </c>
      <c r="H40" s="142"/>
      <c r="I40" t="str">
        <f t="shared" ca="1" si="1"/>
        <v/>
      </c>
      <c r="J40" s="142"/>
      <c r="K40" t="str">
        <f t="shared" ca="1" si="2"/>
        <v/>
      </c>
      <c r="L40" s="142"/>
      <c r="M40" s="142"/>
      <c r="N40" s="142"/>
      <c r="O40" s="146"/>
      <c r="P40" s="146"/>
      <c r="Q40" s="145">
        <f t="shared" si="4"/>
        <v>0</v>
      </c>
      <c r="R40" s="126">
        <f t="shared" si="3"/>
        <v>0</v>
      </c>
    </row>
    <row r="41" spans="1:18" x14ac:dyDescent="0.55000000000000004">
      <c r="A41">
        <v>32</v>
      </c>
      <c r="B41" s="142"/>
      <c r="C41" s="142"/>
      <c r="D41" s="142"/>
      <c r="E41" s="142"/>
      <c r="F41" s="142"/>
      <c r="G41" t="str">
        <f t="shared" si="0"/>
        <v/>
      </c>
      <c r="H41" s="142"/>
      <c r="I41" t="str">
        <f t="shared" ca="1" si="1"/>
        <v/>
      </c>
      <c r="J41" s="142"/>
      <c r="K41" t="str">
        <f t="shared" ca="1" si="2"/>
        <v/>
      </c>
      <c r="L41" s="142"/>
      <c r="M41" s="142"/>
      <c r="N41" s="142"/>
      <c r="O41" s="146"/>
      <c r="P41" s="146"/>
      <c r="Q41" s="145">
        <f t="shared" si="4"/>
        <v>0</v>
      </c>
      <c r="R41" s="126">
        <f t="shared" si="3"/>
        <v>0</v>
      </c>
    </row>
    <row r="42" spans="1:18" x14ac:dyDescent="0.55000000000000004">
      <c r="A42">
        <v>33</v>
      </c>
      <c r="B42" s="142"/>
      <c r="C42" s="142"/>
      <c r="D42" s="142"/>
      <c r="E42" s="142"/>
      <c r="F42" s="142"/>
      <c r="G42" t="str">
        <f t="shared" si="0"/>
        <v/>
      </c>
      <c r="H42" s="142"/>
      <c r="I42" t="str">
        <f t="shared" ca="1" si="1"/>
        <v/>
      </c>
      <c r="J42" s="142"/>
      <c r="K42" t="str">
        <f t="shared" ca="1" si="2"/>
        <v/>
      </c>
      <c r="L42" s="142"/>
      <c r="M42" s="142"/>
      <c r="N42" s="142"/>
      <c r="O42" s="146"/>
      <c r="P42" s="146"/>
      <c r="Q42" s="145">
        <f t="shared" si="4"/>
        <v>0</v>
      </c>
      <c r="R42" s="126">
        <f t="shared" si="3"/>
        <v>0</v>
      </c>
    </row>
    <row r="43" spans="1:18" x14ac:dyDescent="0.55000000000000004">
      <c r="A43">
        <v>34</v>
      </c>
      <c r="B43" s="142"/>
      <c r="C43" s="142"/>
      <c r="D43" s="142"/>
      <c r="E43" s="142"/>
      <c r="F43" s="142"/>
      <c r="G43" t="str">
        <f t="shared" si="0"/>
        <v/>
      </c>
      <c r="H43" s="142"/>
      <c r="I43" t="str">
        <f t="shared" ca="1" si="1"/>
        <v/>
      </c>
      <c r="J43" s="142"/>
      <c r="K43" t="str">
        <f t="shared" ca="1" si="2"/>
        <v/>
      </c>
      <c r="L43" s="142"/>
      <c r="M43" s="142"/>
      <c r="N43" s="142"/>
      <c r="O43" s="146"/>
      <c r="P43" s="146"/>
      <c r="Q43" s="145">
        <f t="shared" si="4"/>
        <v>0</v>
      </c>
      <c r="R43" s="126">
        <f t="shared" si="3"/>
        <v>0</v>
      </c>
    </row>
    <row r="44" spans="1:18" x14ac:dyDescent="0.55000000000000004">
      <c r="A44">
        <v>35</v>
      </c>
      <c r="B44" s="142"/>
      <c r="C44" s="142"/>
      <c r="D44" s="142"/>
      <c r="E44" s="142"/>
      <c r="F44" s="142"/>
      <c r="G44" t="str">
        <f t="shared" si="0"/>
        <v/>
      </c>
      <c r="H44" s="142"/>
      <c r="I44" t="str">
        <f t="shared" ca="1" si="1"/>
        <v/>
      </c>
      <c r="J44" s="142"/>
      <c r="K44" t="str">
        <f t="shared" ca="1" si="2"/>
        <v/>
      </c>
      <c r="L44" s="142"/>
      <c r="M44" s="142"/>
      <c r="N44" s="142"/>
      <c r="O44" s="146"/>
      <c r="P44" s="146"/>
      <c r="Q44" s="145">
        <f t="shared" si="4"/>
        <v>0</v>
      </c>
      <c r="R44" s="126">
        <f t="shared" si="3"/>
        <v>0</v>
      </c>
    </row>
    <row r="45" spans="1:18" x14ac:dyDescent="0.55000000000000004">
      <c r="A45">
        <v>36</v>
      </c>
      <c r="B45" s="142"/>
      <c r="C45" s="142"/>
      <c r="D45" s="142"/>
      <c r="E45" s="142"/>
      <c r="F45" s="142"/>
      <c r="G45" t="str">
        <f t="shared" si="0"/>
        <v/>
      </c>
      <c r="H45" s="142"/>
      <c r="I45" t="str">
        <f t="shared" ca="1" si="1"/>
        <v/>
      </c>
      <c r="J45" s="142"/>
      <c r="K45" t="str">
        <f t="shared" ca="1" si="2"/>
        <v/>
      </c>
      <c r="L45" s="142"/>
      <c r="M45" s="142"/>
      <c r="N45" s="142"/>
      <c r="O45" s="146"/>
      <c r="P45" s="146"/>
      <c r="Q45" s="145">
        <f t="shared" si="4"/>
        <v>0</v>
      </c>
      <c r="R45" s="126">
        <f t="shared" si="3"/>
        <v>0</v>
      </c>
    </row>
    <row r="46" spans="1:18" x14ac:dyDescent="0.55000000000000004">
      <c r="A46">
        <v>37</v>
      </c>
      <c r="B46" s="142"/>
      <c r="C46" s="142"/>
      <c r="D46" s="142"/>
      <c r="E46" s="142"/>
      <c r="F46" s="142"/>
      <c r="G46" t="str">
        <f t="shared" si="0"/>
        <v/>
      </c>
      <c r="H46" s="142"/>
      <c r="I46" t="str">
        <f t="shared" ca="1" si="1"/>
        <v/>
      </c>
      <c r="J46" s="142"/>
      <c r="K46" t="str">
        <f t="shared" ca="1" si="2"/>
        <v/>
      </c>
      <c r="L46" s="142"/>
      <c r="M46" s="142"/>
      <c r="N46" s="142"/>
      <c r="O46" s="146"/>
      <c r="P46" s="146"/>
      <c r="Q46" s="145">
        <f t="shared" si="4"/>
        <v>0</v>
      </c>
      <c r="R46" s="126">
        <f t="shared" si="3"/>
        <v>0</v>
      </c>
    </row>
    <row r="47" spans="1:18" x14ac:dyDescent="0.55000000000000004">
      <c r="A47">
        <v>38</v>
      </c>
      <c r="B47" s="142"/>
      <c r="C47" s="142"/>
      <c r="D47" s="142"/>
      <c r="E47" s="142"/>
      <c r="F47" s="142"/>
      <c r="G47" t="str">
        <f t="shared" si="0"/>
        <v/>
      </c>
      <c r="H47" s="142"/>
      <c r="I47" t="str">
        <f t="shared" ca="1" si="1"/>
        <v/>
      </c>
      <c r="J47" s="142"/>
      <c r="K47" t="str">
        <f t="shared" ca="1" si="2"/>
        <v/>
      </c>
      <c r="L47" s="142"/>
      <c r="M47" s="142"/>
      <c r="N47" s="142"/>
      <c r="O47" s="146"/>
      <c r="P47" s="146"/>
      <c r="Q47" s="145">
        <f t="shared" si="4"/>
        <v>0</v>
      </c>
      <c r="R47" s="126">
        <f t="shared" si="3"/>
        <v>0</v>
      </c>
    </row>
    <row r="48" spans="1:18" x14ac:dyDescent="0.55000000000000004">
      <c r="A48">
        <v>39</v>
      </c>
      <c r="B48" s="142"/>
      <c r="C48" s="142"/>
      <c r="D48" s="142"/>
      <c r="E48" s="142"/>
      <c r="F48" s="142"/>
      <c r="G48" t="str">
        <f t="shared" si="0"/>
        <v/>
      </c>
      <c r="H48" s="142"/>
      <c r="I48" t="str">
        <f t="shared" ca="1" si="1"/>
        <v/>
      </c>
      <c r="J48" s="142"/>
      <c r="K48" t="str">
        <f t="shared" ca="1" si="2"/>
        <v/>
      </c>
      <c r="L48" s="142"/>
      <c r="M48" s="142"/>
      <c r="N48" s="142"/>
      <c r="O48" s="146"/>
      <c r="P48" s="146"/>
      <c r="Q48" s="145">
        <f t="shared" si="4"/>
        <v>0</v>
      </c>
      <c r="R48" s="126">
        <f t="shared" si="3"/>
        <v>0</v>
      </c>
    </row>
    <row r="49" spans="1:18" x14ac:dyDescent="0.55000000000000004">
      <c r="A49">
        <v>40</v>
      </c>
      <c r="B49" s="142"/>
      <c r="C49" s="142"/>
      <c r="D49" s="142"/>
      <c r="E49" s="142"/>
      <c r="F49" s="142"/>
      <c r="G49" t="str">
        <f t="shared" si="0"/>
        <v/>
      </c>
      <c r="H49" s="142"/>
      <c r="I49" t="str">
        <f t="shared" ca="1" si="1"/>
        <v/>
      </c>
      <c r="J49" s="142"/>
      <c r="K49" t="str">
        <f t="shared" ca="1" si="2"/>
        <v/>
      </c>
      <c r="L49" s="142"/>
      <c r="M49" s="142"/>
      <c r="N49" s="142"/>
      <c r="O49" s="146"/>
      <c r="P49" s="146"/>
      <c r="Q49" s="145">
        <f t="shared" si="4"/>
        <v>0</v>
      </c>
      <c r="R49" s="126">
        <f t="shared" si="3"/>
        <v>0</v>
      </c>
    </row>
    <row r="50" spans="1:18" x14ac:dyDescent="0.55000000000000004">
      <c r="A50">
        <v>41</v>
      </c>
      <c r="B50" s="142"/>
      <c r="C50" s="142"/>
      <c r="D50" s="142"/>
      <c r="E50" s="142"/>
      <c r="F50" s="142"/>
      <c r="G50" t="str">
        <f t="shared" si="0"/>
        <v/>
      </c>
      <c r="H50" s="142"/>
      <c r="I50" t="str">
        <f t="shared" ca="1" si="1"/>
        <v/>
      </c>
      <c r="J50" s="142"/>
      <c r="K50" t="str">
        <f t="shared" ca="1" si="2"/>
        <v/>
      </c>
      <c r="L50" s="142"/>
      <c r="M50" s="142"/>
      <c r="N50" s="142"/>
      <c r="O50" s="146"/>
      <c r="P50" s="146"/>
      <c r="Q50" s="145">
        <f t="shared" si="4"/>
        <v>0</v>
      </c>
      <c r="R50" s="126">
        <f t="shared" si="3"/>
        <v>0</v>
      </c>
    </row>
    <row r="51" spans="1:18" x14ac:dyDescent="0.55000000000000004">
      <c r="A51">
        <v>42</v>
      </c>
      <c r="B51" s="142"/>
      <c r="C51" s="142"/>
      <c r="D51" s="142"/>
      <c r="E51" s="142"/>
      <c r="F51" s="142"/>
      <c r="G51" t="str">
        <f t="shared" si="0"/>
        <v/>
      </c>
      <c r="H51" s="142"/>
      <c r="I51" t="str">
        <f t="shared" ca="1" si="1"/>
        <v/>
      </c>
      <c r="J51" s="142"/>
      <c r="K51" t="str">
        <f t="shared" ca="1" si="2"/>
        <v/>
      </c>
      <c r="L51" s="142"/>
      <c r="M51" s="142"/>
      <c r="N51" s="142"/>
      <c r="O51" s="146"/>
      <c r="P51" s="146"/>
      <c r="Q51" s="145">
        <f t="shared" si="4"/>
        <v>0</v>
      </c>
      <c r="R51" s="126">
        <f t="shared" si="3"/>
        <v>0</v>
      </c>
    </row>
    <row r="52" spans="1:18" x14ac:dyDescent="0.55000000000000004">
      <c r="A52">
        <v>43</v>
      </c>
      <c r="B52" s="142"/>
      <c r="C52" s="142"/>
      <c r="D52" s="142"/>
      <c r="E52" s="142"/>
      <c r="F52" s="142"/>
      <c r="G52" t="str">
        <f t="shared" si="0"/>
        <v/>
      </c>
      <c r="H52" s="142"/>
      <c r="I52" t="str">
        <f t="shared" ca="1" si="1"/>
        <v/>
      </c>
      <c r="J52" s="142"/>
      <c r="K52" t="str">
        <f t="shared" ca="1" si="2"/>
        <v/>
      </c>
      <c r="L52" s="142"/>
      <c r="M52" s="142"/>
      <c r="N52" s="142"/>
      <c r="O52" s="146"/>
      <c r="P52" s="146"/>
      <c r="Q52" s="145">
        <f t="shared" si="4"/>
        <v>0</v>
      </c>
      <c r="R52" s="126">
        <f t="shared" si="3"/>
        <v>0</v>
      </c>
    </row>
    <row r="53" spans="1:18" x14ac:dyDescent="0.55000000000000004">
      <c r="A53">
        <v>44</v>
      </c>
      <c r="B53" s="142"/>
      <c r="C53" s="142"/>
      <c r="D53" s="142"/>
      <c r="E53" s="142"/>
      <c r="F53" s="142"/>
      <c r="G53" t="str">
        <f t="shared" si="0"/>
        <v/>
      </c>
      <c r="H53" s="142"/>
      <c r="I53" t="str">
        <f t="shared" ca="1" si="1"/>
        <v/>
      </c>
      <c r="J53" s="142"/>
      <c r="K53" t="str">
        <f t="shared" ca="1" si="2"/>
        <v/>
      </c>
      <c r="L53" s="142"/>
      <c r="M53" s="142"/>
      <c r="N53" s="142"/>
      <c r="O53" s="146"/>
      <c r="P53" s="146"/>
      <c r="Q53" s="145">
        <f t="shared" si="4"/>
        <v>0</v>
      </c>
      <c r="R53" s="126">
        <f t="shared" si="3"/>
        <v>0</v>
      </c>
    </row>
    <row r="54" spans="1:18" x14ac:dyDescent="0.55000000000000004">
      <c r="A54">
        <v>45</v>
      </c>
      <c r="B54" s="142"/>
      <c r="C54" s="142"/>
      <c r="D54" s="142"/>
      <c r="E54" s="142"/>
      <c r="F54" s="142"/>
      <c r="G54" t="str">
        <f t="shared" si="0"/>
        <v/>
      </c>
      <c r="H54" s="142"/>
      <c r="I54" t="str">
        <f t="shared" ca="1" si="1"/>
        <v/>
      </c>
      <c r="J54" s="142"/>
      <c r="K54" t="str">
        <f t="shared" ca="1" si="2"/>
        <v/>
      </c>
      <c r="L54" s="142"/>
      <c r="M54" s="142"/>
      <c r="N54" s="142"/>
      <c r="O54" s="146"/>
      <c r="P54" s="146"/>
      <c r="Q54" s="145">
        <f t="shared" si="4"/>
        <v>0</v>
      </c>
      <c r="R54" s="126">
        <f t="shared" si="3"/>
        <v>0</v>
      </c>
    </row>
    <row r="55" spans="1:18" x14ac:dyDescent="0.55000000000000004">
      <c r="A55">
        <v>46</v>
      </c>
      <c r="B55" s="142"/>
      <c r="C55" s="142"/>
      <c r="D55" s="142"/>
      <c r="E55" s="142"/>
      <c r="F55" s="142"/>
      <c r="G55" t="str">
        <f t="shared" si="0"/>
        <v/>
      </c>
      <c r="H55" s="142"/>
      <c r="I55" t="str">
        <f t="shared" ca="1" si="1"/>
        <v/>
      </c>
      <c r="J55" s="142"/>
      <c r="K55" t="str">
        <f t="shared" ca="1" si="2"/>
        <v/>
      </c>
      <c r="L55" s="142"/>
      <c r="M55" s="142"/>
      <c r="N55" s="142"/>
      <c r="O55" s="146"/>
      <c r="P55" s="146"/>
      <c r="Q55" s="145">
        <f t="shared" si="4"/>
        <v>0</v>
      </c>
      <c r="R55" s="126">
        <f t="shared" si="3"/>
        <v>0</v>
      </c>
    </row>
    <row r="56" spans="1:18" x14ac:dyDescent="0.55000000000000004">
      <c r="A56">
        <v>47</v>
      </c>
      <c r="B56" s="142"/>
      <c r="C56" s="142"/>
      <c r="D56" s="142"/>
      <c r="E56" s="142"/>
      <c r="F56" s="142"/>
      <c r="G56" t="str">
        <f t="shared" si="0"/>
        <v/>
      </c>
      <c r="H56" s="142"/>
      <c r="I56" t="str">
        <f t="shared" ca="1" si="1"/>
        <v/>
      </c>
      <c r="J56" s="142"/>
      <c r="K56" t="str">
        <f t="shared" ca="1" si="2"/>
        <v/>
      </c>
      <c r="L56" s="142"/>
      <c r="M56" s="142"/>
      <c r="N56" s="142"/>
      <c r="O56" s="146"/>
      <c r="P56" s="146"/>
      <c r="Q56" s="145">
        <f t="shared" si="4"/>
        <v>0</v>
      </c>
      <c r="R56" s="126">
        <f t="shared" si="3"/>
        <v>0</v>
      </c>
    </row>
    <row r="57" spans="1:18" x14ac:dyDescent="0.55000000000000004">
      <c r="A57">
        <v>48</v>
      </c>
      <c r="B57" s="142"/>
      <c r="C57" s="142"/>
      <c r="D57" s="142"/>
      <c r="E57" s="142"/>
      <c r="F57" s="142"/>
      <c r="G57" t="str">
        <f t="shared" si="0"/>
        <v/>
      </c>
      <c r="H57" s="142"/>
      <c r="I57" t="str">
        <f t="shared" ca="1" si="1"/>
        <v/>
      </c>
      <c r="J57" s="142"/>
      <c r="K57" t="str">
        <f t="shared" ca="1" si="2"/>
        <v/>
      </c>
      <c r="L57" s="142"/>
      <c r="M57" s="142"/>
      <c r="N57" s="142"/>
      <c r="O57" s="146"/>
      <c r="P57" s="146"/>
      <c r="Q57" s="145">
        <f t="shared" si="4"/>
        <v>0</v>
      </c>
      <c r="R57" s="126">
        <f t="shared" si="3"/>
        <v>0</v>
      </c>
    </row>
    <row r="58" spans="1:18" x14ac:dyDescent="0.55000000000000004">
      <c r="A58">
        <v>49</v>
      </c>
      <c r="B58" s="142"/>
      <c r="C58" s="142"/>
      <c r="D58" s="142"/>
      <c r="E58" s="142"/>
      <c r="F58" s="142"/>
      <c r="G58" t="str">
        <f t="shared" si="0"/>
        <v/>
      </c>
      <c r="H58" s="142"/>
      <c r="I58" t="str">
        <f t="shared" ca="1" si="1"/>
        <v/>
      </c>
      <c r="J58" s="142"/>
      <c r="K58" t="str">
        <f t="shared" ca="1" si="2"/>
        <v/>
      </c>
      <c r="L58" s="142"/>
      <c r="M58" s="142"/>
      <c r="N58" s="142"/>
      <c r="O58" s="146"/>
      <c r="P58" s="146"/>
      <c r="Q58" s="145">
        <f t="shared" si="4"/>
        <v>0</v>
      </c>
      <c r="R58" s="126">
        <f t="shared" si="3"/>
        <v>0</v>
      </c>
    </row>
    <row r="59" spans="1:18" x14ac:dyDescent="0.55000000000000004">
      <c r="A59">
        <v>50</v>
      </c>
      <c r="B59" s="142"/>
      <c r="C59" s="142"/>
      <c r="D59" s="142"/>
      <c r="E59" s="142"/>
      <c r="F59" s="142"/>
      <c r="G59" t="str">
        <f t="shared" si="0"/>
        <v/>
      </c>
      <c r="H59" s="142"/>
      <c r="I59" t="str">
        <f t="shared" ca="1" si="1"/>
        <v/>
      </c>
      <c r="J59" s="142"/>
      <c r="K59" t="str">
        <f t="shared" ca="1" si="2"/>
        <v/>
      </c>
      <c r="L59" s="142"/>
      <c r="M59" s="142"/>
      <c r="N59" s="142"/>
      <c r="O59" s="146"/>
      <c r="P59" s="146"/>
      <c r="Q59" s="145">
        <f t="shared" si="4"/>
        <v>0</v>
      </c>
      <c r="R59" s="126">
        <f t="shared" si="3"/>
        <v>0</v>
      </c>
    </row>
    <row r="60" spans="1:18" x14ac:dyDescent="0.55000000000000004">
      <c r="A60">
        <v>51</v>
      </c>
      <c r="B60" s="142"/>
      <c r="C60" s="142"/>
      <c r="D60" s="142"/>
      <c r="E60" s="142"/>
      <c r="F60" s="142"/>
      <c r="G60" t="str">
        <f t="shared" si="0"/>
        <v/>
      </c>
      <c r="H60" s="142"/>
      <c r="I60" t="str">
        <f t="shared" ca="1" si="1"/>
        <v/>
      </c>
      <c r="J60" s="142"/>
      <c r="K60" t="str">
        <f t="shared" ca="1" si="2"/>
        <v/>
      </c>
      <c r="L60" s="142"/>
      <c r="M60" s="142"/>
      <c r="N60" s="142"/>
      <c r="O60" s="146"/>
      <c r="P60" s="146"/>
      <c r="Q60" s="145">
        <f t="shared" si="4"/>
        <v>0</v>
      </c>
      <c r="R60" s="126">
        <f t="shared" si="3"/>
        <v>0</v>
      </c>
    </row>
    <row r="61" spans="1:18" x14ac:dyDescent="0.55000000000000004">
      <c r="A61">
        <v>52</v>
      </c>
      <c r="B61" s="142"/>
      <c r="C61" s="142"/>
      <c r="D61" s="142"/>
      <c r="E61" s="142"/>
      <c r="F61" s="142"/>
      <c r="G61" t="str">
        <f t="shared" si="0"/>
        <v/>
      </c>
      <c r="H61" s="142"/>
      <c r="I61" t="str">
        <f t="shared" ca="1" si="1"/>
        <v/>
      </c>
      <c r="J61" s="142"/>
      <c r="K61" t="str">
        <f t="shared" ca="1" si="2"/>
        <v/>
      </c>
      <c r="L61" s="142"/>
      <c r="M61" s="142"/>
      <c r="N61" s="142"/>
      <c r="O61" s="146"/>
      <c r="P61" s="146"/>
      <c r="Q61" s="145">
        <f t="shared" si="4"/>
        <v>0</v>
      </c>
      <c r="R61" s="126">
        <f t="shared" si="3"/>
        <v>0</v>
      </c>
    </row>
    <row r="62" spans="1:18" x14ac:dyDescent="0.55000000000000004">
      <c r="A62">
        <v>53</v>
      </c>
      <c r="B62" s="142"/>
      <c r="C62" s="142"/>
      <c r="D62" s="142"/>
      <c r="E62" s="142"/>
      <c r="F62" s="142"/>
      <c r="G62" t="str">
        <f t="shared" si="0"/>
        <v/>
      </c>
      <c r="H62" s="142"/>
      <c r="I62" t="str">
        <f t="shared" ca="1" si="1"/>
        <v/>
      </c>
      <c r="J62" s="142"/>
      <c r="K62" t="str">
        <f t="shared" ca="1" si="2"/>
        <v/>
      </c>
      <c r="L62" s="142"/>
      <c r="M62" s="142"/>
      <c r="N62" s="142"/>
      <c r="O62" s="146"/>
      <c r="P62" s="146"/>
      <c r="Q62" s="145">
        <f t="shared" si="4"/>
        <v>0</v>
      </c>
      <c r="R62" s="126">
        <f t="shared" si="3"/>
        <v>0</v>
      </c>
    </row>
    <row r="63" spans="1:18" x14ac:dyDescent="0.55000000000000004">
      <c r="A63">
        <v>54</v>
      </c>
      <c r="B63" s="142"/>
      <c r="C63" s="142"/>
      <c r="D63" s="142"/>
      <c r="E63" s="142"/>
      <c r="F63" s="142"/>
      <c r="G63" t="str">
        <f t="shared" si="0"/>
        <v/>
      </c>
      <c r="H63" s="142"/>
      <c r="I63" t="str">
        <f t="shared" ca="1" si="1"/>
        <v/>
      </c>
      <c r="J63" s="142"/>
      <c r="K63" t="str">
        <f t="shared" ca="1" si="2"/>
        <v/>
      </c>
      <c r="L63" s="142"/>
      <c r="M63" s="142"/>
      <c r="N63" s="142"/>
      <c r="O63" s="146"/>
      <c r="P63" s="146"/>
      <c r="Q63" s="145">
        <f t="shared" si="4"/>
        <v>0</v>
      </c>
      <c r="R63" s="126">
        <f t="shared" si="3"/>
        <v>0</v>
      </c>
    </row>
    <row r="64" spans="1:18" x14ac:dyDescent="0.55000000000000004">
      <c r="A64">
        <v>55</v>
      </c>
      <c r="B64" s="142"/>
      <c r="C64" s="142"/>
      <c r="D64" s="142"/>
      <c r="E64" s="142"/>
      <c r="F64" s="142"/>
      <c r="G64" t="str">
        <f t="shared" si="0"/>
        <v/>
      </c>
      <c r="H64" s="142"/>
      <c r="I64" t="str">
        <f t="shared" ca="1" si="1"/>
        <v/>
      </c>
      <c r="J64" s="142"/>
      <c r="K64" t="str">
        <f t="shared" ca="1" si="2"/>
        <v/>
      </c>
      <c r="L64" s="142"/>
      <c r="M64" s="142"/>
      <c r="N64" s="142"/>
      <c r="O64" s="146"/>
      <c r="P64" s="146"/>
      <c r="Q64" s="145">
        <f t="shared" si="4"/>
        <v>0</v>
      </c>
      <c r="R64" s="126">
        <f t="shared" si="3"/>
        <v>0</v>
      </c>
    </row>
    <row r="65" spans="1:18" x14ac:dyDescent="0.55000000000000004">
      <c r="A65">
        <v>56</v>
      </c>
      <c r="B65" s="142"/>
      <c r="C65" s="142"/>
      <c r="D65" s="142"/>
      <c r="E65" s="142"/>
      <c r="F65" s="142"/>
      <c r="G65" t="str">
        <f t="shared" si="0"/>
        <v/>
      </c>
      <c r="H65" s="142"/>
      <c r="I65" t="str">
        <f t="shared" ca="1" si="1"/>
        <v/>
      </c>
      <c r="J65" s="142"/>
      <c r="K65" t="str">
        <f t="shared" ca="1" si="2"/>
        <v/>
      </c>
      <c r="L65" s="142"/>
      <c r="M65" s="142"/>
      <c r="N65" s="142"/>
      <c r="O65" s="146"/>
      <c r="P65" s="146"/>
      <c r="Q65" s="145">
        <f t="shared" si="4"/>
        <v>0</v>
      </c>
      <c r="R65" s="126">
        <f t="shared" si="3"/>
        <v>0</v>
      </c>
    </row>
    <row r="66" spans="1:18" x14ac:dyDescent="0.55000000000000004">
      <c r="A66">
        <v>57</v>
      </c>
      <c r="B66" s="142"/>
      <c r="C66" s="142"/>
      <c r="D66" s="142"/>
      <c r="E66" s="142"/>
      <c r="F66" s="142"/>
      <c r="G66" t="str">
        <f t="shared" si="0"/>
        <v/>
      </c>
      <c r="H66" s="142"/>
      <c r="I66" t="str">
        <f t="shared" ca="1" si="1"/>
        <v/>
      </c>
      <c r="J66" s="142"/>
      <c r="K66" t="str">
        <f t="shared" ca="1" si="2"/>
        <v/>
      </c>
      <c r="L66" s="142"/>
      <c r="M66" s="142"/>
      <c r="N66" s="142"/>
      <c r="O66" s="146"/>
      <c r="P66" s="146"/>
      <c r="Q66" s="145">
        <f t="shared" si="4"/>
        <v>0</v>
      </c>
      <c r="R66" s="126">
        <f t="shared" si="3"/>
        <v>0</v>
      </c>
    </row>
    <row r="67" spans="1:18" x14ac:dyDescent="0.55000000000000004">
      <c r="A67">
        <v>58</v>
      </c>
      <c r="B67" s="142"/>
      <c r="C67" s="142"/>
      <c r="D67" s="142"/>
      <c r="E67" s="142"/>
      <c r="F67" s="142"/>
      <c r="G67" t="str">
        <f t="shared" si="0"/>
        <v/>
      </c>
      <c r="H67" s="142"/>
      <c r="I67" t="str">
        <f t="shared" ca="1" si="1"/>
        <v/>
      </c>
      <c r="J67" s="142"/>
      <c r="K67" t="str">
        <f t="shared" ca="1" si="2"/>
        <v/>
      </c>
      <c r="L67" s="142"/>
      <c r="M67" s="142"/>
      <c r="N67" s="142"/>
      <c r="O67" s="146"/>
      <c r="P67" s="146"/>
      <c r="Q67" s="145">
        <f t="shared" si="4"/>
        <v>0</v>
      </c>
      <c r="R67" s="126">
        <f t="shared" si="3"/>
        <v>0</v>
      </c>
    </row>
    <row r="68" spans="1:18" x14ac:dyDescent="0.55000000000000004">
      <c r="A68">
        <v>59</v>
      </c>
      <c r="B68" s="142"/>
      <c r="C68" s="142"/>
      <c r="D68" s="142"/>
      <c r="E68" s="142"/>
      <c r="F68" s="142"/>
      <c r="G68" t="str">
        <f t="shared" si="0"/>
        <v/>
      </c>
      <c r="H68" s="142"/>
      <c r="I68" t="str">
        <f t="shared" ca="1" si="1"/>
        <v/>
      </c>
      <c r="J68" s="142"/>
      <c r="K68" t="str">
        <f t="shared" ca="1" si="2"/>
        <v/>
      </c>
      <c r="L68" s="142"/>
      <c r="M68" s="142"/>
      <c r="N68" s="142"/>
      <c r="O68" s="146"/>
      <c r="P68" s="146"/>
      <c r="Q68" s="145">
        <f t="shared" si="4"/>
        <v>0</v>
      </c>
      <c r="R68" s="126">
        <f t="shared" si="3"/>
        <v>0</v>
      </c>
    </row>
    <row r="69" spans="1:18" x14ac:dyDescent="0.55000000000000004">
      <c r="A69">
        <v>60</v>
      </c>
      <c r="B69" s="142"/>
      <c r="C69" s="142"/>
      <c r="D69" s="142"/>
      <c r="E69" s="142"/>
      <c r="F69" s="142"/>
      <c r="G69" t="str">
        <f t="shared" si="0"/>
        <v/>
      </c>
      <c r="H69" s="142"/>
      <c r="I69" t="str">
        <f t="shared" ca="1" si="1"/>
        <v/>
      </c>
      <c r="J69" s="142"/>
      <c r="K69" t="str">
        <f t="shared" ca="1" si="2"/>
        <v/>
      </c>
      <c r="L69" s="142"/>
      <c r="M69" s="142"/>
      <c r="N69" s="142"/>
      <c r="O69" s="146"/>
      <c r="P69" s="146"/>
      <c r="Q69" s="145">
        <f t="shared" si="4"/>
        <v>0</v>
      </c>
      <c r="R69" s="126">
        <f t="shared" si="3"/>
        <v>0</v>
      </c>
    </row>
    <row r="70" spans="1:18" x14ac:dyDescent="0.55000000000000004">
      <c r="A70">
        <v>61</v>
      </c>
      <c r="B70" s="142"/>
      <c r="C70" s="142"/>
      <c r="D70" s="142"/>
      <c r="E70" s="142"/>
      <c r="F70" s="142"/>
      <c r="G70" t="str">
        <f t="shared" si="0"/>
        <v/>
      </c>
      <c r="H70" s="142"/>
      <c r="I70" t="str">
        <f t="shared" ca="1" si="1"/>
        <v/>
      </c>
      <c r="J70" s="142"/>
      <c r="K70" t="str">
        <f t="shared" ca="1" si="2"/>
        <v/>
      </c>
      <c r="L70" s="142"/>
      <c r="M70" s="142"/>
      <c r="N70" s="142"/>
      <c r="O70" s="146"/>
      <c r="P70" s="146"/>
      <c r="Q70" s="145">
        <f t="shared" si="4"/>
        <v>0</v>
      </c>
      <c r="R70" s="126">
        <f t="shared" si="3"/>
        <v>0</v>
      </c>
    </row>
    <row r="71" spans="1:18" x14ac:dyDescent="0.55000000000000004">
      <c r="A71">
        <v>62</v>
      </c>
      <c r="B71" s="142"/>
      <c r="C71" s="142"/>
      <c r="D71" s="142"/>
      <c r="E71" s="142"/>
      <c r="F71" s="142"/>
      <c r="G71" t="str">
        <f t="shared" si="0"/>
        <v/>
      </c>
      <c r="H71" s="142"/>
      <c r="I71" t="str">
        <f t="shared" ca="1" si="1"/>
        <v/>
      </c>
      <c r="J71" s="142"/>
      <c r="K71" t="str">
        <f t="shared" ca="1" si="2"/>
        <v/>
      </c>
      <c r="L71" s="142"/>
      <c r="M71" s="142"/>
      <c r="N71" s="142"/>
      <c r="O71" s="146"/>
      <c r="P71" s="146"/>
      <c r="Q71" s="145">
        <f t="shared" si="4"/>
        <v>0</v>
      </c>
      <c r="R71" s="126">
        <f t="shared" si="3"/>
        <v>0</v>
      </c>
    </row>
    <row r="72" spans="1:18" x14ac:dyDescent="0.55000000000000004">
      <c r="A72">
        <v>63</v>
      </c>
      <c r="B72" s="142"/>
      <c r="C72" s="142"/>
      <c r="D72" s="142"/>
      <c r="E72" s="142"/>
      <c r="F72" s="142"/>
      <c r="G72" t="str">
        <f t="shared" si="0"/>
        <v/>
      </c>
      <c r="H72" s="142"/>
      <c r="I72" t="str">
        <f t="shared" ca="1" si="1"/>
        <v/>
      </c>
      <c r="J72" s="142"/>
      <c r="K72" t="str">
        <f t="shared" ca="1" si="2"/>
        <v/>
      </c>
      <c r="L72" s="142"/>
      <c r="M72" s="142"/>
      <c r="N72" s="142"/>
      <c r="O72" s="146"/>
      <c r="P72" s="146"/>
      <c r="Q72" s="145">
        <f t="shared" si="4"/>
        <v>0</v>
      </c>
      <c r="R72" s="126">
        <f t="shared" si="3"/>
        <v>0</v>
      </c>
    </row>
    <row r="73" spans="1:18" x14ac:dyDescent="0.55000000000000004">
      <c r="A73">
        <v>64</v>
      </c>
      <c r="B73" s="142"/>
      <c r="C73" s="142"/>
      <c r="D73" s="142"/>
      <c r="E73" s="142"/>
      <c r="F73" s="142"/>
      <c r="G73" t="str">
        <f t="shared" si="0"/>
        <v/>
      </c>
      <c r="H73" s="142"/>
      <c r="I73" t="str">
        <f t="shared" ca="1" si="1"/>
        <v/>
      </c>
      <c r="J73" s="142"/>
      <c r="K73" t="str">
        <f t="shared" ca="1" si="2"/>
        <v/>
      </c>
      <c r="L73" s="142"/>
      <c r="M73" s="142"/>
      <c r="N73" s="142"/>
      <c r="O73" s="146"/>
      <c r="P73" s="146"/>
      <c r="Q73" s="145">
        <f t="shared" si="4"/>
        <v>0</v>
      </c>
      <c r="R73" s="126">
        <f t="shared" si="3"/>
        <v>0</v>
      </c>
    </row>
    <row r="74" spans="1:18" x14ac:dyDescent="0.55000000000000004">
      <c r="A74">
        <v>65</v>
      </c>
      <c r="B74" s="142"/>
      <c r="C74" s="142"/>
      <c r="D74" s="142"/>
      <c r="E74" s="142"/>
      <c r="F74" s="142"/>
      <c r="G74" t="str">
        <f t="shared" si="0"/>
        <v/>
      </c>
      <c r="H74" s="142"/>
      <c r="I74" t="str">
        <f t="shared" ca="1" si="1"/>
        <v/>
      </c>
      <c r="J74" s="142"/>
      <c r="K74" t="str">
        <f t="shared" ca="1" si="2"/>
        <v/>
      </c>
      <c r="L74" s="142"/>
      <c r="M74" s="142"/>
      <c r="N74" s="142"/>
      <c r="O74" s="146"/>
      <c r="P74" s="146"/>
      <c r="Q74" s="145">
        <f t="shared" si="4"/>
        <v>0</v>
      </c>
      <c r="R74" s="126">
        <f t="shared" si="3"/>
        <v>0</v>
      </c>
    </row>
    <row r="75" spans="1:18" x14ac:dyDescent="0.55000000000000004">
      <c r="A75">
        <v>66</v>
      </c>
      <c r="B75" s="142"/>
      <c r="C75" s="142"/>
      <c r="D75" s="142"/>
      <c r="E75" s="142"/>
      <c r="F75" s="142"/>
      <c r="G75" t="str">
        <f t="shared" ref="G75:G138" si="5">LEFT(F75,1)</f>
        <v/>
      </c>
      <c r="H75" s="142"/>
      <c r="I75" t="str">
        <f t="shared" ref="I75:I138" ca="1" si="6">IFERROR(VLOOKUP(H75,INDIRECT(G75&amp;"CATL"),2,FALSE),"")</f>
        <v/>
      </c>
      <c r="J75" s="142"/>
      <c r="K75" t="str">
        <f t="shared" ref="K75:K138" ca="1" si="7">IFERROR(VLOOKUP(J75,INDIRECT("SUB"&amp;I75&amp;"L"),2,FALSE),"")</f>
        <v/>
      </c>
      <c r="L75" s="142"/>
      <c r="M75" s="142"/>
      <c r="N75" s="142"/>
      <c r="O75" s="146"/>
      <c r="P75" s="146"/>
      <c r="Q75" s="145">
        <f t="shared" si="4"/>
        <v>0</v>
      </c>
      <c r="R75" s="126">
        <f t="shared" ref="R75:R138" si="8">O75-P75</f>
        <v>0</v>
      </c>
    </row>
    <row r="76" spans="1:18" x14ac:dyDescent="0.55000000000000004">
      <c r="A76">
        <v>67</v>
      </c>
      <c r="B76" s="142"/>
      <c r="C76" s="142"/>
      <c r="D76" s="142"/>
      <c r="E76" s="142"/>
      <c r="F76" s="142"/>
      <c r="G76" t="str">
        <f t="shared" si="5"/>
        <v/>
      </c>
      <c r="H76" s="142"/>
      <c r="I76" t="str">
        <f t="shared" ca="1" si="6"/>
        <v/>
      </c>
      <c r="J76" s="142"/>
      <c r="K76" t="str">
        <f t="shared" ca="1" si="7"/>
        <v/>
      </c>
      <c r="L76" s="142"/>
      <c r="M76" s="142"/>
      <c r="N76" s="142"/>
      <c r="O76" s="146"/>
      <c r="P76" s="146"/>
      <c r="Q76" s="145">
        <f t="shared" ref="Q76:Q139" si="9">Q75+O76-P76</f>
        <v>0</v>
      </c>
      <c r="R76" s="126">
        <f t="shared" si="8"/>
        <v>0</v>
      </c>
    </row>
    <row r="77" spans="1:18" x14ac:dyDescent="0.55000000000000004">
      <c r="A77">
        <v>68</v>
      </c>
      <c r="B77" s="142"/>
      <c r="C77" s="142"/>
      <c r="D77" s="142"/>
      <c r="E77" s="142"/>
      <c r="F77" s="142"/>
      <c r="G77" t="str">
        <f t="shared" si="5"/>
        <v/>
      </c>
      <c r="H77" s="142"/>
      <c r="I77" t="str">
        <f t="shared" ca="1" si="6"/>
        <v/>
      </c>
      <c r="J77" s="142"/>
      <c r="K77" t="str">
        <f t="shared" ca="1" si="7"/>
        <v/>
      </c>
      <c r="L77" s="142"/>
      <c r="M77" s="142"/>
      <c r="N77" s="142"/>
      <c r="O77" s="146"/>
      <c r="P77" s="146"/>
      <c r="Q77" s="145">
        <f t="shared" si="9"/>
        <v>0</v>
      </c>
      <c r="R77" s="126">
        <f t="shared" si="8"/>
        <v>0</v>
      </c>
    </row>
    <row r="78" spans="1:18" x14ac:dyDescent="0.55000000000000004">
      <c r="A78">
        <v>69</v>
      </c>
      <c r="B78" s="142"/>
      <c r="C78" s="142"/>
      <c r="D78" s="142"/>
      <c r="E78" s="142"/>
      <c r="F78" s="142"/>
      <c r="G78" t="str">
        <f t="shared" si="5"/>
        <v/>
      </c>
      <c r="H78" s="142"/>
      <c r="I78" t="str">
        <f t="shared" ca="1" si="6"/>
        <v/>
      </c>
      <c r="J78" s="142"/>
      <c r="K78" t="str">
        <f t="shared" ca="1" si="7"/>
        <v/>
      </c>
      <c r="L78" s="142"/>
      <c r="M78" s="142"/>
      <c r="N78" s="142"/>
      <c r="O78" s="146"/>
      <c r="P78" s="146"/>
      <c r="Q78" s="145">
        <f t="shared" si="9"/>
        <v>0</v>
      </c>
      <c r="R78" s="126">
        <f t="shared" si="8"/>
        <v>0</v>
      </c>
    </row>
    <row r="79" spans="1:18" x14ac:dyDescent="0.55000000000000004">
      <c r="A79">
        <v>70</v>
      </c>
      <c r="B79" s="142"/>
      <c r="C79" s="142"/>
      <c r="D79" s="142"/>
      <c r="E79" s="142"/>
      <c r="F79" s="142"/>
      <c r="G79" t="str">
        <f t="shared" si="5"/>
        <v/>
      </c>
      <c r="H79" s="142"/>
      <c r="I79" t="str">
        <f t="shared" ca="1" si="6"/>
        <v/>
      </c>
      <c r="J79" s="142"/>
      <c r="K79" t="str">
        <f t="shared" ca="1" si="7"/>
        <v/>
      </c>
      <c r="L79" s="142"/>
      <c r="M79" s="142"/>
      <c r="N79" s="142"/>
      <c r="O79" s="146"/>
      <c r="P79" s="146"/>
      <c r="Q79" s="145">
        <f t="shared" si="9"/>
        <v>0</v>
      </c>
      <c r="R79" s="126">
        <f t="shared" si="8"/>
        <v>0</v>
      </c>
    </row>
    <row r="80" spans="1:18" x14ac:dyDescent="0.55000000000000004">
      <c r="A80">
        <v>71</v>
      </c>
      <c r="B80" s="142"/>
      <c r="C80" s="142"/>
      <c r="D80" s="142"/>
      <c r="E80" s="142"/>
      <c r="F80" s="142"/>
      <c r="G80" t="str">
        <f t="shared" si="5"/>
        <v/>
      </c>
      <c r="H80" s="142"/>
      <c r="I80" t="str">
        <f t="shared" ca="1" si="6"/>
        <v/>
      </c>
      <c r="J80" s="142"/>
      <c r="K80" t="str">
        <f t="shared" ca="1" si="7"/>
        <v/>
      </c>
      <c r="L80" s="142"/>
      <c r="M80" s="142"/>
      <c r="N80" s="142"/>
      <c r="O80" s="146"/>
      <c r="P80" s="146"/>
      <c r="Q80" s="145">
        <f t="shared" si="9"/>
        <v>0</v>
      </c>
      <c r="R80" s="126">
        <f t="shared" si="8"/>
        <v>0</v>
      </c>
    </row>
    <row r="81" spans="1:18" x14ac:dyDescent="0.55000000000000004">
      <c r="A81">
        <v>72</v>
      </c>
      <c r="B81" s="142"/>
      <c r="C81" s="142"/>
      <c r="D81" s="142"/>
      <c r="E81" s="142"/>
      <c r="F81" s="142"/>
      <c r="G81" t="str">
        <f t="shared" si="5"/>
        <v/>
      </c>
      <c r="H81" s="142"/>
      <c r="I81" t="str">
        <f t="shared" ca="1" si="6"/>
        <v/>
      </c>
      <c r="J81" s="142"/>
      <c r="K81" t="str">
        <f t="shared" ca="1" si="7"/>
        <v/>
      </c>
      <c r="L81" s="142"/>
      <c r="M81" s="142"/>
      <c r="N81" s="142"/>
      <c r="O81" s="146"/>
      <c r="P81" s="146"/>
      <c r="Q81" s="145">
        <f t="shared" si="9"/>
        <v>0</v>
      </c>
      <c r="R81" s="126">
        <f t="shared" si="8"/>
        <v>0</v>
      </c>
    </row>
    <row r="82" spans="1:18" x14ac:dyDescent="0.55000000000000004">
      <c r="A82">
        <v>73</v>
      </c>
      <c r="B82" s="142"/>
      <c r="C82" s="142"/>
      <c r="D82" s="142"/>
      <c r="E82" s="142"/>
      <c r="F82" s="142"/>
      <c r="G82" t="str">
        <f t="shared" si="5"/>
        <v/>
      </c>
      <c r="H82" s="142"/>
      <c r="I82" t="str">
        <f t="shared" ca="1" si="6"/>
        <v/>
      </c>
      <c r="J82" s="142"/>
      <c r="K82" t="str">
        <f t="shared" ca="1" si="7"/>
        <v/>
      </c>
      <c r="L82" s="142"/>
      <c r="M82" s="142"/>
      <c r="N82" s="142"/>
      <c r="O82" s="146"/>
      <c r="P82" s="146"/>
      <c r="Q82" s="145">
        <f t="shared" si="9"/>
        <v>0</v>
      </c>
      <c r="R82" s="126">
        <f t="shared" si="8"/>
        <v>0</v>
      </c>
    </row>
    <row r="83" spans="1:18" x14ac:dyDescent="0.55000000000000004">
      <c r="A83">
        <v>74</v>
      </c>
      <c r="B83" s="142"/>
      <c r="C83" s="142"/>
      <c r="D83" s="142"/>
      <c r="E83" s="142"/>
      <c r="F83" s="142"/>
      <c r="G83" t="str">
        <f t="shared" si="5"/>
        <v/>
      </c>
      <c r="H83" s="142"/>
      <c r="I83" t="str">
        <f t="shared" ca="1" si="6"/>
        <v/>
      </c>
      <c r="J83" s="142"/>
      <c r="K83" t="str">
        <f t="shared" ca="1" si="7"/>
        <v/>
      </c>
      <c r="L83" s="142"/>
      <c r="M83" s="142"/>
      <c r="N83" s="142"/>
      <c r="O83" s="146"/>
      <c r="P83" s="146"/>
      <c r="Q83" s="145">
        <f t="shared" si="9"/>
        <v>0</v>
      </c>
      <c r="R83" s="126">
        <f t="shared" si="8"/>
        <v>0</v>
      </c>
    </row>
    <row r="84" spans="1:18" x14ac:dyDescent="0.55000000000000004">
      <c r="A84">
        <v>75</v>
      </c>
      <c r="B84" s="142"/>
      <c r="C84" s="142"/>
      <c r="D84" s="142"/>
      <c r="E84" s="142"/>
      <c r="F84" s="142"/>
      <c r="G84" t="str">
        <f t="shared" si="5"/>
        <v/>
      </c>
      <c r="H84" s="142"/>
      <c r="I84" t="str">
        <f t="shared" ca="1" si="6"/>
        <v/>
      </c>
      <c r="J84" s="142"/>
      <c r="K84" t="str">
        <f t="shared" ca="1" si="7"/>
        <v/>
      </c>
      <c r="L84" s="142"/>
      <c r="M84" s="142"/>
      <c r="N84" s="142"/>
      <c r="O84" s="146"/>
      <c r="P84" s="146"/>
      <c r="Q84" s="145">
        <f t="shared" si="9"/>
        <v>0</v>
      </c>
      <c r="R84" s="126">
        <f t="shared" si="8"/>
        <v>0</v>
      </c>
    </row>
    <row r="85" spans="1:18" x14ac:dyDescent="0.55000000000000004">
      <c r="A85">
        <v>76</v>
      </c>
      <c r="B85" s="142"/>
      <c r="C85" s="142"/>
      <c r="D85" s="142"/>
      <c r="E85" s="142"/>
      <c r="F85" s="142"/>
      <c r="G85" t="str">
        <f t="shared" si="5"/>
        <v/>
      </c>
      <c r="H85" s="142"/>
      <c r="I85" t="str">
        <f t="shared" ca="1" si="6"/>
        <v/>
      </c>
      <c r="J85" s="142"/>
      <c r="K85" t="str">
        <f t="shared" ca="1" si="7"/>
        <v/>
      </c>
      <c r="L85" s="142"/>
      <c r="M85" s="142"/>
      <c r="N85" s="142"/>
      <c r="O85" s="146"/>
      <c r="P85" s="146"/>
      <c r="Q85" s="145">
        <f t="shared" si="9"/>
        <v>0</v>
      </c>
      <c r="R85" s="126">
        <f t="shared" si="8"/>
        <v>0</v>
      </c>
    </row>
    <row r="86" spans="1:18" x14ac:dyDescent="0.55000000000000004">
      <c r="A86">
        <v>77</v>
      </c>
      <c r="B86" s="142"/>
      <c r="C86" s="142"/>
      <c r="D86" s="142"/>
      <c r="E86" s="142"/>
      <c r="F86" s="142"/>
      <c r="G86" t="str">
        <f t="shared" si="5"/>
        <v/>
      </c>
      <c r="H86" s="142"/>
      <c r="I86" t="str">
        <f t="shared" ca="1" si="6"/>
        <v/>
      </c>
      <c r="J86" s="142"/>
      <c r="K86" t="str">
        <f t="shared" ca="1" si="7"/>
        <v/>
      </c>
      <c r="L86" s="142"/>
      <c r="M86" s="142"/>
      <c r="N86" s="142"/>
      <c r="O86" s="146"/>
      <c r="P86" s="146"/>
      <c r="Q86" s="145">
        <f t="shared" si="9"/>
        <v>0</v>
      </c>
      <c r="R86" s="126">
        <f t="shared" si="8"/>
        <v>0</v>
      </c>
    </row>
    <row r="87" spans="1:18" x14ac:dyDescent="0.55000000000000004">
      <c r="A87">
        <v>78</v>
      </c>
      <c r="B87" s="142"/>
      <c r="C87" s="142"/>
      <c r="D87" s="142"/>
      <c r="E87" s="142"/>
      <c r="F87" s="142"/>
      <c r="G87" t="str">
        <f t="shared" si="5"/>
        <v/>
      </c>
      <c r="H87" s="142"/>
      <c r="I87" t="str">
        <f t="shared" ca="1" si="6"/>
        <v/>
      </c>
      <c r="J87" s="142"/>
      <c r="K87" t="str">
        <f t="shared" ca="1" si="7"/>
        <v/>
      </c>
      <c r="L87" s="142"/>
      <c r="M87" s="142"/>
      <c r="N87" s="142"/>
      <c r="O87" s="146"/>
      <c r="P87" s="146"/>
      <c r="Q87" s="145">
        <f t="shared" si="9"/>
        <v>0</v>
      </c>
      <c r="R87" s="126">
        <f t="shared" si="8"/>
        <v>0</v>
      </c>
    </row>
    <row r="88" spans="1:18" x14ac:dyDescent="0.55000000000000004">
      <c r="A88">
        <v>79</v>
      </c>
      <c r="B88" s="142"/>
      <c r="C88" s="142"/>
      <c r="D88" s="142"/>
      <c r="E88" s="142"/>
      <c r="F88" s="142"/>
      <c r="G88" t="str">
        <f t="shared" si="5"/>
        <v/>
      </c>
      <c r="H88" s="142"/>
      <c r="I88" t="str">
        <f t="shared" ca="1" si="6"/>
        <v/>
      </c>
      <c r="J88" s="142"/>
      <c r="K88" t="str">
        <f t="shared" ca="1" si="7"/>
        <v/>
      </c>
      <c r="L88" s="142"/>
      <c r="M88" s="142"/>
      <c r="N88" s="142"/>
      <c r="O88" s="146"/>
      <c r="P88" s="146"/>
      <c r="Q88" s="145">
        <f t="shared" si="9"/>
        <v>0</v>
      </c>
      <c r="R88" s="126">
        <f t="shared" si="8"/>
        <v>0</v>
      </c>
    </row>
    <row r="89" spans="1:18" x14ac:dyDescent="0.55000000000000004">
      <c r="A89">
        <v>80</v>
      </c>
      <c r="B89" s="142"/>
      <c r="C89" s="142"/>
      <c r="D89" s="142"/>
      <c r="E89" s="142"/>
      <c r="F89" s="142"/>
      <c r="G89" t="str">
        <f t="shared" si="5"/>
        <v/>
      </c>
      <c r="H89" s="142"/>
      <c r="I89" t="str">
        <f t="shared" ca="1" si="6"/>
        <v/>
      </c>
      <c r="J89" s="142"/>
      <c r="K89" t="str">
        <f t="shared" ca="1" si="7"/>
        <v/>
      </c>
      <c r="L89" s="142"/>
      <c r="M89" s="142"/>
      <c r="N89" s="142"/>
      <c r="O89" s="146"/>
      <c r="P89" s="146"/>
      <c r="Q89" s="145">
        <f t="shared" si="9"/>
        <v>0</v>
      </c>
      <c r="R89" s="126">
        <f t="shared" si="8"/>
        <v>0</v>
      </c>
    </row>
    <row r="90" spans="1:18" x14ac:dyDescent="0.55000000000000004">
      <c r="A90">
        <v>81</v>
      </c>
      <c r="B90" s="142"/>
      <c r="C90" s="142"/>
      <c r="D90" s="142"/>
      <c r="E90" s="142"/>
      <c r="F90" s="142"/>
      <c r="G90" t="str">
        <f t="shared" si="5"/>
        <v/>
      </c>
      <c r="H90" s="142"/>
      <c r="I90" t="str">
        <f t="shared" ca="1" si="6"/>
        <v/>
      </c>
      <c r="J90" s="142"/>
      <c r="K90" t="str">
        <f t="shared" ca="1" si="7"/>
        <v/>
      </c>
      <c r="L90" s="142"/>
      <c r="M90" s="142"/>
      <c r="N90" s="142"/>
      <c r="O90" s="146"/>
      <c r="P90" s="146"/>
      <c r="Q90" s="145">
        <f t="shared" si="9"/>
        <v>0</v>
      </c>
      <c r="R90" s="126">
        <f t="shared" si="8"/>
        <v>0</v>
      </c>
    </row>
    <row r="91" spans="1:18" x14ac:dyDescent="0.55000000000000004">
      <c r="A91">
        <v>82</v>
      </c>
      <c r="B91" s="142"/>
      <c r="C91" s="142"/>
      <c r="D91" s="142"/>
      <c r="E91" s="142"/>
      <c r="F91" s="142"/>
      <c r="G91" t="str">
        <f t="shared" si="5"/>
        <v/>
      </c>
      <c r="H91" s="142"/>
      <c r="I91" t="str">
        <f t="shared" ca="1" si="6"/>
        <v/>
      </c>
      <c r="J91" s="142"/>
      <c r="K91" t="str">
        <f t="shared" ca="1" si="7"/>
        <v/>
      </c>
      <c r="L91" s="142"/>
      <c r="M91" s="142"/>
      <c r="N91" s="142"/>
      <c r="O91" s="146"/>
      <c r="P91" s="146"/>
      <c r="Q91" s="145">
        <f t="shared" si="9"/>
        <v>0</v>
      </c>
      <c r="R91" s="126">
        <f t="shared" si="8"/>
        <v>0</v>
      </c>
    </row>
    <row r="92" spans="1:18" x14ac:dyDescent="0.55000000000000004">
      <c r="A92">
        <v>83</v>
      </c>
      <c r="B92" s="142"/>
      <c r="C92" s="142"/>
      <c r="D92" s="142"/>
      <c r="E92" s="142"/>
      <c r="F92" s="142"/>
      <c r="G92" t="str">
        <f t="shared" si="5"/>
        <v/>
      </c>
      <c r="H92" s="142"/>
      <c r="I92" t="str">
        <f t="shared" ca="1" si="6"/>
        <v/>
      </c>
      <c r="J92" s="142"/>
      <c r="K92" t="str">
        <f t="shared" ca="1" si="7"/>
        <v/>
      </c>
      <c r="L92" s="142"/>
      <c r="M92" s="142"/>
      <c r="N92" s="142"/>
      <c r="O92" s="146"/>
      <c r="P92" s="146"/>
      <c r="Q92" s="145">
        <f t="shared" si="9"/>
        <v>0</v>
      </c>
      <c r="R92" s="126">
        <f t="shared" si="8"/>
        <v>0</v>
      </c>
    </row>
    <row r="93" spans="1:18" x14ac:dyDescent="0.55000000000000004">
      <c r="A93">
        <v>84</v>
      </c>
      <c r="B93" s="142"/>
      <c r="C93" s="142"/>
      <c r="D93" s="142"/>
      <c r="E93" s="142"/>
      <c r="F93" s="142"/>
      <c r="G93" t="str">
        <f t="shared" si="5"/>
        <v/>
      </c>
      <c r="H93" s="142"/>
      <c r="I93" t="str">
        <f t="shared" ca="1" si="6"/>
        <v/>
      </c>
      <c r="J93" s="142"/>
      <c r="K93" t="str">
        <f t="shared" ca="1" si="7"/>
        <v/>
      </c>
      <c r="L93" s="142"/>
      <c r="M93" s="142"/>
      <c r="N93" s="142"/>
      <c r="O93" s="146"/>
      <c r="P93" s="146"/>
      <c r="Q93" s="145">
        <f t="shared" si="9"/>
        <v>0</v>
      </c>
      <c r="R93" s="126">
        <f t="shared" si="8"/>
        <v>0</v>
      </c>
    </row>
    <row r="94" spans="1:18" x14ac:dyDescent="0.55000000000000004">
      <c r="A94">
        <v>85</v>
      </c>
      <c r="B94" s="142"/>
      <c r="C94" s="142"/>
      <c r="D94" s="142"/>
      <c r="E94" s="142"/>
      <c r="F94" s="142"/>
      <c r="G94" t="str">
        <f t="shared" si="5"/>
        <v/>
      </c>
      <c r="H94" s="142"/>
      <c r="I94" t="str">
        <f t="shared" ca="1" si="6"/>
        <v/>
      </c>
      <c r="J94" s="142"/>
      <c r="K94" t="str">
        <f t="shared" ca="1" si="7"/>
        <v/>
      </c>
      <c r="L94" s="142"/>
      <c r="M94" s="142"/>
      <c r="N94" s="142"/>
      <c r="O94" s="146"/>
      <c r="P94" s="146"/>
      <c r="Q94" s="145">
        <f t="shared" si="9"/>
        <v>0</v>
      </c>
      <c r="R94" s="126">
        <f t="shared" si="8"/>
        <v>0</v>
      </c>
    </row>
    <row r="95" spans="1:18" x14ac:dyDescent="0.55000000000000004">
      <c r="A95">
        <v>86</v>
      </c>
      <c r="B95" s="142"/>
      <c r="C95" s="142"/>
      <c r="D95" s="142"/>
      <c r="E95" s="142"/>
      <c r="F95" s="142"/>
      <c r="G95" t="str">
        <f t="shared" si="5"/>
        <v/>
      </c>
      <c r="H95" s="142"/>
      <c r="I95" t="str">
        <f t="shared" ca="1" si="6"/>
        <v/>
      </c>
      <c r="J95" s="142"/>
      <c r="K95" t="str">
        <f t="shared" ca="1" si="7"/>
        <v/>
      </c>
      <c r="L95" s="142"/>
      <c r="M95" s="142"/>
      <c r="N95" s="142"/>
      <c r="O95" s="146"/>
      <c r="P95" s="146"/>
      <c r="Q95" s="145">
        <f t="shared" si="9"/>
        <v>0</v>
      </c>
      <c r="R95" s="126">
        <f t="shared" si="8"/>
        <v>0</v>
      </c>
    </row>
    <row r="96" spans="1:18" x14ac:dyDescent="0.55000000000000004">
      <c r="A96">
        <v>87</v>
      </c>
      <c r="B96" s="142"/>
      <c r="C96" s="142"/>
      <c r="D96" s="142"/>
      <c r="E96" s="142"/>
      <c r="F96" s="142"/>
      <c r="G96" t="str">
        <f t="shared" si="5"/>
        <v/>
      </c>
      <c r="H96" s="142"/>
      <c r="I96" t="str">
        <f t="shared" ca="1" si="6"/>
        <v/>
      </c>
      <c r="J96" s="142"/>
      <c r="K96" t="str">
        <f t="shared" ca="1" si="7"/>
        <v/>
      </c>
      <c r="L96" s="142"/>
      <c r="M96" s="142"/>
      <c r="N96" s="142"/>
      <c r="O96" s="146"/>
      <c r="P96" s="146"/>
      <c r="Q96" s="145">
        <f t="shared" si="9"/>
        <v>0</v>
      </c>
      <c r="R96" s="126">
        <f t="shared" si="8"/>
        <v>0</v>
      </c>
    </row>
    <row r="97" spans="1:18" x14ac:dyDescent="0.55000000000000004">
      <c r="A97">
        <v>88</v>
      </c>
      <c r="B97" s="142"/>
      <c r="C97" s="142"/>
      <c r="D97" s="142"/>
      <c r="E97" s="142"/>
      <c r="F97" s="142"/>
      <c r="G97" t="str">
        <f t="shared" si="5"/>
        <v/>
      </c>
      <c r="H97" s="142"/>
      <c r="I97" t="str">
        <f t="shared" ca="1" si="6"/>
        <v/>
      </c>
      <c r="J97" s="142"/>
      <c r="K97" t="str">
        <f t="shared" ca="1" si="7"/>
        <v/>
      </c>
      <c r="L97" s="142"/>
      <c r="M97" s="142"/>
      <c r="N97" s="142"/>
      <c r="O97" s="146"/>
      <c r="P97" s="146"/>
      <c r="Q97" s="145">
        <f t="shared" si="9"/>
        <v>0</v>
      </c>
      <c r="R97" s="126">
        <f t="shared" si="8"/>
        <v>0</v>
      </c>
    </row>
    <row r="98" spans="1:18" x14ac:dyDescent="0.55000000000000004">
      <c r="A98">
        <v>89</v>
      </c>
      <c r="B98" s="142"/>
      <c r="C98" s="142"/>
      <c r="D98" s="142"/>
      <c r="E98" s="142"/>
      <c r="F98" s="142"/>
      <c r="G98" t="str">
        <f t="shared" si="5"/>
        <v/>
      </c>
      <c r="H98" s="142"/>
      <c r="I98" t="str">
        <f t="shared" ca="1" si="6"/>
        <v/>
      </c>
      <c r="J98" s="142"/>
      <c r="K98" t="str">
        <f t="shared" ca="1" si="7"/>
        <v/>
      </c>
      <c r="L98" s="142"/>
      <c r="M98" s="142"/>
      <c r="N98" s="142"/>
      <c r="O98" s="146"/>
      <c r="P98" s="146"/>
      <c r="Q98" s="145">
        <f t="shared" si="9"/>
        <v>0</v>
      </c>
      <c r="R98" s="126">
        <f t="shared" si="8"/>
        <v>0</v>
      </c>
    </row>
    <row r="99" spans="1:18" x14ac:dyDescent="0.55000000000000004">
      <c r="A99">
        <v>90</v>
      </c>
      <c r="B99" s="142"/>
      <c r="C99" s="142"/>
      <c r="D99" s="142"/>
      <c r="E99" s="142"/>
      <c r="F99" s="142"/>
      <c r="G99" t="str">
        <f t="shared" si="5"/>
        <v/>
      </c>
      <c r="H99" s="142"/>
      <c r="I99" t="str">
        <f t="shared" ca="1" si="6"/>
        <v/>
      </c>
      <c r="J99" s="142"/>
      <c r="K99" t="str">
        <f t="shared" ca="1" si="7"/>
        <v/>
      </c>
      <c r="L99" s="142"/>
      <c r="M99" s="142"/>
      <c r="N99" s="142"/>
      <c r="O99" s="146"/>
      <c r="P99" s="146"/>
      <c r="Q99" s="145">
        <f t="shared" si="9"/>
        <v>0</v>
      </c>
      <c r="R99" s="126">
        <f t="shared" si="8"/>
        <v>0</v>
      </c>
    </row>
    <row r="100" spans="1:18" x14ac:dyDescent="0.55000000000000004">
      <c r="A100">
        <v>91</v>
      </c>
      <c r="B100" s="142"/>
      <c r="C100" s="142"/>
      <c r="D100" s="142"/>
      <c r="E100" s="142"/>
      <c r="F100" s="142"/>
      <c r="G100" t="str">
        <f t="shared" si="5"/>
        <v/>
      </c>
      <c r="H100" s="142"/>
      <c r="I100" t="str">
        <f t="shared" ca="1" si="6"/>
        <v/>
      </c>
      <c r="J100" s="142"/>
      <c r="K100" t="str">
        <f t="shared" ca="1" si="7"/>
        <v/>
      </c>
      <c r="L100" s="142"/>
      <c r="M100" s="142"/>
      <c r="N100" s="142"/>
      <c r="O100" s="146"/>
      <c r="P100" s="146"/>
      <c r="Q100" s="145">
        <f t="shared" si="9"/>
        <v>0</v>
      </c>
      <c r="R100" s="126">
        <f t="shared" si="8"/>
        <v>0</v>
      </c>
    </row>
    <row r="101" spans="1:18" x14ac:dyDescent="0.55000000000000004">
      <c r="A101">
        <v>92</v>
      </c>
      <c r="B101" s="142"/>
      <c r="C101" s="142"/>
      <c r="D101" s="142"/>
      <c r="E101" s="142"/>
      <c r="F101" s="142"/>
      <c r="G101" t="str">
        <f t="shared" si="5"/>
        <v/>
      </c>
      <c r="H101" s="142"/>
      <c r="I101" t="str">
        <f t="shared" ca="1" si="6"/>
        <v/>
      </c>
      <c r="J101" s="142"/>
      <c r="K101" t="str">
        <f t="shared" ca="1" si="7"/>
        <v/>
      </c>
      <c r="L101" s="142"/>
      <c r="M101" s="142"/>
      <c r="N101" s="142"/>
      <c r="O101" s="146"/>
      <c r="P101" s="146"/>
      <c r="Q101" s="145">
        <f t="shared" si="9"/>
        <v>0</v>
      </c>
      <c r="R101" s="126">
        <f t="shared" si="8"/>
        <v>0</v>
      </c>
    </row>
    <row r="102" spans="1:18" x14ac:dyDescent="0.55000000000000004">
      <c r="A102">
        <v>93</v>
      </c>
      <c r="B102" s="142"/>
      <c r="C102" s="142"/>
      <c r="D102" s="142"/>
      <c r="E102" s="142"/>
      <c r="F102" s="142"/>
      <c r="G102" t="str">
        <f t="shared" si="5"/>
        <v/>
      </c>
      <c r="H102" s="142"/>
      <c r="I102" t="str">
        <f t="shared" ca="1" si="6"/>
        <v/>
      </c>
      <c r="J102" s="142"/>
      <c r="K102" t="str">
        <f t="shared" ca="1" si="7"/>
        <v/>
      </c>
      <c r="L102" s="142"/>
      <c r="M102" s="142"/>
      <c r="N102" s="142"/>
      <c r="O102" s="146"/>
      <c r="P102" s="146"/>
      <c r="Q102" s="145">
        <f t="shared" si="9"/>
        <v>0</v>
      </c>
      <c r="R102" s="126">
        <f t="shared" si="8"/>
        <v>0</v>
      </c>
    </row>
    <row r="103" spans="1:18" x14ac:dyDescent="0.55000000000000004">
      <c r="A103">
        <v>94</v>
      </c>
      <c r="B103" s="142"/>
      <c r="C103" s="142"/>
      <c r="D103" s="142"/>
      <c r="E103" s="142"/>
      <c r="F103" s="142"/>
      <c r="G103" t="str">
        <f t="shared" si="5"/>
        <v/>
      </c>
      <c r="H103" s="142"/>
      <c r="I103" t="str">
        <f t="shared" ca="1" si="6"/>
        <v/>
      </c>
      <c r="J103" s="142"/>
      <c r="K103" t="str">
        <f t="shared" ca="1" si="7"/>
        <v/>
      </c>
      <c r="L103" s="142"/>
      <c r="M103" s="142"/>
      <c r="N103" s="142"/>
      <c r="O103" s="146"/>
      <c r="P103" s="146"/>
      <c r="Q103" s="145">
        <f t="shared" si="9"/>
        <v>0</v>
      </c>
      <c r="R103" s="126">
        <f t="shared" si="8"/>
        <v>0</v>
      </c>
    </row>
    <row r="104" spans="1:18" x14ac:dyDescent="0.55000000000000004">
      <c r="A104">
        <v>95</v>
      </c>
      <c r="B104" s="142"/>
      <c r="C104" s="142"/>
      <c r="D104" s="142"/>
      <c r="E104" s="142"/>
      <c r="F104" s="142"/>
      <c r="G104" t="str">
        <f t="shared" si="5"/>
        <v/>
      </c>
      <c r="H104" s="142"/>
      <c r="I104" t="str">
        <f t="shared" ca="1" si="6"/>
        <v/>
      </c>
      <c r="J104" s="142"/>
      <c r="K104" t="str">
        <f t="shared" ca="1" si="7"/>
        <v/>
      </c>
      <c r="L104" s="142"/>
      <c r="M104" s="142"/>
      <c r="N104" s="142"/>
      <c r="O104" s="146"/>
      <c r="P104" s="146"/>
      <c r="Q104" s="145">
        <f t="shared" si="9"/>
        <v>0</v>
      </c>
      <c r="R104" s="126">
        <f t="shared" si="8"/>
        <v>0</v>
      </c>
    </row>
    <row r="105" spans="1:18" x14ac:dyDescent="0.55000000000000004">
      <c r="A105">
        <v>96</v>
      </c>
      <c r="B105" s="142"/>
      <c r="C105" s="142"/>
      <c r="D105" s="142"/>
      <c r="E105" s="142"/>
      <c r="F105" s="142"/>
      <c r="G105" t="str">
        <f t="shared" si="5"/>
        <v/>
      </c>
      <c r="H105" s="142"/>
      <c r="I105" t="str">
        <f t="shared" ca="1" si="6"/>
        <v/>
      </c>
      <c r="J105" s="142"/>
      <c r="K105" t="str">
        <f t="shared" ca="1" si="7"/>
        <v/>
      </c>
      <c r="L105" s="142"/>
      <c r="M105" s="142"/>
      <c r="N105" s="142"/>
      <c r="O105" s="146"/>
      <c r="P105" s="146"/>
      <c r="Q105" s="145">
        <f t="shared" si="9"/>
        <v>0</v>
      </c>
      <c r="R105" s="126">
        <f t="shared" si="8"/>
        <v>0</v>
      </c>
    </row>
    <row r="106" spans="1:18" x14ac:dyDescent="0.55000000000000004">
      <c r="A106">
        <v>97</v>
      </c>
      <c r="B106" s="142"/>
      <c r="C106" s="142"/>
      <c r="D106" s="142"/>
      <c r="E106" s="142"/>
      <c r="F106" s="142"/>
      <c r="G106" t="str">
        <f t="shared" si="5"/>
        <v/>
      </c>
      <c r="H106" s="142"/>
      <c r="I106" t="str">
        <f t="shared" ca="1" si="6"/>
        <v/>
      </c>
      <c r="J106" s="142"/>
      <c r="K106" t="str">
        <f t="shared" ca="1" si="7"/>
        <v/>
      </c>
      <c r="L106" s="142"/>
      <c r="M106" s="142"/>
      <c r="N106" s="142"/>
      <c r="O106" s="146"/>
      <c r="P106" s="146"/>
      <c r="Q106" s="145">
        <f t="shared" si="9"/>
        <v>0</v>
      </c>
      <c r="R106" s="126">
        <f t="shared" si="8"/>
        <v>0</v>
      </c>
    </row>
    <row r="107" spans="1:18" x14ac:dyDescent="0.55000000000000004">
      <c r="A107">
        <v>98</v>
      </c>
      <c r="B107" s="142"/>
      <c r="C107" s="142"/>
      <c r="D107" s="142"/>
      <c r="E107" s="142"/>
      <c r="F107" s="142"/>
      <c r="G107" t="str">
        <f t="shared" si="5"/>
        <v/>
      </c>
      <c r="H107" s="142"/>
      <c r="I107" t="str">
        <f t="shared" ca="1" si="6"/>
        <v/>
      </c>
      <c r="J107" s="142"/>
      <c r="K107" t="str">
        <f t="shared" ca="1" si="7"/>
        <v/>
      </c>
      <c r="L107" s="142"/>
      <c r="M107" s="142"/>
      <c r="N107" s="142"/>
      <c r="O107" s="146"/>
      <c r="P107" s="146"/>
      <c r="Q107" s="145">
        <f t="shared" si="9"/>
        <v>0</v>
      </c>
      <c r="R107" s="126">
        <f t="shared" si="8"/>
        <v>0</v>
      </c>
    </row>
    <row r="108" spans="1:18" x14ac:dyDescent="0.55000000000000004">
      <c r="A108">
        <v>99</v>
      </c>
      <c r="B108" s="142"/>
      <c r="C108" s="142"/>
      <c r="D108" s="142"/>
      <c r="E108" s="142"/>
      <c r="F108" s="142"/>
      <c r="G108" t="str">
        <f t="shared" si="5"/>
        <v/>
      </c>
      <c r="H108" s="142"/>
      <c r="I108" t="str">
        <f t="shared" ca="1" si="6"/>
        <v/>
      </c>
      <c r="J108" s="142"/>
      <c r="K108" t="str">
        <f t="shared" ca="1" si="7"/>
        <v/>
      </c>
      <c r="L108" s="142"/>
      <c r="M108" s="142"/>
      <c r="N108" s="142"/>
      <c r="O108" s="146"/>
      <c r="P108" s="146"/>
      <c r="Q108" s="145">
        <f t="shared" si="9"/>
        <v>0</v>
      </c>
      <c r="R108" s="126">
        <f t="shared" si="8"/>
        <v>0</v>
      </c>
    </row>
    <row r="109" spans="1:18" x14ac:dyDescent="0.55000000000000004">
      <c r="A109">
        <v>100</v>
      </c>
      <c r="B109" s="142"/>
      <c r="C109" s="142"/>
      <c r="D109" s="142"/>
      <c r="E109" s="142"/>
      <c r="F109" s="142"/>
      <c r="G109" t="str">
        <f t="shared" si="5"/>
        <v/>
      </c>
      <c r="H109" s="142"/>
      <c r="I109" t="str">
        <f t="shared" ca="1" si="6"/>
        <v/>
      </c>
      <c r="J109" s="142"/>
      <c r="K109" t="str">
        <f t="shared" ca="1" si="7"/>
        <v/>
      </c>
      <c r="L109" s="142"/>
      <c r="M109" s="142"/>
      <c r="N109" s="142"/>
      <c r="O109" s="146"/>
      <c r="P109" s="146"/>
      <c r="Q109" s="145">
        <f t="shared" si="9"/>
        <v>0</v>
      </c>
      <c r="R109" s="126">
        <f t="shared" si="8"/>
        <v>0</v>
      </c>
    </row>
    <row r="110" spans="1:18" x14ac:dyDescent="0.55000000000000004">
      <c r="A110">
        <v>101</v>
      </c>
      <c r="B110" s="142"/>
      <c r="C110" s="142"/>
      <c r="D110" s="142"/>
      <c r="E110" s="142"/>
      <c r="F110" s="142"/>
      <c r="G110" t="str">
        <f t="shared" si="5"/>
        <v/>
      </c>
      <c r="H110" s="142"/>
      <c r="I110" t="str">
        <f t="shared" ca="1" si="6"/>
        <v/>
      </c>
      <c r="J110" s="142"/>
      <c r="K110" t="str">
        <f t="shared" ca="1" si="7"/>
        <v/>
      </c>
      <c r="L110" s="142"/>
      <c r="M110" s="142"/>
      <c r="N110" s="142"/>
      <c r="O110" s="146"/>
      <c r="P110" s="146"/>
      <c r="Q110" s="145">
        <f t="shared" si="9"/>
        <v>0</v>
      </c>
      <c r="R110" s="126">
        <f t="shared" si="8"/>
        <v>0</v>
      </c>
    </row>
    <row r="111" spans="1:18" x14ac:dyDescent="0.55000000000000004">
      <c r="A111">
        <v>102</v>
      </c>
      <c r="B111" s="142"/>
      <c r="C111" s="142"/>
      <c r="D111" s="142"/>
      <c r="E111" s="142"/>
      <c r="F111" s="142"/>
      <c r="G111" t="str">
        <f t="shared" si="5"/>
        <v/>
      </c>
      <c r="H111" s="142"/>
      <c r="I111" t="str">
        <f t="shared" ca="1" si="6"/>
        <v/>
      </c>
      <c r="J111" s="142"/>
      <c r="K111" t="str">
        <f t="shared" ca="1" si="7"/>
        <v/>
      </c>
      <c r="L111" s="142"/>
      <c r="M111" s="142"/>
      <c r="N111" s="142"/>
      <c r="O111" s="146"/>
      <c r="P111" s="146"/>
      <c r="Q111" s="145">
        <f t="shared" si="9"/>
        <v>0</v>
      </c>
      <c r="R111" s="126">
        <f t="shared" si="8"/>
        <v>0</v>
      </c>
    </row>
    <row r="112" spans="1:18" x14ac:dyDescent="0.55000000000000004">
      <c r="A112">
        <v>103</v>
      </c>
      <c r="B112" s="142"/>
      <c r="C112" s="142"/>
      <c r="D112" s="142"/>
      <c r="E112" s="142"/>
      <c r="F112" s="142"/>
      <c r="G112" t="str">
        <f t="shared" si="5"/>
        <v/>
      </c>
      <c r="H112" s="142"/>
      <c r="I112" t="str">
        <f t="shared" ca="1" si="6"/>
        <v/>
      </c>
      <c r="J112" s="142"/>
      <c r="K112" t="str">
        <f t="shared" ca="1" si="7"/>
        <v/>
      </c>
      <c r="L112" s="142"/>
      <c r="M112" s="142"/>
      <c r="N112" s="142"/>
      <c r="O112" s="146"/>
      <c r="P112" s="146"/>
      <c r="Q112" s="145">
        <f t="shared" si="9"/>
        <v>0</v>
      </c>
      <c r="R112" s="126">
        <f t="shared" si="8"/>
        <v>0</v>
      </c>
    </row>
    <row r="113" spans="1:18" x14ac:dyDescent="0.55000000000000004">
      <c r="A113">
        <v>104</v>
      </c>
      <c r="B113" s="142"/>
      <c r="C113" s="142"/>
      <c r="D113" s="142"/>
      <c r="E113" s="142"/>
      <c r="F113" s="142"/>
      <c r="G113" t="str">
        <f t="shared" si="5"/>
        <v/>
      </c>
      <c r="H113" s="142"/>
      <c r="I113" t="str">
        <f t="shared" ca="1" si="6"/>
        <v/>
      </c>
      <c r="J113" s="142"/>
      <c r="K113" t="str">
        <f t="shared" ca="1" si="7"/>
        <v/>
      </c>
      <c r="L113" s="142"/>
      <c r="M113" s="142"/>
      <c r="N113" s="142"/>
      <c r="O113" s="146"/>
      <c r="P113" s="146"/>
      <c r="Q113" s="145">
        <f t="shared" si="9"/>
        <v>0</v>
      </c>
      <c r="R113" s="126">
        <f t="shared" si="8"/>
        <v>0</v>
      </c>
    </row>
    <row r="114" spans="1:18" x14ac:dyDescent="0.55000000000000004">
      <c r="A114">
        <v>105</v>
      </c>
      <c r="B114" s="142"/>
      <c r="C114" s="142"/>
      <c r="D114" s="142"/>
      <c r="E114" s="142"/>
      <c r="F114" s="142"/>
      <c r="G114" t="str">
        <f t="shared" si="5"/>
        <v/>
      </c>
      <c r="H114" s="142"/>
      <c r="I114" t="str">
        <f t="shared" ca="1" si="6"/>
        <v/>
      </c>
      <c r="J114" s="142"/>
      <c r="K114" t="str">
        <f t="shared" ca="1" si="7"/>
        <v/>
      </c>
      <c r="L114" s="142"/>
      <c r="M114" s="142"/>
      <c r="N114" s="142"/>
      <c r="O114" s="146"/>
      <c r="P114" s="146"/>
      <c r="Q114" s="145">
        <f t="shared" si="9"/>
        <v>0</v>
      </c>
      <c r="R114" s="126">
        <f t="shared" si="8"/>
        <v>0</v>
      </c>
    </row>
    <row r="115" spans="1:18" x14ac:dyDescent="0.55000000000000004">
      <c r="A115">
        <v>106</v>
      </c>
      <c r="B115" s="142"/>
      <c r="C115" s="142"/>
      <c r="D115" s="142"/>
      <c r="E115" s="142"/>
      <c r="F115" s="142"/>
      <c r="G115" t="str">
        <f t="shared" si="5"/>
        <v/>
      </c>
      <c r="H115" s="142"/>
      <c r="I115" t="str">
        <f t="shared" ca="1" si="6"/>
        <v/>
      </c>
      <c r="J115" s="142"/>
      <c r="K115" t="str">
        <f t="shared" ca="1" si="7"/>
        <v/>
      </c>
      <c r="L115" s="142"/>
      <c r="M115" s="142"/>
      <c r="N115" s="142"/>
      <c r="O115" s="146"/>
      <c r="P115" s="146"/>
      <c r="Q115" s="145">
        <f t="shared" si="9"/>
        <v>0</v>
      </c>
      <c r="R115" s="126">
        <f t="shared" si="8"/>
        <v>0</v>
      </c>
    </row>
    <row r="116" spans="1:18" x14ac:dyDescent="0.55000000000000004">
      <c r="A116">
        <v>107</v>
      </c>
      <c r="B116" s="142"/>
      <c r="C116" s="142"/>
      <c r="D116" s="142"/>
      <c r="E116" s="142"/>
      <c r="F116" s="142"/>
      <c r="G116" t="str">
        <f t="shared" si="5"/>
        <v/>
      </c>
      <c r="H116" s="142"/>
      <c r="I116" t="str">
        <f t="shared" ca="1" si="6"/>
        <v/>
      </c>
      <c r="J116" s="142"/>
      <c r="K116" t="str">
        <f t="shared" ca="1" si="7"/>
        <v/>
      </c>
      <c r="L116" s="142"/>
      <c r="M116" s="142"/>
      <c r="N116" s="142"/>
      <c r="O116" s="146"/>
      <c r="P116" s="146"/>
      <c r="Q116" s="145">
        <f t="shared" si="9"/>
        <v>0</v>
      </c>
      <c r="R116" s="126">
        <f t="shared" si="8"/>
        <v>0</v>
      </c>
    </row>
    <row r="117" spans="1:18" x14ac:dyDescent="0.55000000000000004">
      <c r="A117">
        <v>108</v>
      </c>
      <c r="B117" s="142"/>
      <c r="C117" s="142"/>
      <c r="D117" s="142"/>
      <c r="E117" s="142"/>
      <c r="F117" s="142"/>
      <c r="G117" t="str">
        <f t="shared" si="5"/>
        <v/>
      </c>
      <c r="H117" s="142"/>
      <c r="I117" t="str">
        <f t="shared" ca="1" si="6"/>
        <v/>
      </c>
      <c r="J117" s="142"/>
      <c r="K117" t="str">
        <f t="shared" ca="1" si="7"/>
        <v/>
      </c>
      <c r="L117" s="142"/>
      <c r="M117" s="142"/>
      <c r="N117" s="142"/>
      <c r="O117" s="146"/>
      <c r="P117" s="146"/>
      <c r="Q117" s="145">
        <f t="shared" si="9"/>
        <v>0</v>
      </c>
      <c r="R117" s="126">
        <f t="shared" si="8"/>
        <v>0</v>
      </c>
    </row>
    <row r="118" spans="1:18" x14ac:dyDescent="0.55000000000000004">
      <c r="A118">
        <v>109</v>
      </c>
      <c r="B118" s="142"/>
      <c r="C118" s="142"/>
      <c r="D118" s="142"/>
      <c r="E118" s="142"/>
      <c r="F118" s="142"/>
      <c r="G118" t="str">
        <f t="shared" si="5"/>
        <v/>
      </c>
      <c r="H118" s="142"/>
      <c r="I118" t="str">
        <f t="shared" ca="1" si="6"/>
        <v/>
      </c>
      <c r="J118" s="142"/>
      <c r="K118" t="str">
        <f t="shared" ca="1" si="7"/>
        <v/>
      </c>
      <c r="L118" s="142"/>
      <c r="M118" s="142"/>
      <c r="N118" s="142"/>
      <c r="O118" s="146"/>
      <c r="P118" s="146"/>
      <c r="Q118" s="145">
        <f t="shared" si="9"/>
        <v>0</v>
      </c>
      <c r="R118" s="126">
        <f t="shared" si="8"/>
        <v>0</v>
      </c>
    </row>
    <row r="119" spans="1:18" x14ac:dyDescent="0.55000000000000004">
      <c r="A119">
        <v>110</v>
      </c>
      <c r="B119" s="142"/>
      <c r="C119" s="142"/>
      <c r="D119" s="142"/>
      <c r="E119" s="142"/>
      <c r="F119" s="142"/>
      <c r="G119" t="str">
        <f t="shared" si="5"/>
        <v/>
      </c>
      <c r="H119" s="142"/>
      <c r="I119" t="str">
        <f t="shared" ca="1" si="6"/>
        <v/>
      </c>
      <c r="J119" s="142"/>
      <c r="K119" t="str">
        <f t="shared" ca="1" si="7"/>
        <v/>
      </c>
      <c r="L119" s="142"/>
      <c r="M119" s="142"/>
      <c r="N119" s="142"/>
      <c r="O119" s="146"/>
      <c r="P119" s="146"/>
      <c r="Q119" s="145">
        <f t="shared" si="9"/>
        <v>0</v>
      </c>
      <c r="R119" s="126">
        <f t="shared" si="8"/>
        <v>0</v>
      </c>
    </row>
    <row r="120" spans="1:18" x14ac:dyDescent="0.55000000000000004">
      <c r="A120">
        <v>111</v>
      </c>
      <c r="B120" s="142"/>
      <c r="C120" s="142"/>
      <c r="D120" s="142"/>
      <c r="E120" s="142"/>
      <c r="F120" s="142"/>
      <c r="G120" t="str">
        <f t="shared" si="5"/>
        <v/>
      </c>
      <c r="H120" s="142"/>
      <c r="I120" t="str">
        <f t="shared" ca="1" si="6"/>
        <v/>
      </c>
      <c r="J120" s="142"/>
      <c r="K120" t="str">
        <f t="shared" ca="1" si="7"/>
        <v/>
      </c>
      <c r="L120" s="142"/>
      <c r="M120" s="142"/>
      <c r="N120" s="142"/>
      <c r="O120" s="146"/>
      <c r="P120" s="146"/>
      <c r="Q120" s="145">
        <f t="shared" si="9"/>
        <v>0</v>
      </c>
      <c r="R120" s="126">
        <f t="shared" si="8"/>
        <v>0</v>
      </c>
    </row>
    <row r="121" spans="1:18" x14ac:dyDescent="0.55000000000000004">
      <c r="A121">
        <v>112</v>
      </c>
      <c r="B121" s="142"/>
      <c r="C121" s="142"/>
      <c r="D121" s="142"/>
      <c r="E121" s="142"/>
      <c r="F121" s="142"/>
      <c r="G121" t="str">
        <f t="shared" si="5"/>
        <v/>
      </c>
      <c r="H121" s="142"/>
      <c r="I121" t="str">
        <f t="shared" ca="1" si="6"/>
        <v/>
      </c>
      <c r="J121" s="142"/>
      <c r="K121" t="str">
        <f t="shared" ca="1" si="7"/>
        <v/>
      </c>
      <c r="L121" s="142"/>
      <c r="M121" s="142"/>
      <c r="N121" s="142"/>
      <c r="O121" s="146"/>
      <c r="P121" s="146"/>
      <c r="Q121" s="145">
        <f t="shared" si="9"/>
        <v>0</v>
      </c>
      <c r="R121" s="126">
        <f t="shared" si="8"/>
        <v>0</v>
      </c>
    </row>
    <row r="122" spans="1:18" x14ac:dyDescent="0.55000000000000004">
      <c r="A122">
        <v>113</v>
      </c>
      <c r="B122" s="142"/>
      <c r="C122" s="142"/>
      <c r="D122" s="142"/>
      <c r="E122" s="142"/>
      <c r="F122" s="142"/>
      <c r="G122" t="str">
        <f t="shared" si="5"/>
        <v/>
      </c>
      <c r="H122" s="142"/>
      <c r="I122" t="str">
        <f t="shared" ca="1" si="6"/>
        <v/>
      </c>
      <c r="J122" s="142"/>
      <c r="K122" t="str">
        <f t="shared" ca="1" si="7"/>
        <v/>
      </c>
      <c r="L122" s="142"/>
      <c r="M122" s="142"/>
      <c r="N122" s="142"/>
      <c r="O122" s="146"/>
      <c r="P122" s="146"/>
      <c r="Q122" s="145">
        <f t="shared" si="9"/>
        <v>0</v>
      </c>
      <c r="R122" s="126">
        <f t="shared" si="8"/>
        <v>0</v>
      </c>
    </row>
    <row r="123" spans="1:18" x14ac:dyDescent="0.55000000000000004">
      <c r="A123">
        <v>114</v>
      </c>
      <c r="B123" s="142"/>
      <c r="C123" s="142"/>
      <c r="D123" s="142"/>
      <c r="E123" s="142"/>
      <c r="F123" s="142"/>
      <c r="G123" t="str">
        <f t="shared" si="5"/>
        <v/>
      </c>
      <c r="H123" s="142"/>
      <c r="I123" t="str">
        <f t="shared" ca="1" si="6"/>
        <v/>
      </c>
      <c r="J123" s="142"/>
      <c r="K123" t="str">
        <f t="shared" ca="1" si="7"/>
        <v/>
      </c>
      <c r="L123" s="142"/>
      <c r="M123" s="142"/>
      <c r="N123" s="142"/>
      <c r="O123" s="146"/>
      <c r="P123" s="146"/>
      <c r="Q123" s="145">
        <f t="shared" si="9"/>
        <v>0</v>
      </c>
      <c r="R123" s="126">
        <f t="shared" si="8"/>
        <v>0</v>
      </c>
    </row>
    <row r="124" spans="1:18" x14ac:dyDescent="0.55000000000000004">
      <c r="A124">
        <v>115</v>
      </c>
      <c r="B124" s="142"/>
      <c r="C124" s="142"/>
      <c r="D124" s="142"/>
      <c r="E124" s="142"/>
      <c r="F124" s="142"/>
      <c r="G124" t="str">
        <f t="shared" si="5"/>
        <v/>
      </c>
      <c r="H124" s="142"/>
      <c r="I124" t="str">
        <f t="shared" ca="1" si="6"/>
        <v/>
      </c>
      <c r="J124" s="142"/>
      <c r="K124" t="str">
        <f t="shared" ca="1" si="7"/>
        <v/>
      </c>
      <c r="L124" s="142"/>
      <c r="M124" s="142"/>
      <c r="N124" s="142"/>
      <c r="O124" s="146"/>
      <c r="P124" s="146"/>
      <c r="Q124" s="145">
        <f t="shared" si="9"/>
        <v>0</v>
      </c>
      <c r="R124" s="126">
        <f t="shared" si="8"/>
        <v>0</v>
      </c>
    </row>
    <row r="125" spans="1:18" x14ac:dyDescent="0.55000000000000004">
      <c r="A125">
        <v>116</v>
      </c>
      <c r="B125" s="142"/>
      <c r="C125" s="142"/>
      <c r="D125" s="142"/>
      <c r="E125" s="142"/>
      <c r="F125" s="142"/>
      <c r="G125" t="str">
        <f t="shared" si="5"/>
        <v/>
      </c>
      <c r="H125" s="142"/>
      <c r="I125" t="str">
        <f t="shared" ca="1" si="6"/>
        <v/>
      </c>
      <c r="J125" s="142"/>
      <c r="K125" t="str">
        <f t="shared" ca="1" si="7"/>
        <v/>
      </c>
      <c r="L125" s="142"/>
      <c r="M125" s="142"/>
      <c r="N125" s="142"/>
      <c r="O125" s="146"/>
      <c r="P125" s="146"/>
      <c r="Q125" s="145">
        <f t="shared" si="9"/>
        <v>0</v>
      </c>
      <c r="R125" s="126">
        <f t="shared" si="8"/>
        <v>0</v>
      </c>
    </row>
    <row r="126" spans="1:18" x14ac:dyDescent="0.55000000000000004">
      <c r="A126">
        <v>117</v>
      </c>
      <c r="B126" s="142"/>
      <c r="C126" s="142"/>
      <c r="D126" s="142"/>
      <c r="E126" s="142"/>
      <c r="F126" s="142"/>
      <c r="G126" t="str">
        <f t="shared" si="5"/>
        <v/>
      </c>
      <c r="H126" s="142"/>
      <c r="I126" t="str">
        <f t="shared" ca="1" si="6"/>
        <v/>
      </c>
      <c r="J126" s="142"/>
      <c r="K126" t="str">
        <f t="shared" ca="1" si="7"/>
        <v/>
      </c>
      <c r="L126" s="142"/>
      <c r="M126" s="142"/>
      <c r="N126" s="142"/>
      <c r="O126" s="146"/>
      <c r="P126" s="146"/>
      <c r="Q126" s="145">
        <f t="shared" si="9"/>
        <v>0</v>
      </c>
      <c r="R126" s="126">
        <f t="shared" si="8"/>
        <v>0</v>
      </c>
    </row>
    <row r="127" spans="1:18" x14ac:dyDescent="0.55000000000000004">
      <c r="A127">
        <v>118</v>
      </c>
      <c r="B127" s="142"/>
      <c r="C127" s="142"/>
      <c r="D127" s="142"/>
      <c r="E127" s="142"/>
      <c r="F127" s="142"/>
      <c r="G127" t="str">
        <f t="shared" si="5"/>
        <v/>
      </c>
      <c r="H127" s="142"/>
      <c r="I127" t="str">
        <f t="shared" ca="1" si="6"/>
        <v/>
      </c>
      <c r="J127" s="142"/>
      <c r="K127" t="str">
        <f t="shared" ca="1" si="7"/>
        <v/>
      </c>
      <c r="L127" s="142"/>
      <c r="M127" s="142"/>
      <c r="N127" s="142"/>
      <c r="O127" s="146"/>
      <c r="P127" s="146"/>
      <c r="Q127" s="145">
        <f t="shared" si="9"/>
        <v>0</v>
      </c>
      <c r="R127" s="126">
        <f t="shared" si="8"/>
        <v>0</v>
      </c>
    </row>
    <row r="128" spans="1:18" x14ac:dyDescent="0.55000000000000004">
      <c r="A128">
        <v>119</v>
      </c>
      <c r="B128" s="142"/>
      <c r="C128" s="142"/>
      <c r="D128" s="142"/>
      <c r="E128" s="142"/>
      <c r="F128" s="142"/>
      <c r="G128" t="str">
        <f t="shared" si="5"/>
        <v/>
      </c>
      <c r="H128" s="142"/>
      <c r="I128" t="str">
        <f t="shared" ca="1" si="6"/>
        <v/>
      </c>
      <c r="J128" s="142"/>
      <c r="K128" t="str">
        <f t="shared" ca="1" si="7"/>
        <v/>
      </c>
      <c r="L128" s="142"/>
      <c r="M128" s="142"/>
      <c r="N128" s="142"/>
      <c r="O128" s="146"/>
      <c r="P128" s="146"/>
      <c r="Q128" s="145">
        <f t="shared" si="9"/>
        <v>0</v>
      </c>
      <c r="R128" s="126">
        <f t="shared" si="8"/>
        <v>0</v>
      </c>
    </row>
    <row r="129" spans="1:18" x14ac:dyDescent="0.55000000000000004">
      <c r="A129">
        <v>120</v>
      </c>
      <c r="B129" s="142"/>
      <c r="C129" s="142"/>
      <c r="D129" s="142"/>
      <c r="E129" s="142"/>
      <c r="F129" s="142"/>
      <c r="G129" t="str">
        <f t="shared" si="5"/>
        <v/>
      </c>
      <c r="H129" s="142"/>
      <c r="I129" t="str">
        <f t="shared" ca="1" si="6"/>
        <v/>
      </c>
      <c r="J129" s="142"/>
      <c r="K129" t="str">
        <f t="shared" ca="1" si="7"/>
        <v/>
      </c>
      <c r="L129" s="142"/>
      <c r="M129" s="142"/>
      <c r="N129" s="142"/>
      <c r="O129" s="146"/>
      <c r="P129" s="146"/>
      <c r="Q129" s="145">
        <f t="shared" si="9"/>
        <v>0</v>
      </c>
      <c r="R129" s="126">
        <f t="shared" si="8"/>
        <v>0</v>
      </c>
    </row>
    <row r="130" spans="1:18" x14ac:dyDescent="0.55000000000000004">
      <c r="A130">
        <v>121</v>
      </c>
      <c r="B130" s="142"/>
      <c r="C130" s="142"/>
      <c r="D130" s="142"/>
      <c r="E130" s="142"/>
      <c r="F130" s="142"/>
      <c r="G130" t="str">
        <f t="shared" si="5"/>
        <v/>
      </c>
      <c r="H130" s="142"/>
      <c r="I130" t="str">
        <f t="shared" ca="1" si="6"/>
        <v/>
      </c>
      <c r="J130" s="142"/>
      <c r="K130" t="str">
        <f t="shared" ca="1" si="7"/>
        <v/>
      </c>
      <c r="L130" s="142"/>
      <c r="M130" s="142"/>
      <c r="N130" s="142"/>
      <c r="O130" s="146"/>
      <c r="P130" s="146"/>
      <c r="Q130" s="145">
        <f t="shared" si="9"/>
        <v>0</v>
      </c>
      <c r="R130" s="126">
        <f t="shared" si="8"/>
        <v>0</v>
      </c>
    </row>
    <row r="131" spans="1:18" x14ac:dyDescent="0.55000000000000004">
      <c r="A131">
        <v>122</v>
      </c>
      <c r="B131" s="142"/>
      <c r="C131" s="142"/>
      <c r="D131" s="142"/>
      <c r="E131" s="142"/>
      <c r="F131" s="142"/>
      <c r="G131" t="str">
        <f t="shared" si="5"/>
        <v/>
      </c>
      <c r="H131" s="142"/>
      <c r="I131" t="str">
        <f t="shared" ca="1" si="6"/>
        <v/>
      </c>
      <c r="J131" s="142"/>
      <c r="K131" t="str">
        <f t="shared" ca="1" si="7"/>
        <v/>
      </c>
      <c r="L131" s="142"/>
      <c r="M131" s="142"/>
      <c r="N131" s="142"/>
      <c r="O131" s="146"/>
      <c r="P131" s="146"/>
      <c r="Q131" s="145">
        <f t="shared" si="9"/>
        <v>0</v>
      </c>
      <c r="R131" s="126">
        <f t="shared" si="8"/>
        <v>0</v>
      </c>
    </row>
    <row r="132" spans="1:18" x14ac:dyDescent="0.55000000000000004">
      <c r="A132">
        <v>123</v>
      </c>
      <c r="B132" s="142"/>
      <c r="C132" s="142"/>
      <c r="D132" s="142"/>
      <c r="E132" s="142"/>
      <c r="F132" s="142"/>
      <c r="G132" t="str">
        <f t="shared" si="5"/>
        <v/>
      </c>
      <c r="H132" s="142"/>
      <c r="I132" t="str">
        <f t="shared" ca="1" si="6"/>
        <v/>
      </c>
      <c r="J132" s="142"/>
      <c r="K132" t="str">
        <f t="shared" ca="1" si="7"/>
        <v/>
      </c>
      <c r="L132" s="142"/>
      <c r="M132" s="142"/>
      <c r="N132" s="142"/>
      <c r="O132" s="146"/>
      <c r="P132" s="146"/>
      <c r="Q132" s="145">
        <f t="shared" si="9"/>
        <v>0</v>
      </c>
      <c r="R132" s="126">
        <f t="shared" si="8"/>
        <v>0</v>
      </c>
    </row>
    <row r="133" spans="1:18" x14ac:dyDescent="0.55000000000000004">
      <c r="A133">
        <v>124</v>
      </c>
      <c r="B133" s="142"/>
      <c r="C133" s="142"/>
      <c r="D133" s="142"/>
      <c r="E133" s="142"/>
      <c r="F133" s="142"/>
      <c r="G133" t="str">
        <f t="shared" si="5"/>
        <v/>
      </c>
      <c r="H133" s="142"/>
      <c r="I133" t="str">
        <f t="shared" ca="1" si="6"/>
        <v/>
      </c>
      <c r="J133" s="142"/>
      <c r="K133" t="str">
        <f t="shared" ca="1" si="7"/>
        <v/>
      </c>
      <c r="L133" s="142"/>
      <c r="M133" s="142"/>
      <c r="N133" s="142"/>
      <c r="O133" s="146"/>
      <c r="P133" s="146"/>
      <c r="Q133" s="145">
        <f t="shared" si="9"/>
        <v>0</v>
      </c>
      <c r="R133" s="126">
        <f t="shared" si="8"/>
        <v>0</v>
      </c>
    </row>
    <row r="134" spans="1:18" x14ac:dyDescent="0.55000000000000004">
      <c r="A134">
        <v>125</v>
      </c>
      <c r="B134" s="142"/>
      <c r="C134" s="142"/>
      <c r="D134" s="142"/>
      <c r="E134" s="142"/>
      <c r="F134" s="142"/>
      <c r="G134" t="str">
        <f t="shared" si="5"/>
        <v/>
      </c>
      <c r="H134" s="142"/>
      <c r="I134" t="str">
        <f t="shared" ca="1" si="6"/>
        <v/>
      </c>
      <c r="J134" s="142"/>
      <c r="K134" t="str">
        <f t="shared" ca="1" si="7"/>
        <v/>
      </c>
      <c r="L134" s="142"/>
      <c r="M134" s="142"/>
      <c r="N134" s="142"/>
      <c r="O134" s="146"/>
      <c r="P134" s="146"/>
      <c r="Q134" s="145">
        <f t="shared" si="9"/>
        <v>0</v>
      </c>
      <c r="R134" s="126">
        <f t="shared" si="8"/>
        <v>0</v>
      </c>
    </row>
    <row r="135" spans="1:18" x14ac:dyDescent="0.55000000000000004">
      <c r="A135">
        <v>126</v>
      </c>
      <c r="B135" s="142"/>
      <c r="C135" s="142"/>
      <c r="D135" s="142"/>
      <c r="E135" s="142"/>
      <c r="F135" s="142"/>
      <c r="G135" t="str">
        <f t="shared" si="5"/>
        <v/>
      </c>
      <c r="H135" s="142"/>
      <c r="I135" t="str">
        <f t="shared" ca="1" si="6"/>
        <v/>
      </c>
      <c r="J135" s="142"/>
      <c r="K135" t="str">
        <f t="shared" ca="1" si="7"/>
        <v/>
      </c>
      <c r="L135" s="142"/>
      <c r="M135" s="142"/>
      <c r="N135" s="142"/>
      <c r="O135" s="146"/>
      <c r="P135" s="146"/>
      <c r="Q135" s="145">
        <f t="shared" si="9"/>
        <v>0</v>
      </c>
      <c r="R135" s="126">
        <f t="shared" si="8"/>
        <v>0</v>
      </c>
    </row>
    <row r="136" spans="1:18" x14ac:dyDescent="0.55000000000000004">
      <c r="A136">
        <v>127</v>
      </c>
      <c r="B136" s="142"/>
      <c r="C136" s="142"/>
      <c r="D136" s="142"/>
      <c r="E136" s="142"/>
      <c r="F136" s="142"/>
      <c r="G136" t="str">
        <f t="shared" si="5"/>
        <v/>
      </c>
      <c r="H136" s="142"/>
      <c r="I136" t="str">
        <f t="shared" ca="1" si="6"/>
        <v/>
      </c>
      <c r="J136" s="142"/>
      <c r="K136" t="str">
        <f t="shared" ca="1" si="7"/>
        <v/>
      </c>
      <c r="L136" s="142"/>
      <c r="M136" s="142"/>
      <c r="N136" s="142"/>
      <c r="O136" s="146"/>
      <c r="P136" s="146"/>
      <c r="Q136" s="145">
        <f t="shared" si="9"/>
        <v>0</v>
      </c>
      <c r="R136" s="126">
        <f t="shared" si="8"/>
        <v>0</v>
      </c>
    </row>
    <row r="137" spans="1:18" x14ac:dyDescent="0.55000000000000004">
      <c r="A137">
        <v>128</v>
      </c>
      <c r="B137" s="142"/>
      <c r="C137" s="142"/>
      <c r="D137" s="142"/>
      <c r="E137" s="142"/>
      <c r="F137" s="142"/>
      <c r="G137" t="str">
        <f t="shared" si="5"/>
        <v/>
      </c>
      <c r="H137" s="142"/>
      <c r="I137" t="str">
        <f t="shared" ca="1" si="6"/>
        <v/>
      </c>
      <c r="J137" s="142"/>
      <c r="K137" t="str">
        <f t="shared" ca="1" si="7"/>
        <v/>
      </c>
      <c r="L137" s="142"/>
      <c r="M137" s="142"/>
      <c r="N137" s="142"/>
      <c r="O137" s="146"/>
      <c r="P137" s="146"/>
      <c r="Q137" s="145">
        <f t="shared" si="9"/>
        <v>0</v>
      </c>
      <c r="R137" s="126">
        <f t="shared" si="8"/>
        <v>0</v>
      </c>
    </row>
    <row r="138" spans="1:18" x14ac:dyDescent="0.55000000000000004">
      <c r="A138">
        <v>129</v>
      </c>
      <c r="B138" s="142"/>
      <c r="C138" s="142"/>
      <c r="D138" s="142"/>
      <c r="E138" s="142"/>
      <c r="F138" s="142"/>
      <c r="G138" t="str">
        <f t="shared" si="5"/>
        <v/>
      </c>
      <c r="H138" s="142"/>
      <c r="I138" t="str">
        <f t="shared" ca="1" si="6"/>
        <v/>
      </c>
      <c r="J138" s="142"/>
      <c r="K138" t="str">
        <f t="shared" ca="1" si="7"/>
        <v/>
      </c>
      <c r="L138" s="142"/>
      <c r="M138" s="142"/>
      <c r="N138" s="142"/>
      <c r="O138" s="146"/>
      <c r="P138" s="146"/>
      <c r="Q138" s="145">
        <f t="shared" si="9"/>
        <v>0</v>
      </c>
      <c r="R138" s="126">
        <f t="shared" si="8"/>
        <v>0</v>
      </c>
    </row>
    <row r="139" spans="1:18" x14ac:dyDescent="0.55000000000000004">
      <c r="A139">
        <v>130</v>
      </c>
      <c r="B139" s="142"/>
      <c r="C139" s="142"/>
      <c r="D139" s="142"/>
      <c r="E139" s="142"/>
      <c r="F139" s="142"/>
      <c r="G139" t="str">
        <f t="shared" ref="G139:G202" si="10">LEFT(F139,1)</f>
        <v/>
      </c>
      <c r="H139" s="142"/>
      <c r="I139" t="str">
        <f t="shared" ref="I139:I202" ca="1" si="11">IFERROR(VLOOKUP(H139,INDIRECT(G139&amp;"CATL"),2,FALSE),"")</f>
        <v/>
      </c>
      <c r="J139" s="142"/>
      <c r="K139" t="str">
        <f t="shared" ref="K139:K202" ca="1" si="12">IFERROR(VLOOKUP(J139,INDIRECT("SUB"&amp;I139&amp;"L"),2,FALSE),"")</f>
        <v/>
      </c>
      <c r="L139" s="142"/>
      <c r="M139" s="142"/>
      <c r="N139" s="142"/>
      <c r="O139" s="146"/>
      <c r="P139" s="146"/>
      <c r="Q139" s="145">
        <f t="shared" si="9"/>
        <v>0</v>
      </c>
      <c r="R139" s="126">
        <f t="shared" ref="R139:R202" si="13">O139-P139</f>
        <v>0</v>
      </c>
    </row>
    <row r="140" spans="1:18" x14ac:dyDescent="0.55000000000000004">
      <c r="A140">
        <v>131</v>
      </c>
      <c r="B140" s="142"/>
      <c r="C140" s="142"/>
      <c r="D140" s="142"/>
      <c r="E140" s="142"/>
      <c r="F140" s="142"/>
      <c r="G140" t="str">
        <f t="shared" si="10"/>
        <v/>
      </c>
      <c r="H140" s="142"/>
      <c r="I140" t="str">
        <f t="shared" ca="1" si="11"/>
        <v/>
      </c>
      <c r="J140" s="142"/>
      <c r="K140" t="str">
        <f t="shared" ca="1" si="12"/>
        <v/>
      </c>
      <c r="L140" s="142"/>
      <c r="M140" s="142"/>
      <c r="N140" s="142"/>
      <c r="O140" s="146"/>
      <c r="P140" s="146"/>
      <c r="Q140" s="145">
        <f t="shared" ref="Q140:Q203" si="14">Q139+O140-P140</f>
        <v>0</v>
      </c>
      <c r="R140" s="126">
        <f t="shared" si="13"/>
        <v>0</v>
      </c>
    </row>
    <row r="141" spans="1:18" x14ac:dyDescent="0.55000000000000004">
      <c r="A141">
        <v>132</v>
      </c>
      <c r="B141" s="142"/>
      <c r="C141" s="142"/>
      <c r="D141" s="142"/>
      <c r="E141" s="142"/>
      <c r="F141" s="142"/>
      <c r="G141" t="str">
        <f t="shared" si="10"/>
        <v/>
      </c>
      <c r="H141" s="142"/>
      <c r="I141" t="str">
        <f t="shared" ca="1" si="11"/>
        <v/>
      </c>
      <c r="J141" s="142"/>
      <c r="K141" t="str">
        <f t="shared" ca="1" si="12"/>
        <v/>
      </c>
      <c r="L141" s="142"/>
      <c r="M141" s="142"/>
      <c r="N141" s="142"/>
      <c r="O141" s="146"/>
      <c r="P141" s="146"/>
      <c r="Q141" s="145">
        <f t="shared" si="14"/>
        <v>0</v>
      </c>
      <c r="R141" s="126">
        <f t="shared" si="13"/>
        <v>0</v>
      </c>
    </row>
    <row r="142" spans="1:18" x14ac:dyDescent="0.55000000000000004">
      <c r="A142">
        <v>133</v>
      </c>
      <c r="B142" s="142"/>
      <c r="C142" s="142"/>
      <c r="D142" s="142"/>
      <c r="E142" s="142"/>
      <c r="F142" s="142"/>
      <c r="G142" t="str">
        <f t="shared" si="10"/>
        <v/>
      </c>
      <c r="H142" s="142"/>
      <c r="I142" t="str">
        <f t="shared" ca="1" si="11"/>
        <v/>
      </c>
      <c r="J142" s="142"/>
      <c r="K142" t="str">
        <f t="shared" ca="1" si="12"/>
        <v/>
      </c>
      <c r="L142" s="142"/>
      <c r="M142" s="142"/>
      <c r="N142" s="142"/>
      <c r="O142" s="146"/>
      <c r="P142" s="146"/>
      <c r="Q142" s="145">
        <f t="shared" si="14"/>
        <v>0</v>
      </c>
      <c r="R142" s="126">
        <f t="shared" si="13"/>
        <v>0</v>
      </c>
    </row>
    <row r="143" spans="1:18" x14ac:dyDescent="0.55000000000000004">
      <c r="A143">
        <v>134</v>
      </c>
      <c r="B143" s="142"/>
      <c r="C143" s="142"/>
      <c r="D143" s="142"/>
      <c r="E143" s="142"/>
      <c r="F143" s="142"/>
      <c r="G143" t="str">
        <f t="shared" si="10"/>
        <v/>
      </c>
      <c r="H143" s="142"/>
      <c r="I143" t="str">
        <f t="shared" ca="1" si="11"/>
        <v/>
      </c>
      <c r="J143" s="142"/>
      <c r="K143" t="str">
        <f t="shared" ca="1" si="12"/>
        <v/>
      </c>
      <c r="L143" s="142"/>
      <c r="M143" s="142"/>
      <c r="N143" s="142"/>
      <c r="O143" s="146"/>
      <c r="P143" s="146"/>
      <c r="Q143" s="145">
        <f t="shared" si="14"/>
        <v>0</v>
      </c>
      <c r="R143" s="126">
        <f t="shared" si="13"/>
        <v>0</v>
      </c>
    </row>
    <row r="144" spans="1:18" x14ac:dyDescent="0.55000000000000004">
      <c r="A144">
        <v>135</v>
      </c>
      <c r="B144" s="142"/>
      <c r="C144" s="142"/>
      <c r="D144" s="142"/>
      <c r="E144" s="142"/>
      <c r="F144" s="142"/>
      <c r="G144" t="str">
        <f t="shared" si="10"/>
        <v/>
      </c>
      <c r="H144" s="142"/>
      <c r="I144" t="str">
        <f t="shared" ca="1" si="11"/>
        <v/>
      </c>
      <c r="J144" s="142"/>
      <c r="K144" t="str">
        <f t="shared" ca="1" si="12"/>
        <v/>
      </c>
      <c r="L144" s="142"/>
      <c r="M144" s="142"/>
      <c r="N144" s="142"/>
      <c r="O144" s="146"/>
      <c r="P144" s="146"/>
      <c r="Q144" s="145">
        <f t="shared" si="14"/>
        <v>0</v>
      </c>
      <c r="R144" s="126">
        <f t="shared" si="13"/>
        <v>0</v>
      </c>
    </row>
    <row r="145" spans="1:18" x14ac:dyDescent="0.55000000000000004">
      <c r="A145">
        <v>136</v>
      </c>
      <c r="B145" s="142"/>
      <c r="C145" s="142"/>
      <c r="D145" s="142"/>
      <c r="E145" s="142"/>
      <c r="F145" s="142"/>
      <c r="G145" t="str">
        <f t="shared" si="10"/>
        <v/>
      </c>
      <c r="H145" s="142"/>
      <c r="I145" t="str">
        <f t="shared" ca="1" si="11"/>
        <v/>
      </c>
      <c r="J145" s="142"/>
      <c r="K145" t="str">
        <f t="shared" ca="1" si="12"/>
        <v/>
      </c>
      <c r="L145" s="142"/>
      <c r="M145" s="142"/>
      <c r="N145" s="142"/>
      <c r="O145" s="146"/>
      <c r="P145" s="146"/>
      <c r="Q145" s="145">
        <f t="shared" si="14"/>
        <v>0</v>
      </c>
      <c r="R145" s="126">
        <f t="shared" si="13"/>
        <v>0</v>
      </c>
    </row>
    <row r="146" spans="1:18" x14ac:dyDescent="0.55000000000000004">
      <c r="A146">
        <v>137</v>
      </c>
      <c r="B146" s="142"/>
      <c r="C146" s="142"/>
      <c r="D146" s="142"/>
      <c r="E146" s="142"/>
      <c r="F146" s="142"/>
      <c r="G146" t="str">
        <f t="shared" si="10"/>
        <v/>
      </c>
      <c r="H146" s="142"/>
      <c r="I146" t="str">
        <f t="shared" ca="1" si="11"/>
        <v/>
      </c>
      <c r="J146" s="142"/>
      <c r="K146" t="str">
        <f t="shared" ca="1" si="12"/>
        <v/>
      </c>
      <c r="L146" s="142"/>
      <c r="M146" s="142"/>
      <c r="N146" s="142"/>
      <c r="O146" s="146"/>
      <c r="P146" s="146"/>
      <c r="Q146" s="145">
        <f t="shared" si="14"/>
        <v>0</v>
      </c>
      <c r="R146" s="126">
        <f t="shared" si="13"/>
        <v>0</v>
      </c>
    </row>
    <row r="147" spans="1:18" x14ac:dyDescent="0.55000000000000004">
      <c r="A147">
        <v>138</v>
      </c>
      <c r="B147" s="142"/>
      <c r="C147" s="142"/>
      <c r="D147" s="142"/>
      <c r="E147" s="142"/>
      <c r="F147" s="142"/>
      <c r="G147" t="str">
        <f t="shared" si="10"/>
        <v/>
      </c>
      <c r="H147" s="142"/>
      <c r="I147" t="str">
        <f t="shared" ca="1" si="11"/>
        <v/>
      </c>
      <c r="J147" s="142"/>
      <c r="K147" t="str">
        <f t="shared" ca="1" si="12"/>
        <v/>
      </c>
      <c r="L147" s="142"/>
      <c r="M147" s="142"/>
      <c r="N147" s="142"/>
      <c r="O147" s="146"/>
      <c r="P147" s="146"/>
      <c r="Q147" s="145">
        <f t="shared" si="14"/>
        <v>0</v>
      </c>
      <c r="R147" s="126">
        <f t="shared" si="13"/>
        <v>0</v>
      </c>
    </row>
    <row r="148" spans="1:18" x14ac:dyDescent="0.55000000000000004">
      <c r="A148">
        <v>139</v>
      </c>
      <c r="B148" s="142"/>
      <c r="C148" s="142"/>
      <c r="D148" s="142"/>
      <c r="E148" s="142"/>
      <c r="F148" s="142"/>
      <c r="G148" t="str">
        <f t="shared" si="10"/>
        <v/>
      </c>
      <c r="H148" s="142"/>
      <c r="I148" t="str">
        <f t="shared" ca="1" si="11"/>
        <v/>
      </c>
      <c r="J148" s="142"/>
      <c r="K148" t="str">
        <f t="shared" ca="1" si="12"/>
        <v/>
      </c>
      <c r="L148" s="142"/>
      <c r="M148" s="142"/>
      <c r="N148" s="142"/>
      <c r="O148" s="146"/>
      <c r="P148" s="146"/>
      <c r="Q148" s="145">
        <f t="shared" si="14"/>
        <v>0</v>
      </c>
      <c r="R148" s="126">
        <f t="shared" si="13"/>
        <v>0</v>
      </c>
    </row>
    <row r="149" spans="1:18" x14ac:dyDescent="0.55000000000000004">
      <c r="A149">
        <v>140</v>
      </c>
      <c r="B149" s="142"/>
      <c r="C149" s="142"/>
      <c r="D149" s="142"/>
      <c r="E149" s="142"/>
      <c r="F149" s="142"/>
      <c r="G149" t="str">
        <f t="shared" si="10"/>
        <v/>
      </c>
      <c r="H149" s="142"/>
      <c r="I149" t="str">
        <f t="shared" ca="1" si="11"/>
        <v/>
      </c>
      <c r="J149" s="142"/>
      <c r="K149" t="str">
        <f t="shared" ca="1" si="12"/>
        <v/>
      </c>
      <c r="L149" s="142"/>
      <c r="M149" s="142"/>
      <c r="N149" s="142"/>
      <c r="O149" s="146"/>
      <c r="P149" s="146"/>
      <c r="Q149" s="145">
        <f t="shared" si="14"/>
        <v>0</v>
      </c>
      <c r="R149" s="126">
        <f t="shared" si="13"/>
        <v>0</v>
      </c>
    </row>
    <row r="150" spans="1:18" x14ac:dyDescent="0.55000000000000004">
      <c r="A150">
        <v>141</v>
      </c>
      <c r="B150" s="142"/>
      <c r="C150" s="142"/>
      <c r="D150" s="142"/>
      <c r="E150" s="142"/>
      <c r="F150" s="142"/>
      <c r="G150" t="str">
        <f t="shared" si="10"/>
        <v/>
      </c>
      <c r="H150" s="142"/>
      <c r="I150" t="str">
        <f t="shared" ca="1" si="11"/>
        <v/>
      </c>
      <c r="J150" s="142"/>
      <c r="K150" t="str">
        <f t="shared" ca="1" si="12"/>
        <v/>
      </c>
      <c r="L150" s="142"/>
      <c r="M150" s="142"/>
      <c r="N150" s="142"/>
      <c r="O150" s="146"/>
      <c r="P150" s="146"/>
      <c r="Q150" s="145">
        <f t="shared" si="14"/>
        <v>0</v>
      </c>
      <c r="R150" s="126">
        <f t="shared" si="13"/>
        <v>0</v>
      </c>
    </row>
    <row r="151" spans="1:18" x14ac:dyDescent="0.55000000000000004">
      <c r="A151">
        <v>142</v>
      </c>
      <c r="B151" s="142"/>
      <c r="C151" s="142"/>
      <c r="D151" s="142"/>
      <c r="E151" s="142"/>
      <c r="F151" s="142"/>
      <c r="G151" t="str">
        <f t="shared" si="10"/>
        <v/>
      </c>
      <c r="H151" s="142"/>
      <c r="I151" t="str">
        <f t="shared" ca="1" si="11"/>
        <v/>
      </c>
      <c r="J151" s="142"/>
      <c r="K151" t="str">
        <f t="shared" ca="1" si="12"/>
        <v/>
      </c>
      <c r="L151" s="142"/>
      <c r="M151" s="142"/>
      <c r="N151" s="142"/>
      <c r="O151" s="146"/>
      <c r="P151" s="146"/>
      <c r="Q151" s="145">
        <f t="shared" si="14"/>
        <v>0</v>
      </c>
      <c r="R151" s="126">
        <f t="shared" si="13"/>
        <v>0</v>
      </c>
    </row>
    <row r="152" spans="1:18" x14ac:dyDescent="0.55000000000000004">
      <c r="A152">
        <v>143</v>
      </c>
      <c r="B152" s="142"/>
      <c r="C152" s="142"/>
      <c r="D152" s="142"/>
      <c r="E152" s="142"/>
      <c r="F152" s="142"/>
      <c r="G152" t="str">
        <f t="shared" si="10"/>
        <v/>
      </c>
      <c r="H152" s="142"/>
      <c r="I152" t="str">
        <f t="shared" ca="1" si="11"/>
        <v/>
      </c>
      <c r="J152" s="142"/>
      <c r="K152" t="str">
        <f t="shared" ca="1" si="12"/>
        <v/>
      </c>
      <c r="L152" s="142"/>
      <c r="M152" s="142"/>
      <c r="N152" s="142"/>
      <c r="O152" s="146"/>
      <c r="P152" s="146"/>
      <c r="Q152" s="145">
        <f t="shared" si="14"/>
        <v>0</v>
      </c>
      <c r="R152" s="126">
        <f t="shared" si="13"/>
        <v>0</v>
      </c>
    </row>
    <row r="153" spans="1:18" x14ac:dyDescent="0.55000000000000004">
      <c r="A153">
        <v>144</v>
      </c>
      <c r="B153" s="142"/>
      <c r="C153" s="142"/>
      <c r="D153" s="142"/>
      <c r="E153" s="142"/>
      <c r="F153" s="142"/>
      <c r="G153" t="str">
        <f t="shared" si="10"/>
        <v/>
      </c>
      <c r="H153" s="142"/>
      <c r="I153" t="str">
        <f t="shared" ca="1" si="11"/>
        <v/>
      </c>
      <c r="J153" s="142"/>
      <c r="K153" t="str">
        <f t="shared" ca="1" si="12"/>
        <v/>
      </c>
      <c r="L153" s="142"/>
      <c r="M153" s="142"/>
      <c r="N153" s="142"/>
      <c r="O153" s="146"/>
      <c r="P153" s="146"/>
      <c r="Q153" s="145">
        <f t="shared" si="14"/>
        <v>0</v>
      </c>
      <c r="R153" s="126">
        <f t="shared" si="13"/>
        <v>0</v>
      </c>
    </row>
    <row r="154" spans="1:18" x14ac:dyDescent="0.55000000000000004">
      <c r="A154">
        <v>145</v>
      </c>
      <c r="B154" s="142"/>
      <c r="C154" s="142"/>
      <c r="D154" s="142"/>
      <c r="E154" s="142"/>
      <c r="F154" s="142"/>
      <c r="G154" t="str">
        <f t="shared" si="10"/>
        <v/>
      </c>
      <c r="H154" s="142"/>
      <c r="I154" t="str">
        <f t="shared" ca="1" si="11"/>
        <v/>
      </c>
      <c r="J154" s="142"/>
      <c r="K154" t="str">
        <f t="shared" ca="1" si="12"/>
        <v/>
      </c>
      <c r="L154" s="142"/>
      <c r="M154" s="142"/>
      <c r="N154" s="142"/>
      <c r="O154" s="146"/>
      <c r="P154" s="146"/>
      <c r="Q154" s="145">
        <f t="shared" si="14"/>
        <v>0</v>
      </c>
      <c r="R154" s="126">
        <f t="shared" si="13"/>
        <v>0</v>
      </c>
    </row>
    <row r="155" spans="1:18" x14ac:dyDescent="0.55000000000000004">
      <c r="A155">
        <v>146</v>
      </c>
      <c r="B155" s="142"/>
      <c r="C155" s="142"/>
      <c r="D155" s="142"/>
      <c r="E155" s="142"/>
      <c r="F155" s="142"/>
      <c r="G155" t="str">
        <f t="shared" si="10"/>
        <v/>
      </c>
      <c r="H155" s="142"/>
      <c r="I155" t="str">
        <f t="shared" ca="1" si="11"/>
        <v/>
      </c>
      <c r="J155" s="142"/>
      <c r="K155" t="str">
        <f t="shared" ca="1" si="12"/>
        <v/>
      </c>
      <c r="L155" s="142"/>
      <c r="M155" s="142"/>
      <c r="N155" s="142"/>
      <c r="O155" s="146"/>
      <c r="P155" s="146"/>
      <c r="Q155" s="145">
        <f t="shared" si="14"/>
        <v>0</v>
      </c>
      <c r="R155" s="126">
        <f t="shared" si="13"/>
        <v>0</v>
      </c>
    </row>
    <row r="156" spans="1:18" x14ac:dyDescent="0.55000000000000004">
      <c r="A156">
        <v>147</v>
      </c>
      <c r="B156" s="142"/>
      <c r="C156" s="142"/>
      <c r="D156" s="142"/>
      <c r="E156" s="142"/>
      <c r="F156" s="142"/>
      <c r="G156" t="str">
        <f t="shared" si="10"/>
        <v/>
      </c>
      <c r="H156" s="142"/>
      <c r="I156" t="str">
        <f t="shared" ca="1" si="11"/>
        <v/>
      </c>
      <c r="J156" s="142"/>
      <c r="K156" t="str">
        <f t="shared" ca="1" si="12"/>
        <v/>
      </c>
      <c r="L156" s="142"/>
      <c r="M156" s="142"/>
      <c r="N156" s="142"/>
      <c r="O156" s="146"/>
      <c r="P156" s="146"/>
      <c r="Q156" s="145">
        <f t="shared" si="14"/>
        <v>0</v>
      </c>
      <c r="R156" s="126">
        <f t="shared" si="13"/>
        <v>0</v>
      </c>
    </row>
    <row r="157" spans="1:18" x14ac:dyDescent="0.55000000000000004">
      <c r="A157">
        <v>148</v>
      </c>
      <c r="B157" s="142"/>
      <c r="C157" s="142"/>
      <c r="D157" s="142"/>
      <c r="E157" s="142"/>
      <c r="F157" s="142"/>
      <c r="G157" t="str">
        <f t="shared" si="10"/>
        <v/>
      </c>
      <c r="H157" s="142"/>
      <c r="I157" t="str">
        <f t="shared" ca="1" si="11"/>
        <v/>
      </c>
      <c r="J157" s="142"/>
      <c r="K157" t="str">
        <f t="shared" ca="1" si="12"/>
        <v/>
      </c>
      <c r="L157" s="142"/>
      <c r="M157" s="142"/>
      <c r="N157" s="142"/>
      <c r="O157" s="146"/>
      <c r="P157" s="146"/>
      <c r="Q157" s="145">
        <f t="shared" si="14"/>
        <v>0</v>
      </c>
      <c r="R157" s="126">
        <f t="shared" si="13"/>
        <v>0</v>
      </c>
    </row>
    <row r="158" spans="1:18" x14ac:dyDescent="0.55000000000000004">
      <c r="A158">
        <v>149</v>
      </c>
      <c r="B158" s="142"/>
      <c r="C158" s="142"/>
      <c r="D158" s="142"/>
      <c r="E158" s="142"/>
      <c r="F158" s="142"/>
      <c r="G158" t="str">
        <f t="shared" si="10"/>
        <v/>
      </c>
      <c r="H158" s="142"/>
      <c r="I158" t="str">
        <f t="shared" ca="1" si="11"/>
        <v/>
      </c>
      <c r="J158" s="142"/>
      <c r="K158" t="str">
        <f t="shared" ca="1" si="12"/>
        <v/>
      </c>
      <c r="L158" s="142"/>
      <c r="M158" s="142"/>
      <c r="N158" s="142"/>
      <c r="O158" s="146"/>
      <c r="P158" s="146"/>
      <c r="Q158" s="145">
        <f t="shared" si="14"/>
        <v>0</v>
      </c>
      <c r="R158" s="126">
        <f t="shared" si="13"/>
        <v>0</v>
      </c>
    </row>
    <row r="159" spans="1:18" x14ac:dyDescent="0.55000000000000004">
      <c r="A159">
        <v>150</v>
      </c>
      <c r="B159" s="142"/>
      <c r="C159" s="142"/>
      <c r="D159" s="142"/>
      <c r="E159" s="142"/>
      <c r="F159" s="142"/>
      <c r="G159" t="str">
        <f t="shared" si="10"/>
        <v/>
      </c>
      <c r="H159" s="142"/>
      <c r="I159" t="str">
        <f t="shared" ca="1" si="11"/>
        <v/>
      </c>
      <c r="J159" s="142"/>
      <c r="K159" t="str">
        <f t="shared" ca="1" si="12"/>
        <v/>
      </c>
      <c r="L159" s="142"/>
      <c r="M159" s="142"/>
      <c r="N159" s="142"/>
      <c r="O159" s="146"/>
      <c r="P159" s="146"/>
      <c r="Q159" s="145">
        <f t="shared" si="14"/>
        <v>0</v>
      </c>
      <c r="R159" s="126">
        <f t="shared" si="13"/>
        <v>0</v>
      </c>
    </row>
    <row r="160" spans="1:18" x14ac:dyDescent="0.55000000000000004">
      <c r="A160">
        <v>151</v>
      </c>
      <c r="B160" s="142"/>
      <c r="C160" s="142"/>
      <c r="D160" s="142"/>
      <c r="E160" s="142"/>
      <c r="F160" s="142"/>
      <c r="G160" t="str">
        <f t="shared" si="10"/>
        <v/>
      </c>
      <c r="H160" s="142"/>
      <c r="I160" t="str">
        <f t="shared" ca="1" si="11"/>
        <v/>
      </c>
      <c r="J160" s="142"/>
      <c r="K160" t="str">
        <f t="shared" ca="1" si="12"/>
        <v/>
      </c>
      <c r="L160" s="142"/>
      <c r="M160" s="142"/>
      <c r="N160" s="142"/>
      <c r="O160" s="146"/>
      <c r="P160" s="146"/>
      <c r="Q160" s="145">
        <f t="shared" si="14"/>
        <v>0</v>
      </c>
      <c r="R160" s="126">
        <f t="shared" si="13"/>
        <v>0</v>
      </c>
    </row>
    <row r="161" spans="1:18" x14ac:dyDescent="0.55000000000000004">
      <c r="A161">
        <v>152</v>
      </c>
      <c r="B161" s="142"/>
      <c r="C161" s="142"/>
      <c r="D161" s="142"/>
      <c r="E161" s="142"/>
      <c r="F161" s="142"/>
      <c r="G161" t="str">
        <f t="shared" si="10"/>
        <v/>
      </c>
      <c r="H161" s="142"/>
      <c r="I161" t="str">
        <f t="shared" ca="1" si="11"/>
        <v/>
      </c>
      <c r="J161" s="142"/>
      <c r="K161" t="str">
        <f t="shared" ca="1" si="12"/>
        <v/>
      </c>
      <c r="L161" s="142"/>
      <c r="M161" s="142"/>
      <c r="N161" s="142"/>
      <c r="O161" s="146"/>
      <c r="P161" s="146"/>
      <c r="Q161" s="145">
        <f t="shared" si="14"/>
        <v>0</v>
      </c>
      <c r="R161" s="126">
        <f t="shared" si="13"/>
        <v>0</v>
      </c>
    </row>
    <row r="162" spans="1:18" x14ac:dyDescent="0.55000000000000004">
      <c r="A162">
        <v>153</v>
      </c>
      <c r="B162" s="142"/>
      <c r="C162" s="142"/>
      <c r="D162" s="142"/>
      <c r="E162" s="142"/>
      <c r="F162" s="142"/>
      <c r="G162" t="str">
        <f t="shared" si="10"/>
        <v/>
      </c>
      <c r="H162" s="142"/>
      <c r="I162" t="str">
        <f t="shared" ca="1" si="11"/>
        <v/>
      </c>
      <c r="J162" s="142"/>
      <c r="K162" t="str">
        <f t="shared" ca="1" si="12"/>
        <v/>
      </c>
      <c r="L162" s="142"/>
      <c r="M162" s="142"/>
      <c r="N162" s="142"/>
      <c r="O162" s="146"/>
      <c r="P162" s="146"/>
      <c r="Q162" s="145">
        <f t="shared" si="14"/>
        <v>0</v>
      </c>
      <c r="R162" s="126">
        <f t="shared" si="13"/>
        <v>0</v>
      </c>
    </row>
    <row r="163" spans="1:18" x14ac:dyDescent="0.55000000000000004">
      <c r="A163">
        <v>154</v>
      </c>
      <c r="B163" s="142"/>
      <c r="C163" s="142"/>
      <c r="D163" s="142"/>
      <c r="E163" s="142"/>
      <c r="F163" s="142"/>
      <c r="G163" t="str">
        <f t="shared" si="10"/>
        <v/>
      </c>
      <c r="H163" s="142"/>
      <c r="I163" t="str">
        <f t="shared" ca="1" si="11"/>
        <v/>
      </c>
      <c r="J163" s="142"/>
      <c r="K163" t="str">
        <f t="shared" ca="1" si="12"/>
        <v/>
      </c>
      <c r="L163" s="142"/>
      <c r="M163" s="142"/>
      <c r="N163" s="142"/>
      <c r="O163" s="146"/>
      <c r="P163" s="146"/>
      <c r="Q163" s="145">
        <f t="shared" si="14"/>
        <v>0</v>
      </c>
      <c r="R163" s="126">
        <f t="shared" si="13"/>
        <v>0</v>
      </c>
    </row>
    <row r="164" spans="1:18" x14ac:dyDescent="0.55000000000000004">
      <c r="A164">
        <v>155</v>
      </c>
      <c r="B164" s="142"/>
      <c r="C164" s="142"/>
      <c r="D164" s="142"/>
      <c r="E164" s="142"/>
      <c r="F164" s="142"/>
      <c r="G164" t="str">
        <f t="shared" si="10"/>
        <v/>
      </c>
      <c r="H164" s="142"/>
      <c r="I164" t="str">
        <f t="shared" ca="1" si="11"/>
        <v/>
      </c>
      <c r="J164" s="142"/>
      <c r="K164" t="str">
        <f t="shared" ca="1" si="12"/>
        <v/>
      </c>
      <c r="L164" s="142"/>
      <c r="M164" s="142"/>
      <c r="N164" s="142"/>
      <c r="O164" s="146"/>
      <c r="P164" s="146"/>
      <c r="Q164" s="145">
        <f t="shared" si="14"/>
        <v>0</v>
      </c>
      <c r="R164" s="126">
        <f t="shared" si="13"/>
        <v>0</v>
      </c>
    </row>
    <row r="165" spans="1:18" x14ac:dyDescent="0.55000000000000004">
      <c r="A165">
        <v>156</v>
      </c>
      <c r="B165" s="142"/>
      <c r="C165" s="142"/>
      <c r="D165" s="142"/>
      <c r="E165" s="142"/>
      <c r="F165" s="142"/>
      <c r="G165" t="str">
        <f t="shared" si="10"/>
        <v/>
      </c>
      <c r="H165" s="142"/>
      <c r="I165" t="str">
        <f t="shared" ca="1" si="11"/>
        <v/>
      </c>
      <c r="J165" s="142"/>
      <c r="K165" t="str">
        <f t="shared" ca="1" si="12"/>
        <v/>
      </c>
      <c r="L165" s="142"/>
      <c r="M165" s="142"/>
      <c r="N165" s="142"/>
      <c r="O165" s="146"/>
      <c r="P165" s="146"/>
      <c r="Q165" s="145">
        <f t="shared" si="14"/>
        <v>0</v>
      </c>
      <c r="R165" s="126">
        <f t="shared" si="13"/>
        <v>0</v>
      </c>
    </row>
    <row r="166" spans="1:18" x14ac:dyDescent="0.55000000000000004">
      <c r="A166">
        <v>157</v>
      </c>
      <c r="B166" s="142"/>
      <c r="C166" s="142"/>
      <c r="D166" s="142"/>
      <c r="E166" s="142"/>
      <c r="F166" s="142"/>
      <c r="G166" t="str">
        <f t="shared" si="10"/>
        <v/>
      </c>
      <c r="H166" s="142"/>
      <c r="I166" t="str">
        <f t="shared" ca="1" si="11"/>
        <v/>
      </c>
      <c r="J166" s="142"/>
      <c r="K166" t="str">
        <f t="shared" ca="1" si="12"/>
        <v/>
      </c>
      <c r="L166" s="142"/>
      <c r="M166" s="142"/>
      <c r="N166" s="142"/>
      <c r="O166" s="146"/>
      <c r="P166" s="146"/>
      <c r="Q166" s="145">
        <f t="shared" si="14"/>
        <v>0</v>
      </c>
      <c r="R166" s="126">
        <f t="shared" si="13"/>
        <v>0</v>
      </c>
    </row>
    <row r="167" spans="1:18" x14ac:dyDescent="0.55000000000000004">
      <c r="A167">
        <v>158</v>
      </c>
      <c r="B167" s="142"/>
      <c r="C167" s="142"/>
      <c r="D167" s="142"/>
      <c r="E167" s="142"/>
      <c r="F167" s="142"/>
      <c r="G167" t="str">
        <f t="shared" si="10"/>
        <v/>
      </c>
      <c r="H167" s="142"/>
      <c r="I167" t="str">
        <f t="shared" ca="1" si="11"/>
        <v/>
      </c>
      <c r="J167" s="142"/>
      <c r="K167" t="str">
        <f t="shared" ca="1" si="12"/>
        <v/>
      </c>
      <c r="L167" s="142"/>
      <c r="M167" s="142"/>
      <c r="N167" s="142"/>
      <c r="O167" s="146"/>
      <c r="P167" s="146"/>
      <c r="Q167" s="145">
        <f t="shared" si="14"/>
        <v>0</v>
      </c>
      <c r="R167" s="126">
        <f t="shared" si="13"/>
        <v>0</v>
      </c>
    </row>
    <row r="168" spans="1:18" x14ac:dyDescent="0.55000000000000004">
      <c r="A168">
        <v>159</v>
      </c>
      <c r="B168" s="142"/>
      <c r="C168" s="142"/>
      <c r="D168" s="142"/>
      <c r="E168" s="142"/>
      <c r="F168" s="142"/>
      <c r="G168" t="str">
        <f t="shared" si="10"/>
        <v/>
      </c>
      <c r="H168" s="142"/>
      <c r="I168" t="str">
        <f t="shared" ca="1" si="11"/>
        <v/>
      </c>
      <c r="J168" s="142"/>
      <c r="K168" t="str">
        <f t="shared" ca="1" si="12"/>
        <v/>
      </c>
      <c r="L168" s="142"/>
      <c r="M168" s="142"/>
      <c r="N168" s="142"/>
      <c r="O168" s="146"/>
      <c r="P168" s="146"/>
      <c r="Q168" s="145">
        <f t="shared" si="14"/>
        <v>0</v>
      </c>
      <c r="R168" s="126">
        <f t="shared" si="13"/>
        <v>0</v>
      </c>
    </row>
    <row r="169" spans="1:18" x14ac:dyDescent="0.55000000000000004">
      <c r="A169">
        <v>160</v>
      </c>
      <c r="B169" s="142"/>
      <c r="C169" s="142"/>
      <c r="D169" s="142"/>
      <c r="E169" s="142"/>
      <c r="F169" s="142"/>
      <c r="G169" t="str">
        <f t="shared" si="10"/>
        <v/>
      </c>
      <c r="H169" s="142"/>
      <c r="I169" t="str">
        <f t="shared" ca="1" si="11"/>
        <v/>
      </c>
      <c r="J169" s="142"/>
      <c r="K169" t="str">
        <f t="shared" ca="1" si="12"/>
        <v/>
      </c>
      <c r="L169" s="142"/>
      <c r="M169" s="142"/>
      <c r="N169" s="142"/>
      <c r="O169" s="146"/>
      <c r="P169" s="146"/>
      <c r="Q169" s="145">
        <f t="shared" si="14"/>
        <v>0</v>
      </c>
      <c r="R169" s="126">
        <f t="shared" si="13"/>
        <v>0</v>
      </c>
    </row>
    <row r="170" spans="1:18" x14ac:dyDescent="0.55000000000000004">
      <c r="A170">
        <v>161</v>
      </c>
      <c r="B170" s="142"/>
      <c r="C170" s="142"/>
      <c r="D170" s="142"/>
      <c r="E170" s="142"/>
      <c r="F170" s="142"/>
      <c r="G170" t="str">
        <f t="shared" si="10"/>
        <v/>
      </c>
      <c r="H170" s="142"/>
      <c r="I170" t="str">
        <f t="shared" ca="1" si="11"/>
        <v/>
      </c>
      <c r="J170" s="142"/>
      <c r="K170" t="str">
        <f t="shared" ca="1" si="12"/>
        <v/>
      </c>
      <c r="L170" s="142"/>
      <c r="M170" s="142"/>
      <c r="N170" s="142"/>
      <c r="O170" s="146"/>
      <c r="P170" s="146"/>
      <c r="Q170" s="145">
        <f t="shared" si="14"/>
        <v>0</v>
      </c>
      <c r="R170" s="126">
        <f t="shared" si="13"/>
        <v>0</v>
      </c>
    </row>
    <row r="171" spans="1:18" x14ac:dyDescent="0.55000000000000004">
      <c r="A171">
        <v>162</v>
      </c>
      <c r="B171" s="142"/>
      <c r="C171" s="142"/>
      <c r="D171" s="142"/>
      <c r="E171" s="142"/>
      <c r="F171" s="142"/>
      <c r="G171" t="str">
        <f t="shared" si="10"/>
        <v/>
      </c>
      <c r="H171" s="142"/>
      <c r="I171" t="str">
        <f t="shared" ca="1" si="11"/>
        <v/>
      </c>
      <c r="J171" s="142"/>
      <c r="K171" t="str">
        <f t="shared" ca="1" si="12"/>
        <v/>
      </c>
      <c r="L171" s="142"/>
      <c r="M171" s="142"/>
      <c r="N171" s="142"/>
      <c r="O171" s="146"/>
      <c r="P171" s="146"/>
      <c r="Q171" s="145">
        <f t="shared" si="14"/>
        <v>0</v>
      </c>
      <c r="R171" s="126">
        <f t="shared" si="13"/>
        <v>0</v>
      </c>
    </row>
    <row r="172" spans="1:18" x14ac:dyDescent="0.55000000000000004">
      <c r="A172">
        <v>163</v>
      </c>
      <c r="B172" s="142"/>
      <c r="C172" s="142"/>
      <c r="D172" s="142"/>
      <c r="E172" s="142"/>
      <c r="F172" s="142"/>
      <c r="G172" t="str">
        <f t="shared" si="10"/>
        <v/>
      </c>
      <c r="H172" s="142"/>
      <c r="I172" t="str">
        <f t="shared" ca="1" si="11"/>
        <v/>
      </c>
      <c r="J172" s="142"/>
      <c r="K172" t="str">
        <f t="shared" ca="1" si="12"/>
        <v/>
      </c>
      <c r="L172" s="142"/>
      <c r="M172" s="142"/>
      <c r="N172" s="142"/>
      <c r="O172" s="146"/>
      <c r="P172" s="146"/>
      <c r="Q172" s="145">
        <f t="shared" si="14"/>
        <v>0</v>
      </c>
      <c r="R172" s="126">
        <f t="shared" si="13"/>
        <v>0</v>
      </c>
    </row>
    <row r="173" spans="1:18" x14ac:dyDescent="0.55000000000000004">
      <c r="A173">
        <v>164</v>
      </c>
      <c r="B173" s="142"/>
      <c r="C173" s="142"/>
      <c r="D173" s="142"/>
      <c r="E173" s="142"/>
      <c r="F173" s="142"/>
      <c r="G173" t="str">
        <f t="shared" si="10"/>
        <v/>
      </c>
      <c r="H173" s="142"/>
      <c r="I173" t="str">
        <f t="shared" ca="1" si="11"/>
        <v/>
      </c>
      <c r="J173" s="142"/>
      <c r="K173" t="str">
        <f t="shared" ca="1" si="12"/>
        <v/>
      </c>
      <c r="L173" s="142"/>
      <c r="M173" s="142"/>
      <c r="N173" s="142"/>
      <c r="O173" s="146"/>
      <c r="P173" s="146"/>
      <c r="Q173" s="145">
        <f t="shared" si="14"/>
        <v>0</v>
      </c>
      <c r="R173" s="126">
        <f t="shared" si="13"/>
        <v>0</v>
      </c>
    </row>
    <row r="174" spans="1:18" x14ac:dyDescent="0.55000000000000004">
      <c r="A174">
        <v>165</v>
      </c>
      <c r="B174" s="142"/>
      <c r="C174" s="142"/>
      <c r="D174" s="142"/>
      <c r="E174" s="142"/>
      <c r="F174" s="142"/>
      <c r="G174" t="str">
        <f t="shared" si="10"/>
        <v/>
      </c>
      <c r="H174" s="142"/>
      <c r="I174" t="str">
        <f t="shared" ca="1" si="11"/>
        <v/>
      </c>
      <c r="J174" s="142"/>
      <c r="K174" t="str">
        <f t="shared" ca="1" si="12"/>
        <v/>
      </c>
      <c r="L174" s="142"/>
      <c r="M174" s="142"/>
      <c r="N174" s="142"/>
      <c r="O174" s="146"/>
      <c r="P174" s="146"/>
      <c r="Q174" s="145">
        <f t="shared" si="14"/>
        <v>0</v>
      </c>
      <c r="R174" s="126">
        <f t="shared" si="13"/>
        <v>0</v>
      </c>
    </row>
    <row r="175" spans="1:18" x14ac:dyDescent="0.55000000000000004">
      <c r="A175">
        <v>166</v>
      </c>
      <c r="B175" s="142"/>
      <c r="C175" s="142"/>
      <c r="D175" s="142"/>
      <c r="E175" s="142"/>
      <c r="F175" s="142"/>
      <c r="G175" t="str">
        <f t="shared" si="10"/>
        <v/>
      </c>
      <c r="H175" s="142"/>
      <c r="I175" t="str">
        <f t="shared" ca="1" si="11"/>
        <v/>
      </c>
      <c r="J175" s="142"/>
      <c r="K175" t="str">
        <f t="shared" ca="1" si="12"/>
        <v/>
      </c>
      <c r="L175" s="142"/>
      <c r="M175" s="142"/>
      <c r="N175" s="142"/>
      <c r="O175" s="146"/>
      <c r="P175" s="146"/>
      <c r="Q175" s="145">
        <f t="shared" si="14"/>
        <v>0</v>
      </c>
      <c r="R175" s="126">
        <f t="shared" si="13"/>
        <v>0</v>
      </c>
    </row>
    <row r="176" spans="1:18" x14ac:dyDescent="0.55000000000000004">
      <c r="A176">
        <v>167</v>
      </c>
      <c r="B176" s="142"/>
      <c r="C176" s="142"/>
      <c r="D176" s="142"/>
      <c r="E176" s="142"/>
      <c r="F176" s="142"/>
      <c r="G176" t="str">
        <f t="shared" si="10"/>
        <v/>
      </c>
      <c r="H176" s="142"/>
      <c r="I176" t="str">
        <f t="shared" ca="1" si="11"/>
        <v/>
      </c>
      <c r="J176" s="142"/>
      <c r="K176" t="str">
        <f t="shared" ca="1" si="12"/>
        <v/>
      </c>
      <c r="L176" s="142"/>
      <c r="M176" s="142"/>
      <c r="N176" s="142"/>
      <c r="O176" s="146"/>
      <c r="P176" s="146"/>
      <c r="Q176" s="145">
        <f t="shared" si="14"/>
        <v>0</v>
      </c>
      <c r="R176" s="126">
        <f t="shared" si="13"/>
        <v>0</v>
      </c>
    </row>
    <row r="177" spans="1:18" x14ac:dyDescent="0.55000000000000004">
      <c r="A177">
        <v>168</v>
      </c>
      <c r="B177" s="142"/>
      <c r="C177" s="142"/>
      <c r="D177" s="142"/>
      <c r="E177" s="142"/>
      <c r="F177" s="142"/>
      <c r="G177" t="str">
        <f t="shared" si="10"/>
        <v/>
      </c>
      <c r="H177" s="142"/>
      <c r="I177" t="str">
        <f t="shared" ca="1" si="11"/>
        <v/>
      </c>
      <c r="J177" s="142"/>
      <c r="K177" t="str">
        <f t="shared" ca="1" si="12"/>
        <v/>
      </c>
      <c r="L177" s="142"/>
      <c r="M177" s="142"/>
      <c r="N177" s="142"/>
      <c r="O177" s="146"/>
      <c r="P177" s="146"/>
      <c r="Q177" s="145">
        <f t="shared" si="14"/>
        <v>0</v>
      </c>
      <c r="R177" s="126">
        <f t="shared" si="13"/>
        <v>0</v>
      </c>
    </row>
    <row r="178" spans="1:18" x14ac:dyDescent="0.55000000000000004">
      <c r="A178">
        <v>169</v>
      </c>
      <c r="B178" s="142"/>
      <c r="C178" s="142"/>
      <c r="D178" s="142"/>
      <c r="E178" s="142"/>
      <c r="F178" s="142"/>
      <c r="G178" t="str">
        <f t="shared" si="10"/>
        <v/>
      </c>
      <c r="H178" s="142"/>
      <c r="I178" t="str">
        <f t="shared" ca="1" si="11"/>
        <v/>
      </c>
      <c r="J178" s="142"/>
      <c r="K178" t="str">
        <f t="shared" ca="1" si="12"/>
        <v/>
      </c>
      <c r="L178" s="142"/>
      <c r="M178" s="142"/>
      <c r="N178" s="142"/>
      <c r="O178" s="146"/>
      <c r="P178" s="146"/>
      <c r="Q178" s="145">
        <f t="shared" si="14"/>
        <v>0</v>
      </c>
      <c r="R178" s="126">
        <f t="shared" si="13"/>
        <v>0</v>
      </c>
    </row>
    <row r="179" spans="1:18" x14ac:dyDescent="0.55000000000000004">
      <c r="A179">
        <v>170</v>
      </c>
      <c r="B179" s="142"/>
      <c r="C179" s="142"/>
      <c r="D179" s="142"/>
      <c r="E179" s="142"/>
      <c r="F179" s="142"/>
      <c r="G179" t="str">
        <f t="shared" si="10"/>
        <v/>
      </c>
      <c r="H179" s="142"/>
      <c r="I179" t="str">
        <f t="shared" ca="1" si="11"/>
        <v/>
      </c>
      <c r="J179" s="142"/>
      <c r="K179" t="str">
        <f t="shared" ca="1" si="12"/>
        <v/>
      </c>
      <c r="L179" s="142"/>
      <c r="M179" s="142"/>
      <c r="N179" s="142"/>
      <c r="O179" s="146"/>
      <c r="P179" s="146"/>
      <c r="Q179" s="145">
        <f t="shared" si="14"/>
        <v>0</v>
      </c>
      <c r="R179" s="126">
        <f t="shared" si="13"/>
        <v>0</v>
      </c>
    </row>
    <row r="180" spans="1:18" x14ac:dyDescent="0.55000000000000004">
      <c r="A180">
        <v>171</v>
      </c>
      <c r="B180" s="142"/>
      <c r="C180" s="142"/>
      <c r="D180" s="142"/>
      <c r="E180" s="142"/>
      <c r="F180" s="142"/>
      <c r="G180" t="str">
        <f t="shared" si="10"/>
        <v/>
      </c>
      <c r="H180" s="142"/>
      <c r="I180" t="str">
        <f t="shared" ca="1" si="11"/>
        <v/>
      </c>
      <c r="J180" s="142"/>
      <c r="K180" t="str">
        <f t="shared" ca="1" si="12"/>
        <v/>
      </c>
      <c r="L180" s="142"/>
      <c r="M180" s="142"/>
      <c r="N180" s="142"/>
      <c r="O180" s="146"/>
      <c r="P180" s="146"/>
      <c r="Q180" s="145">
        <f t="shared" si="14"/>
        <v>0</v>
      </c>
      <c r="R180" s="126">
        <f t="shared" si="13"/>
        <v>0</v>
      </c>
    </row>
    <row r="181" spans="1:18" x14ac:dyDescent="0.55000000000000004">
      <c r="A181">
        <v>172</v>
      </c>
      <c r="B181" s="142"/>
      <c r="C181" s="142"/>
      <c r="D181" s="142"/>
      <c r="E181" s="142"/>
      <c r="F181" s="142"/>
      <c r="G181" t="str">
        <f t="shared" si="10"/>
        <v/>
      </c>
      <c r="H181" s="142"/>
      <c r="I181" t="str">
        <f t="shared" ca="1" si="11"/>
        <v/>
      </c>
      <c r="J181" s="142"/>
      <c r="K181" t="str">
        <f t="shared" ca="1" si="12"/>
        <v/>
      </c>
      <c r="L181" s="142"/>
      <c r="M181" s="142"/>
      <c r="N181" s="142"/>
      <c r="O181" s="146"/>
      <c r="P181" s="146"/>
      <c r="Q181" s="145">
        <f t="shared" si="14"/>
        <v>0</v>
      </c>
      <c r="R181" s="126">
        <f t="shared" si="13"/>
        <v>0</v>
      </c>
    </row>
    <row r="182" spans="1:18" x14ac:dyDescent="0.55000000000000004">
      <c r="A182">
        <v>173</v>
      </c>
      <c r="B182" s="142"/>
      <c r="C182" s="142"/>
      <c r="D182" s="142"/>
      <c r="E182" s="142"/>
      <c r="F182" s="142"/>
      <c r="G182" t="str">
        <f t="shared" si="10"/>
        <v/>
      </c>
      <c r="H182" s="142"/>
      <c r="I182" t="str">
        <f t="shared" ca="1" si="11"/>
        <v/>
      </c>
      <c r="J182" s="142"/>
      <c r="K182" t="str">
        <f t="shared" ca="1" si="12"/>
        <v/>
      </c>
      <c r="L182" s="142"/>
      <c r="M182" s="142"/>
      <c r="N182" s="142"/>
      <c r="O182" s="146"/>
      <c r="P182" s="146"/>
      <c r="Q182" s="145">
        <f t="shared" si="14"/>
        <v>0</v>
      </c>
      <c r="R182" s="126">
        <f t="shared" si="13"/>
        <v>0</v>
      </c>
    </row>
    <row r="183" spans="1:18" x14ac:dyDescent="0.55000000000000004">
      <c r="A183">
        <v>174</v>
      </c>
      <c r="B183" s="142"/>
      <c r="C183" s="142"/>
      <c r="D183" s="142"/>
      <c r="E183" s="142"/>
      <c r="F183" s="142"/>
      <c r="G183" t="str">
        <f t="shared" si="10"/>
        <v/>
      </c>
      <c r="H183" s="142"/>
      <c r="I183" t="str">
        <f t="shared" ca="1" si="11"/>
        <v/>
      </c>
      <c r="J183" s="142"/>
      <c r="K183" t="str">
        <f t="shared" ca="1" si="12"/>
        <v/>
      </c>
      <c r="L183" s="142"/>
      <c r="M183" s="142"/>
      <c r="N183" s="142"/>
      <c r="O183" s="146"/>
      <c r="P183" s="146"/>
      <c r="Q183" s="145">
        <f t="shared" si="14"/>
        <v>0</v>
      </c>
      <c r="R183" s="126">
        <f t="shared" si="13"/>
        <v>0</v>
      </c>
    </row>
    <row r="184" spans="1:18" x14ac:dyDescent="0.55000000000000004">
      <c r="A184">
        <v>175</v>
      </c>
      <c r="B184" s="142"/>
      <c r="C184" s="142"/>
      <c r="D184" s="142"/>
      <c r="E184" s="142"/>
      <c r="F184" s="142"/>
      <c r="G184" t="str">
        <f t="shared" si="10"/>
        <v/>
      </c>
      <c r="H184" s="142"/>
      <c r="I184" t="str">
        <f t="shared" ca="1" si="11"/>
        <v/>
      </c>
      <c r="J184" s="142"/>
      <c r="K184" t="str">
        <f t="shared" ca="1" si="12"/>
        <v/>
      </c>
      <c r="L184" s="142"/>
      <c r="M184" s="142"/>
      <c r="N184" s="142"/>
      <c r="O184" s="146"/>
      <c r="P184" s="146"/>
      <c r="Q184" s="145">
        <f t="shared" si="14"/>
        <v>0</v>
      </c>
      <c r="R184" s="126">
        <f t="shared" si="13"/>
        <v>0</v>
      </c>
    </row>
    <row r="185" spans="1:18" x14ac:dyDescent="0.55000000000000004">
      <c r="A185">
        <v>176</v>
      </c>
      <c r="B185" s="142"/>
      <c r="C185" s="142"/>
      <c r="D185" s="142"/>
      <c r="E185" s="142"/>
      <c r="F185" s="142"/>
      <c r="G185" t="str">
        <f t="shared" si="10"/>
        <v/>
      </c>
      <c r="H185" s="142"/>
      <c r="I185" t="str">
        <f t="shared" ca="1" si="11"/>
        <v/>
      </c>
      <c r="J185" s="142"/>
      <c r="K185" t="str">
        <f t="shared" ca="1" si="12"/>
        <v/>
      </c>
      <c r="L185" s="142"/>
      <c r="M185" s="142"/>
      <c r="N185" s="142"/>
      <c r="O185" s="146"/>
      <c r="P185" s="146"/>
      <c r="Q185" s="145">
        <f t="shared" si="14"/>
        <v>0</v>
      </c>
      <c r="R185" s="126">
        <f t="shared" si="13"/>
        <v>0</v>
      </c>
    </row>
    <row r="186" spans="1:18" x14ac:dyDescent="0.55000000000000004">
      <c r="A186">
        <v>177</v>
      </c>
      <c r="B186" s="142"/>
      <c r="C186" s="142"/>
      <c r="D186" s="142"/>
      <c r="E186" s="142"/>
      <c r="F186" s="142"/>
      <c r="G186" t="str">
        <f t="shared" si="10"/>
        <v/>
      </c>
      <c r="H186" s="142"/>
      <c r="I186" t="str">
        <f t="shared" ca="1" si="11"/>
        <v/>
      </c>
      <c r="J186" s="142"/>
      <c r="K186" t="str">
        <f t="shared" ca="1" si="12"/>
        <v/>
      </c>
      <c r="L186" s="142"/>
      <c r="M186" s="142"/>
      <c r="N186" s="142"/>
      <c r="O186" s="146"/>
      <c r="P186" s="146"/>
      <c r="Q186" s="145">
        <f t="shared" si="14"/>
        <v>0</v>
      </c>
      <c r="R186" s="126">
        <f t="shared" si="13"/>
        <v>0</v>
      </c>
    </row>
    <row r="187" spans="1:18" x14ac:dyDescent="0.55000000000000004">
      <c r="A187">
        <v>178</v>
      </c>
      <c r="B187" s="142"/>
      <c r="C187" s="142"/>
      <c r="D187" s="142"/>
      <c r="E187" s="142"/>
      <c r="F187" s="142"/>
      <c r="G187" t="str">
        <f t="shared" si="10"/>
        <v/>
      </c>
      <c r="H187" s="142"/>
      <c r="I187" t="str">
        <f t="shared" ca="1" si="11"/>
        <v/>
      </c>
      <c r="J187" s="142"/>
      <c r="K187" t="str">
        <f t="shared" ca="1" si="12"/>
        <v/>
      </c>
      <c r="L187" s="142"/>
      <c r="M187" s="142"/>
      <c r="N187" s="142"/>
      <c r="O187" s="146"/>
      <c r="P187" s="146"/>
      <c r="Q187" s="145">
        <f t="shared" si="14"/>
        <v>0</v>
      </c>
      <c r="R187" s="126">
        <f t="shared" si="13"/>
        <v>0</v>
      </c>
    </row>
    <row r="188" spans="1:18" x14ac:dyDescent="0.55000000000000004">
      <c r="A188">
        <v>179</v>
      </c>
      <c r="B188" s="142"/>
      <c r="C188" s="142"/>
      <c r="D188" s="142"/>
      <c r="E188" s="142"/>
      <c r="F188" s="142"/>
      <c r="G188" t="str">
        <f t="shared" si="10"/>
        <v/>
      </c>
      <c r="H188" s="142"/>
      <c r="I188" t="str">
        <f t="shared" ca="1" si="11"/>
        <v/>
      </c>
      <c r="J188" s="142"/>
      <c r="K188" t="str">
        <f t="shared" ca="1" si="12"/>
        <v/>
      </c>
      <c r="L188" s="142"/>
      <c r="M188" s="142"/>
      <c r="N188" s="142"/>
      <c r="O188" s="146"/>
      <c r="P188" s="146"/>
      <c r="Q188" s="145">
        <f t="shared" si="14"/>
        <v>0</v>
      </c>
      <c r="R188" s="126">
        <f t="shared" si="13"/>
        <v>0</v>
      </c>
    </row>
    <row r="189" spans="1:18" x14ac:dyDescent="0.55000000000000004">
      <c r="A189">
        <v>180</v>
      </c>
      <c r="B189" s="142"/>
      <c r="C189" s="142"/>
      <c r="D189" s="142"/>
      <c r="E189" s="142"/>
      <c r="F189" s="142"/>
      <c r="G189" t="str">
        <f t="shared" si="10"/>
        <v/>
      </c>
      <c r="H189" s="142"/>
      <c r="I189" t="str">
        <f t="shared" ca="1" si="11"/>
        <v/>
      </c>
      <c r="J189" s="142"/>
      <c r="K189" t="str">
        <f t="shared" ca="1" si="12"/>
        <v/>
      </c>
      <c r="L189" s="142"/>
      <c r="M189" s="142"/>
      <c r="N189" s="142"/>
      <c r="O189" s="146"/>
      <c r="P189" s="146"/>
      <c r="Q189" s="145">
        <f t="shared" si="14"/>
        <v>0</v>
      </c>
      <c r="R189" s="126">
        <f t="shared" si="13"/>
        <v>0</v>
      </c>
    </row>
    <row r="190" spans="1:18" x14ac:dyDescent="0.55000000000000004">
      <c r="A190">
        <v>181</v>
      </c>
      <c r="B190" s="142"/>
      <c r="C190" s="142"/>
      <c r="D190" s="142"/>
      <c r="E190" s="142"/>
      <c r="F190" s="142"/>
      <c r="G190" t="str">
        <f t="shared" si="10"/>
        <v/>
      </c>
      <c r="H190" s="142"/>
      <c r="I190" t="str">
        <f t="shared" ca="1" si="11"/>
        <v/>
      </c>
      <c r="J190" s="142"/>
      <c r="K190" t="str">
        <f t="shared" ca="1" si="12"/>
        <v/>
      </c>
      <c r="L190" s="142"/>
      <c r="M190" s="142"/>
      <c r="N190" s="142"/>
      <c r="O190" s="146"/>
      <c r="P190" s="146"/>
      <c r="Q190" s="145">
        <f t="shared" si="14"/>
        <v>0</v>
      </c>
      <c r="R190" s="126">
        <f t="shared" si="13"/>
        <v>0</v>
      </c>
    </row>
    <row r="191" spans="1:18" x14ac:dyDescent="0.55000000000000004">
      <c r="A191">
        <v>182</v>
      </c>
      <c r="B191" s="142"/>
      <c r="C191" s="142"/>
      <c r="D191" s="142"/>
      <c r="E191" s="142"/>
      <c r="F191" s="142"/>
      <c r="G191" t="str">
        <f t="shared" si="10"/>
        <v/>
      </c>
      <c r="H191" s="142"/>
      <c r="I191" t="str">
        <f t="shared" ca="1" si="11"/>
        <v/>
      </c>
      <c r="J191" s="142"/>
      <c r="K191" t="str">
        <f t="shared" ca="1" si="12"/>
        <v/>
      </c>
      <c r="L191" s="142"/>
      <c r="M191" s="142"/>
      <c r="N191" s="142"/>
      <c r="O191" s="146"/>
      <c r="P191" s="146"/>
      <c r="Q191" s="145">
        <f t="shared" si="14"/>
        <v>0</v>
      </c>
      <c r="R191" s="126">
        <f t="shared" si="13"/>
        <v>0</v>
      </c>
    </row>
    <row r="192" spans="1:18" x14ac:dyDescent="0.55000000000000004">
      <c r="A192">
        <v>183</v>
      </c>
      <c r="B192" s="142"/>
      <c r="C192" s="142"/>
      <c r="D192" s="142"/>
      <c r="E192" s="142"/>
      <c r="F192" s="142"/>
      <c r="G192" t="str">
        <f t="shared" si="10"/>
        <v/>
      </c>
      <c r="H192" s="142"/>
      <c r="I192" t="str">
        <f t="shared" ca="1" si="11"/>
        <v/>
      </c>
      <c r="J192" s="142"/>
      <c r="K192" t="str">
        <f t="shared" ca="1" si="12"/>
        <v/>
      </c>
      <c r="L192" s="142"/>
      <c r="M192" s="142"/>
      <c r="N192" s="142"/>
      <c r="O192" s="146"/>
      <c r="P192" s="146"/>
      <c r="Q192" s="145">
        <f t="shared" si="14"/>
        <v>0</v>
      </c>
      <c r="R192" s="126">
        <f t="shared" si="13"/>
        <v>0</v>
      </c>
    </row>
    <row r="193" spans="1:18" x14ac:dyDescent="0.55000000000000004">
      <c r="A193">
        <v>184</v>
      </c>
      <c r="B193" s="142"/>
      <c r="C193" s="142"/>
      <c r="D193" s="142"/>
      <c r="E193" s="142"/>
      <c r="F193" s="142"/>
      <c r="G193" t="str">
        <f t="shared" si="10"/>
        <v/>
      </c>
      <c r="H193" s="142"/>
      <c r="I193" t="str">
        <f t="shared" ca="1" si="11"/>
        <v/>
      </c>
      <c r="J193" s="142"/>
      <c r="K193" t="str">
        <f t="shared" ca="1" si="12"/>
        <v/>
      </c>
      <c r="L193" s="142"/>
      <c r="M193" s="142"/>
      <c r="N193" s="142"/>
      <c r="O193" s="146"/>
      <c r="P193" s="146"/>
      <c r="Q193" s="145">
        <f t="shared" si="14"/>
        <v>0</v>
      </c>
      <c r="R193" s="126">
        <f t="shared" si="13"/>
        <v>0</v>
      </c>
    </row>
    <row r="194" spans="1:18" x14ac:dyDescent="0.55000000000000004">
      <c r="A194">
        <v>185</v>
      </c>
      <c r="B194" s="142"/>
      <c r="C194" s="142"/>
      <c r="D194" s="142"/>
      <c r="E194" s="142"/>
      <c r="F194" s="142"/>
      <c r="G194" t="str">
        <f t="shared" si="10"/>
        <v/>
      </c>
      <c r="H194" s="142"/>
      <c r="I194" t="str">
        <f t="shared" ca="1" si="11"/>
        <v/>
      </c>
      <c r="J194" s="142"/>
      <c r="K194" t="str">
        <f t="shared" ca="1" si="12"/>
        <v/>
      </c>
      <c r="L194" s="142"/>
      <c r="M194" s="142"/>
      <c r="N194" s="142"/>
      <c r="O194" s="146"/>
      <c r="P194" s="146"/>
      <c r="Q194" s="145">
        <f t="shared" si="14"/>
        <v>0</v>
      </c>
      <c r="R194" s="126">
        <f t="shared" si="13"/>
        <v>0</v>
      </c>
    </row>
    <row r="195" spans="1:18" x14ac:dyDescent="0.55000000000000004">
      <c r="A195">
        <v>186</v>
      </c>
      <c r="B195" s="142"/>
      <c r="C195" s="142"/>
      <c r="D195" s="142"/>
      <c r="E195" s="142"/>
      <c r="F195" s="142"/>
      <c r="G195" t="str">
        <f t="shared" si="10"/>
        <v/>
      </c>
      <c r="H195" s="142"/>
      <c r="I195" t="str">
        <f t="shared" ca="1" si="11"/>
        <v/>
      </c>
      <c r="J195" s="142"/>
      <c r="K195" t="str">
        <f t="shared" ca="1" si="12"/>
        <v/>
      </c>
      <c r="L195" s="142"/>
      <c r="M195" s="142"/>
      <c r="N195" s="142"/>
      <c r="O195" s="146"/>
      <c r="P195" s="146"/>
      <c r="Q195" s="145">
        <f t="shared" si="14"/>
        <v>0</v>
      </c>
      <c r="R195" s="126">
        <f t="shared" si="13"/>
        <v>0</v>
      </c>
    </row>
    <row r="196" spans="1:18" x14ac:dyDescent="0.55000000000000004">
      <c r="A196">
        <v>187</v>
      </c>
      <c r="B196" s="142"/>
      <c r="C196" s="142"/>
      <c r="D196" s="142"/>
      <c r="E196" s="142"/>
      <c r="F196" s="142"/>
      <c r="G196" t="str">
        <f t="shared" si="10"/>
        <v/>
      </c>
      <c r="H196" s="142"/>
      <c r="I196" t="str">
        <f t="shared" ca="1" si="11"/>
        <v/>
      </c>
      <c r="J196" s="142"/>
      <c r="K196" t="str">
        <f t="shared" ca="1" si="12"/>
        <v/>
      </c>
      <c r="L196" s="142"/>
      <c r="M196" s="142"/>
      <c r="N196" s="142"/>
      <c r="O196" s="146"/>
      <c r="P196" s="146"/>
      <c r="Q196" s="145">
        <f t="shared" si="14"/>
        <v>0</v>
      </c>
      <c r="R196" s="126">
        <f t="shared" si="13"/>
        <v>0</v>
      </c>
    </row>
    <row r="197" spans="1:18" x14ac:dyDescent="0.55000000000000004">
      <c r="A197">
        <v>188</v>
      </c>
      <c r="B197" s="142"/>
      <c r="C197" s="142"/>
      <c r="D197" s="142"/>
      <c r="E197" s="142"/>
      <c r="F197" s="142"/>
      <c r="G197" t="str">
        <f t="shared" si="10"/>
        <v/>
      </c>
      <c r="H197" s="142"/>
      <c r="I197" t="str">
        <f t="shared" ca="1" si="11"/>
        <v/>
      </c>
      <c r="J197" s="142"/>
      <c r="K197" t="str">
        <f t="shared" ca="1" si="12"/>
        <v/>
      </c>
      <c r="L197" s="142"/>
      <c r="M197" s="142"/>
      <c r="N197" s="142"/>
      <c r="O197" s="146"/>
      <c r="P197" s="146"/>
      <c r="Q197" s="145">
        <f t="shared" si="14"/>
        <v>0</v>
      </c>
      <c r="R197" s="126">
        <f t="shared" si="13"/>
        <v>0</v>
      </c>
    </row>
    <row r="198" spans="1:18" x14ac:dyDescent="0.55000000000000004">
      <c r="A198">
        <v>189</v>
      </c>
      <c r="B198" s="142"/>
      <c r="C198" s="142"/>
      <c r="D198" s="142"/>
      <c r="E198" s="142"/>
      <c r="F198" s="142"/>
      <c r="G198" t="str">
        <f t="shared" si="10"/>
        <v/>
      </c>
      <c r="H198" s="142"/>
      <c r="I198" t="str">
        <f t="shared" ca="1" si="11"/>
        <v/>
      </c>
      <c r="J198" s="142"/>
      <c r="K198" t="str">
        <f t="shared" ca="1" si="12"/>
        <v/>
      </c>
      <c r="L198" s="142"/>
      <c r="M198" s="142"/>
      <c r="N198" s="142"/>
      <c r="O198" s="146"/>
      <c r="P198" s="146"/>
      <c r="Q198" s="145">
        <f t="shared" si="14"/>
        <v>0</v>
      </c>
      <c r="R198" s="126">
        <f t="shared" si="13"/>
        <v>0</v>
      </c>
    </row>
    <row r="199" spans="1:18" x14ac:dyDescent="0.55000000000000004">
      <c r="A199">
        <v>190</v>
      </c>
      <c r="B199" s="142"/>
      <c r="C199" s="142"/>
      <c r="D199" s="142"/>
      <c r="E199" s="142"/>
      <c r="F199" s="142"/>
      <c r="G199" t="str">
        <f t="shared" si="10"/>
        <v/>
      </c>
      <c r="H199" s="142"/>
      <c r="I199" t="str">
        <f t="shared" ca="1" si="11"/>
        <v/>
      </c>
      <c r="J199" s="142"/>
      <c r="K199" t="str">
        <f t="shared" ca="1" si="12"/>
        <v/>
      </c>
      <c r="L199" s="142"/>
      <c r="M199" s="142"/>
      <c r="N199" s="142"/>
      <c r="O199" s="146"/>
      <c r="P199" s="146"/>
      <c r="Q199" s="145">
        <f t="shared" si="14"/>
        <v>0</v>
      </c>
      <c r="R199" s="126">
        <f t="shared" si="13"/>
        <v>0</v>
      </c>
    </row>
    <row r="200" spans="1:18" x14ac:dyDescent="0.55000000000000004">
      <c r="A200">
        <v>191</v>
      </c>
      <c r="B200" s="142"/>
      <c r="C200" s="142"/>
      <c r="D200" s="142"/>
      <c r="E200" s="142"/>
      <c r="F200" s="142"/>
      <c r="G200" t="str">
        <f t="shared" si="10"/>
        <v/>
      </c>
      <c r="H200" s="142"/>
      <c r="I200" t="str">
        <f t="shared" ca="1" si="11"/>
        <v/>
      </c>
      <c r="J200" s="142"/>
      <c r="K200" t="str">
        <f t="shared" ca="1" si="12"/>
        <v/>
      </c>
      <c r="L200" s="142"/>
      <c r="M200" s="142"/>
      <c r="N200" s="142"/>
      <c r="O200" s="146"/>
      <c r="P200" s="146"/>
      <c r="Q200" s="145">
        <f t="shared" si="14"/>
        <v>0</v>
      </c>
      <c r="R200" s="126">
        <f t="shared" si="13"/>
        <v>0</v>
      </c>
    </row>
    <row r="201" spans="1:18" x14ac:dyDescent="0.55000000000000004">
      <c r="A201">
        <v>192</v>
      </c>
      <c r="B201" s="142"/>
      <c r="C201" s="142"/>
      <c r="D201" s="142"/>
      <c r="E201" s="142"/>
      <c r="F201" s="142"/>
      <c r="G201" t="str">
        <f t="shared" si="10"/>
        <v/>
      </c>
      <c r="H201" s="142"/>
      <c r="I201" t="str">
        <f t="shared" ca="1" si="11"/>
        <v/>
      </c>
      <c r="J201" s="142"/>
      <c r="K201" t="str">
        <f t="shared" ca="1" si="12"/>
        <v/>
      </c>
      <c r="L201" s="142"/>
      <c r="M201" s="142"/>
      <c r="N201" s="142"/>
      <c r="O201" s="146"/>
      <c r="P201" s="146"/>
      <c r="Q201" s="145">
        <f t="shared" si="14"/>
        <v>0</v>
      </c>
      <c r="R201" s="126">
        <f t="shared" si="13"/>
        <v>0</v>
      </c>
    </row>
    <row r="202" spans="1:18" x14ac:dyDescent="0.55000000000000004">
      <c r="A202">
        <v>193</v>
      </c>
      <c r="B202" s="142"/>
      <c r="C202" s="142"/>
      <c r="D202" s="142"/>
      <c r="E202" s="142"/>
      <c r="F202" s="142"/>
      <c r="G202" t="str">
        <f t="shared" si="10"/>
        <v/>
      </c>
      <c r="H202" s="142"/>
      <c r="I202" t="str">
        <f t="shared" ca="1" si="11"/>
        <v/>
      </c>
      <c r="J202" s="142"/>
      <c r="K202" t="str">
        <f t="shared" ca="1" si="12"/>
        <v/>
      </c>
      <c r="L202" s="142"/>
      <c r="M202" s="142"/>
      <c r="N202" s="142"/>
      <c r="O202" s="146"/>
      <c r="P202" s="146"/>
      <c r="Q202" s="145">
        <f t="shared" si="14"/>
        <v>0</v>
      </c>
      <c r="R202" s="126">
        <f t="shared" si="13"/>
        <v>0</v>
      </c>
    </row>
    <row r="203" spans="1:18" x14ac:dyDescent="0.55000000000000004">
      <c r="A203">
        <v>194</v>
      </c>
      <c r="B203" s="142"/>
      <c r="C203" s="142"/>
      <c r="D203" s="142"/>
      <c r="E203" s="142"/>
      <c r="F203" s="142"/>
      <c r="G203" t="str">
        <f t="shared" ref="G203:G266" si="15">LEFT(F203,1)</f>
        <v/>
      </c>
      <c r="H203" s="142"/>
      <c r="I203" t="str">
        <f t="shared" ref="I203:I266" ca="1" si="16">IFERROR(VLOOKUP(H203,INDIRECT(G203&amp;"CATL"),2,FALSE),"")</f>
        <v/>
      </c>
      <c r="J203" s="142"/>
      <c r="K203" t="str">
        <f t="shared" ref="K203:K266" ca="1" si="17">IFERROR(VLOOKUP(J203,INDIRECT("SUB"&amp;I203&amp;"L"),2,FALSE),"")</f>
        <v/>
      </c>
      <c r="L203" s="142"/>
      <c r="M203" s="142"/>
      <c r="N203" s="142"/>
      <c r="O203" s="146"/>
      <c r="P203" s="146"/>
      <c r="Q203" s="145">
        <f t="shared" si="14"/>
        <v>0</v>
      </c>
      <c r="R203" s="126">
        <f t="shared" ref="R203:R266" si="18">O203-P203</f>
        <v>0</v>
      </c>
    </row>
    <row r="204" spans="1:18" x14ac:dyDescent="0.55000000000000004">
      <c r="A204">
        <v>195</v>
      </c>
      <c r="B204" s="142"/>
      <c r="C204" s="142"/>
      <c r="D204" s="142"/>
      <c r="E204" s="142"/>
      <c r="F204" s="142"/>
      <c r="G204" t="str">
        <f t="shared" si="15"/>
        <v/>
      </c>
      <c r="H204" s="142"/>
      <c r="I204" t="str">
        <f t="shared" ca="1" si="16"/>
        <v/>
      </c>
      <c r="J204" s="142"/>
      <c r="K204" t="str">
        <f t="shared" ca="1" si="17"/>
        <v/>
      </c>
      <c r="L204" s="142"/>
      <c r="M204" s="142"/>
      <c r="N204" s="142"/>
      <c r="O204" s="146"/>
      <c r="P204" s="146"/>
      <c r="Q204" s="145">
        <f t="shared" ref="Q204:Q267" si="19">Q203+O204-P204</f>
        <v>0</v>
      </c>
      <c r="R204" s="126">
        <f t="shared" si="18"/>
        <v>0</v>
      </c>
    </row>
    <row r="205" spans="1:18" x14ac:dyDescent="0.55000000000000004">
      <c r="A205">
        <v>196</v>
      </c>
      <c r="B205" s="142"/>
      <c r="C205" s="142"/>
      <c r="D205" s="142"/>
      <c r="E205" s="142"/>
      <c r="F205" s="142"/>
      <c r="G205" t="str">
        <f t="shared" si="15"/>
        <v/>
      </c>
      <c r="H205" s="142"/>
      <c r="I205" t="str">
        <f t="shared" ca="1" si="16"/>
        <v/>
      </c>
      <c r="J205" s="142"/>
      <c r="K205" t="str">
        <f t="shared" ca="1" si="17"/>
        <v/>
      </c>
      <c r="L205" s="142"/>
      <c r="M205" s="142"/>
      <c r="N205" s="142"/>
      <c r="O205" s="146"/>
      <c r="P205" s="146"/>
      <c r="Q205" s="145">
        <f t="shared" si="19"/>
        <v>0</v>
      </c>
      <c r="R205" s="126">
        <f t="shared" si="18"/>
        <v>0</v>
      </c>
    </row>
    <row r="206" spans="1:18" x14ac:dyDescent="0.55000000000000004">
      <c r="A206">
        <v>197</v>
      </c>
      <c r="B206" s="142"/>
      <c r="C206" s="142"/>
      <c r="D206" s="142"/>
      <c r="E206" s="142"/>
      <c r="F206" s="142"/>
      <c r="G206" t="str">
        <f t="shared" si="15"/>
        <v/>
      </c>
      <c r="H206" s="142"/>
      <c r="I206" t="str">
        <f t="shared" ca="1" si="16"/>
        <v/>
      </c>
      <c r="J206" s="142"/>
      <c r="K206" t="str">
        <f t="shared" ca="1" si="17"/>
        <v/>
      </c>
      <c r="L206" s="142"/>
      <c r="M206" s="142"/>
      <c r="N206" s="142"/>
      <c r="O206" s="146"/>
      <c r="P206" s="146"/>
      <c r="Q206" s="145">
        <f t="shared" si="19"/>
        <v>0</v>
      </c>
      <c r="R206" s="126">
        <f t="shared" si="18"/>
        <v>0</v>
      </c>
    </row>
    <row r="207" spans="1:18" x14ac:dyDescent="0.55000000000000004">
      <c r="A207">
        <v>198</v>
      </c>
      <c r="B207" s="142"/>
      <c r="C207" s="142"/>
      <c r="D207" s="142"/>
      <c r="E207" s="142"/>
      <c r="F207" s="142"/>
      <c r="G207" t="str">
        <f t="shared" si="15"/>
        <v/>
      </c>
      <c r="H207" s="142"/>
      <c r="I207" t="str">
        <f t="shared" ca="1" si="16"/>
        <v/>
      </c>
      <c r="J207" s="142"/>
      <c r="K207" t="str">
        <f t="shared" ca="1" si="17"/>
        <v/>
      </c>
      <c r="L207" s="142"/>
      <c r="M207" s="142"/>
      <c r="N207" s="142"/>
      <c r="O207" s="146"/>
      <c r="P207" s="146"/>
      <c r="Q207" s="145">
        <f t="shared" si="19"/>
        <v>0</v>
      </c>
      <c r="R207" s="126">
        <f t="shared" si="18"/>
        <v>0</v>
      </c>
    </row>
    <row r="208" spans="1:18" x14ac:dyDescent="0.55000000000000004">
      <c r="A208">
        <v>199</v>
      </c>
      <c r="B208" s="142"/>
      <c r="C208" s="142"/>
      <c r="D208" s="142"/>
      <c r="E208" s="142"/>
      <c r="F208" s="142"/>
      <c r="G208" t="str">
        <f t="shared" si="15"/>
        <v/>
      </c>
      <c r="H208" s="142"/>
      <c r="I208" t="str">
        <f t="shared" ca="1" si="16"/>
        <v/>
      </c>
      <c r="J208" s="142"/>
      <c r="K208" t="str">
        <f t="shared" ca="1" si="17"/>
        <v/>
      </c>
      <c r="L208" s="142"/>
      <c r="M208" s="142"/>
      <c r="N208" s="142"/>
      <c r="O208" s="146"/>
      <c r="P208" s="146"/>
      <c r="Q208" s="145">
        <f t="shared" si="19"/>
        <v>0</v>
      </c>
      <c r="R208" s="126">
        <f t="shared" si="18"/>
        <v>0</v>
      </c>
    </row>
    <row r="209" spans="1:18" x14ac:dyDescent="0.55000000000000004">
      <c r="A209">
        <v>200</v>
      </c>
      <c r="B209" s="142"/>
      <c r="C209" s="142"/>
      <c r="D209" s="142"/>
      <c r="E209" s="142"/>
      <c r="F209" s="142"/>
      <c r="G209" t="str">
        <f t="shared" si="15"/>
        <v/>
      </c>
      <c r="H209" s="142"/>
      <c r="I209" t="str">
        <f t="shared" ca="1" si="16"/>
        <v/>
      </c>
      <c r="J209" s="142"/>
      <c r="K209" t="str">
        <f t="shared" ca="1" si="17"/>
        <v/>
      </c>
      <c r="L209" s="142"/>
      <c r="M209" s="142"/>
      <c r="N209" s="142"/>
      <c r="O209" s="146"/>
      <c r="P209" s="146"/>
      <c r="Q209" s="145">
        <f t="shared" si="19"/>
        <v>0</v>
      </c>
      <c r="R209" s="126">
        <f t="shared" si="18"/>
        <v>0</v>
      </c>
    </row>
    <row r="210" spans="1:18" x14ac:dyDescent="0.55000000000000004">
      <c r="A210">
        <v>201</v>
      </c>
      <c r="B210" s="142"/>
      <c r="C210" s="142"/>
      <c r="D210" s="142"/>
      <c r="E210" s="142"/>
      <c r="F210" s="142"/>
      <c r="G210" t="str">
        <f t="shared" si="15"/>
        <v/>
      </c>
      <c r="H210" s="142"/>
      <c r="I210" t="str">
        <f t="shared" ca="1" si="16"/>
        <v/>
      </c>
      <c r="J210" s="142"/>
      <c r="K210" t="str">
        <f t="shared" ca="1" si="17"/>
        <v/>
      </c>
      <c r="L210" s="142"/>
      <c r="M210" s="142"/>
      <c r="N210" s="142"/>
      <c r="O210" s="146"/>
      <c r="P210" s="146"/>
      <c r="Q210" s="145">
        <f t="shared" si="19"/>
        <v>0</v>
      </c>
      <c r="R210" s="126">
        <f t="shared" si="18"/>
        <v>0</v>
      </c>
    </row>
    <row r="211" spans="1:18" x14ac:dyDescent="0.55000000000000004">
      <c r="A211">
        <v>202</v>
      </c>
      <c r="B211" s="142"/>
      <c r="C211" s="142"/>
      <c r="D211" s="142"/>
      <c r="E211" s="142"/>
      <c r="F211" s="142"/>
      <c r="G211" t="str">
        <f t="shared" si="15"/>
        <v/>
      </c>
      <c r="H211" s="142"/>
      <c r="I211" t="str">
        <f t="shared" ca="1" si="16"/>
        <v/>
      </c>
      <c r="J211" s="142"/>
      <c r="K211" t="str">
        <f t="shared" ca="1" si="17"/>
        <v/>
      </c>
      <c r="L211" s="142"/>
      <c r="M211" s="142"/>
      <c r="N211" s="142"/>
      <c r="O211" s="146"/>
      <c r="P211" s="146"/>
      <c r="Q211" s="145">
        <f t="shared" si="19"/>
        <v>0</v>
      </c>
      <c r="R211" s="126">
        <f t="shared" si="18"/>
        <v>0</v>
      </c>
    </row>
    <row r="212" spans="1:18" x14ac:dyDescent="0.55000000000000004">
      <c r="A212">
        <v>203</v>
      </c>
      <c r="B212" s="142"/>
      <c r="C212" s="142"/>
      <c r="D212" s="142"/>
      <c r="E212" s="142"/>
      <c r="F212" s="142"/>
      <c r="G212" t="str">
        <f t="shared" si="15"/>
        <v/>
      </c>
      <c r="H212" s="142"/>
      <c r="I212" t="str">
        <f t="shared" ca="1" si="16"/>
        <v/>
      </c>
      <c r="J212" s="142"/>
      <c r="K212" t="str">
        <f t="shared" ca="1" si="17"/>
        <v/>
      </c>
      <c r="L212" s="142"/>
      <c r="M212" s="142"/>
      <c r="N212" s="142"/>
      <c r="O212" s="146"/>
      <c r="P212" s="146"/>
      <c r="Q212" s="145">
        <f t="shared" si="19"/>
        <v>0</v>
      </c>
      <c r="R212" s="126">
        <f t="shared" si="18"/>
        <v>0</v>
      </c>
    </row>
    <row r="213" spans="1:18" x14ac:dyDescent="0.55000000000000004">
      <c r="A213">
        <v>204</v>
      </c>
      <c r="B213" s="142"/>
      <c r="C213" s="142"/>
      <c r="D213" s="142"/>
      <c r="E213" s="142"/>
      <c r="F213" s="142"/>
      <c r="G213" t="str">
        <f t="shared" si="15"/>
        <v/>
      </c>
      <c r="H213" s="142"/>
      <c r="I213" t="str">
        <f t="shared" ca="1" si="16"/>
        <v/>
      </c>
      <c r="J213" s="142"/>
      <c r="K213" t="str">
        <f t="shared" ca="1" si="17"/>
        <v/>
      </c>
      <c r="L213" s="142"/>
      <c r="M213" s="142"/>
      <c r="N213" s="142"/>
      <c r="O213" s="146"/>
      <c r="P213" s="146"/>
      <c r="Q213" s="145">
        <f t="shared" si="19"/>
        <v>0</v>
      </c>
      <c r="R213" s="126">
        <f t="shared" si="18"/>
        <v>0</v>
      </c>
    </row>
    <row r="214" spans="1:18" x14ac:dyDescent="0.55000000000000004">
      <c r="A214">
        <v>205</v>
      </c>
      <c r="B214" s="142"/>
      <c r="C214" s="142"/>
      <c r="D214" s="142"/>
      <c r="E214" s="142"/>
      <c r="F214" s="142"/>
      <c r="G214" t="str">
        <f t="shared" si="15"/>
        <v/>
      </c>
      <c r="H214" s="142"/>
      <c r="I214" t="str">
        <f t="shared" ca="1" si="16"/>
        <v/>
      </c>
      <c r="J214" s="142"/>
      <c r="K214" t="str">
        <f t="shared" ca="1" si="17"/>
        <v/>
      </c>
      <c r="L214" s="142"/>
      <c r="M214" s="142"/>
      <c r="N214" s="142"/>
      <c r="O214" s="146"/>
      <c r="P214" s="146"/>
      <c r="Q214" s="145">
        <f t="shared" si="19"/>
        <v>0</v>
      </c>
      <c r="R214" s="126">
        <f t="shared" si="18"/>
        <v>0</v>
      </c>
    </row>
    <row r="215" spans="1:18" x14ac:dyDescent="0.55000000000000004">
      <c r="A215">
        <v>206</v>
      </c>
      <c r="B215" s="142"/>
      <c r="C215" s="142"/>
      <c r="D215" s="142"/>
      <c r="E215" s="142"/>
      <c r="F215" s="142"/>
      <c r="G215" t="str">
        <f t="shared" si="15"/>
        <v/>
      </c>
      <c r="H215" s="142"/>
      <c r="I215" t="str">
        <f t="shared" ca="1" si="16"/>
        <v/>
      </c>
      <c r="J215" s="142"/>
      <c r="K215" t="str">
        <f t="shared" ca="1" si="17"/>
        <v/>
      </c>
      <c r="L215" s="142"/>
      <c r="M215" s="142"/>
      <c r="N215" s="142"/>
      <c r="O215" s="146"/>
      <c r="P215" s="146"/>
      <c r="Q215" s="145">
        <f t="shared" si="19"/>
        <v>0</v>
      </c>
      <c r="R215" s="126">
        <f t="shared" si="18"/>
        <v>0</v>
      </c>
    </row>
    <row r="216" spans="1:18" x14ac:dyDescent="0.55000000000000004">
      <c r="A216">
        <v>207</v>
      </c>
      <c r="B216" s="142"/>
      <c r="C216" s="142"/>
      <c r="D216" s="142"/>
      <c r="E216" s="142"/>
      <c r="F216" s="142"/>
      <c r="G216" t="str">
        <f t="shared" si="15"/>
        <v/>
      </c>
      <c r="H216" s="142"/>
      <c r="I216" t="str">
        <f t="shared" ca="1" si="16"/>
        <v/>
      </c>
      <c r="J216" s="142"/>
      <c r="K216" t="str">
        <f t="shared" ca="1" si="17"/>
        <v/>
      </c>
      <c r="L216" s="142"/>
      <c r="M216" s="142"/>
      <c r="N216" s="142"/>
      <c r="O216" s="146"/>
      <c r="P216" s="146"/>
      <c r="Q216" s="145">
        <f t="shared" si="19"/>
        <v>0</v>
      </c>
      <c r="R216" s="126">
        <f t="shared" si="18"/>
        <v>0</v>
      </c>
    </row>
    <row r="217" spans="1:18" x14ac:dyDescent="0.55000000000000004">
      <c r="A217">
        <v>208</v>
      </c>
      <c r="B217" s="142"/>
      <c r="C217" s="142"/>
      <c r="D217" s="142"/>
      <c r="E217" s="142"/>
      <c r="F217" s="142"/>
      <c r="G217" t="str">
        <f t="shared" si="15"/>
        <v/>
      </c>
      <c r="H217" s="142"/>
      <c r="I217" t="str">
        <f t="shared" ca="1" si="16"/>
        <v/>
      </c>
      <c r="J217" s="142"/>
      <c r="K217" t="str">
        <f t="shared" ca="1" si="17"/>
        <v/>
      </c>
      <c r="L217" s="142"/>
      <c r="M217" s="142"/>
      <c r="N217" s="142"/>
      <c r="O217" s="146"/>
      <c r="P217" s="146"/>
      <c r="Q217" s="145">
        <f t="shared" si="19"/>
        <v>0</v>
      </c>
      <c r="R217" s="126">
        <f t="shared" si="18"/>
        <v>0</v>
      </c>
    </row>
    <row r="218" spans="1:18" x14ac:dyDescent="0.55000000000000004">
      <c r="A218">
        <v>209</v>
      </c>
      <c r="B218" s="142"/>
      <c r="C218" s="142"/>
      <c r="D218" s="142"/>
      <c r="E218" s="142"/>
      <c r="F218" s="142"/>
      <c r="G218" t="str">
        <f t="shared" si="15"/>
        <v/>
      </c>
      <c r="H218" s="142"/>
      <c r="I218" t="str">
        <f t="shared" ca="1" si="16"/>
        <v/>
      </c>
      <c r="J218" s="142"/>
      <c r="K218" t="str">
        <f t="shared" ca="1" si="17"/>
        <v/>
      </c>
      <c r="L218" s="142"/>
      <c r="M218" s="142"/>
      <c r="N218" s="142"/>
      <c r="O218" s="146"/>
      <c r="P218" s="146"/>
      <c r="Q218" s="145">
        <f t="shared" si="19"/>
        <v>0</v>
      </c>
      <c r="R218" s="126">
        <f t="shared" si="18"/>
        <v>0</v>
      </c>
    </row>
    <row r="219" spans="1:18" x14ac:dyDescent="0.55000000000000004">
      <c r="A219">
        <v>210</v>
      </c>
      <c r="B219" s="142"/>
      <c r="C219" s="142"/>
      <c r="D219" s="142"/>
      <c r="E219" s="142"/>
      <c r="F219" s="142"/>
      <c r="G219" t="str">
        <f t="shared" si="15"/>
        <v/>
      </c>
      <c r="H219" s="142"/>
      <c r="I219" t="str">
        <f t="shared" ca="1" si="16"/>
        <v/>
      </c>
      <c r="J219" s="142"/>
      <c r="K219" t="str">
        <f t="shared" ca="1" si="17"/>
        <v/>
      </c>
      <c r="L219" s="142"/>
      <c r="M219" s="142"/>
      <c r="N219" s="142"/>
      <c r="O219" s="146"/>
      <c r="P219" s="146"/>
      <c r="Q219" s="145">
        <f t="shared" si="19"/>
        <v>0</v>
      </c>
      <c r="R219" s="126">
        <f t="shared" si="18"/>
        <v>0</v>
      </c>
    </row>
    <row r="220" spans="1:18" x14ac:dyDescent="0.55000000000000004">
      <c r="A220">
        <v>211</v>
      </c>
      <c r="B220" s="142"/>
      <c r="C220" s="142"/>
      <c r="D220" s="142"/>
      <c r="E220" s="142"/>
      <c r="F220" s="142"/>
      <c r="G220" t="str">
        <f t="shared" si="15"/>
        <v/>
      </c>
      <c r="H220" s="142"/>
      <c r="I220" t="str">
        <f t="shared" ca="1" si="16"/>
        <v/>
      </c>
      <c r="J220" s="142"/>
      <c r="K220" t="str">
        <f t="shared" ca="1" si="17"/>
        <v/>
      </c>
      <c r="L220" s="142"/>
      <c r="M220" s="142"/>
      <c r="N220" s="142"/>
      <c r="O220" s="146"/>
      <c r="P220" s="146"/>
      <c r="Q220" s="145">
        <f t="shared" si="19"/>
        <v>0</v>
      </c>
      <c r="R220" s="126">
        <f t="shared" si="18"/>
        <v>0</v>
      </c>
    </row>
    <row r="221" spans="1:18" x14ac:dyDescent="0.55000000000000004">
      <c r="A221">
        <v>212</v>
      </c>
      <c r="B221" s="142"/>
      <c r="C221" s="142"/>
      <c r="D221" s="142"/>
      <c r="E221" s="142"/>
      <c r="F221" s="142"/>
      <c r="G221" t="str">
        <f t="shared" si="15"/>
        <v/>
      </c>
      <c r="H221" s="142"/>
      <c r="I221" t="str">
        <f t="shared" ca="1" si="16"/>
        <v/>
      </c>
      <c r="J221" s="142"/>
      <c r="K221" t="str">
        <f t="shared" ca="1" si="17"/>
        <v/>
      </c>
      <c r="L221" s="142"/>
      <c r="M221" s="142"/>
      <c r="N221" s="142"/>
      <c r="O221" s="146"/>
      <c r="P221" s="146"/>
      <c r="Q221" s="145">
        <f t="shared" si="19"/>
        <v>0</v>
      </c>
      <c r="R221" s="126">
        <f t="shared" si="18"/>
        <v>0</v>
      </c>
    </row>
    <row r="222" spans="1:18" x14ac:dyDescent="0.55000000000000004">
      <c r="A222">
        <v>213</v>
      </c>
      <c r="B222" s="142"/>
      <c r="C222" s="142"/>
      <c r="D222" s="142"/>
      <c r="E222" s="142"/>
      <c r="F222" s="142"/>
      <c r="G222" t="str">
        <f t="shared" si="15"/>
        <v/>
      </c>
      <c r="H222" s="142"/>
      <c r="I222" t="str">
        <f t="shared" ca="1" si="16"/>
        <v/>
      </c>
      <c r="J222" s="142"/>
      <c r="K222" t="str">
        <f t="shared" ca="1" si="17"/>
        <v/>
      </c>
      <c r="L222" s="142"/>
      <c r="M222" s="142"/>
      <c r="N222" s="142"/>
      <c r="O222" s="146"/>
      <c r="P222" s="146"/>
      <c r="Q222" s="145">
        <f t="shared" si="19"/>
        <v>0</v>
      </c>
      <c r="R222" s="126">
        <f t="shared" si="18"/>
        <v>0</v>
      </c>
    </row>
    <row r="223" spans="1:18" x14ac:dyDescent="0.55000000000000004">
      <c r="A223">
        <v>214</v>
      </c>
      <c r="B223" s="142"/>
      <c r="C223" s="142"/>
      <c r="D223" s="142"/>
      <c r="E223" s="142"/>
      <c r="F223" s="142"/>
      <c r="G223" t="str">
        <f t="shared" si="15"/>
        <v/>
      </c>
      <c r="H223" s="142"/>
      <c r="I223" t="str">
        <f t="shared" ca="1" si="16"/>
        <v/>
      </c>
      <c r="J223" s="142"/>
      <c r="K223" t="str">
        <f t="shared" ca="1" si="17"/>
        <v/>
      </c>
      <c r="L223" s="142"/>
      <c r="M223" s="142"/>
      <c r="N223" s="142"/>
      <c r="O223" s="146"/>
      <c r="P223" s="146"/>
      <c r="Q223" s="145">
        <f t="shared" si="19"/>
        <v>0</v>
      </c>
      <c r="R223" s="126">
        <f t="shared" si="18"/>
        <v>0</v>
      </c>
    </row>
    <row r="224" spans="1:18" x14ac:dyDescent="0.55000000000000004">
      <c r="A224">
        <v>215</v>
      </c>
      <c r="B224" s="142"/>
      <c r="C224" s="142"/>
      <c r="D224" s="142"/>
      <c r="E224" s="142"/>
      <c r="F224" s="142"/>
      <c r="G224" t="str">
        <f t="shared" si="15"/>
        <v/>
      </c>
      <c r="H224" s="142"/>
      <c r="I224" t="str">
        <f t="shared" ca="1" si="16"/>
        <v/>
      </c>
      <c r="J224" s="142"/>
      <c r="K224" t="str">
        <f t="shared" ca="1" si="17"/>
        <v/>
      </c>
      <c r="L224" s="142"/>
      <c r="M224" s="142"/>
      <c r="N224" s="142"/>
      <c r="O224" s="146"/>
      <c r="P224" s="146"/>
      <c r="Q224" s="145">
        <f t="shared" si="19"/>
        <v>0</v>
      </c>
      <c r="R224" s="126">
        <f t="shared" si="18"/>
        <v>0</v>
      </c>
    </row>
    <row r="225" spans="1:18" x14ac:dyDescent="0.55000000000000004">
      <c r="A225">
        <v>216</v>
      </c>
      <c r="B225" s="142"/>
      <c r="C225" s="142"/>
      <c r="D225" s="142"/>
      <c r="E225" s="142"/>
      <c r="F225" s="142"/>
      <c r="G225" t="str">
        <f t="shared" si="15"/>
        <v/>
      </c>
      <c r="H225" s="142"/>
      <c r="I225" t="str">
        <f t="shared" ca="1" si="16"/>
        <v/>
      </c>
      <c r="J225" s="142"/>
      <c r="K225" t="str">
        <f t="shared" ca="1" si="17"/>
        <v/>
      </c>
      <c r="L225" s="142"/>
      <c r="M225" s="142"/>
      <c r="N225" s="142"/>
      <c r="O225" s="146"/>
      <c r="P225" s="146"/>
      <c r="Q225" s="145">
        <f t="shared" si="19"/>
        <v>0</v>
      </c>
      <c r="R225" s="126">
        <f t="shared" si="18"/>
        <v>0</v>
      </c>
    </row>
    <row r="226" spans="1:18" x14ac:dyDescent="0.55000000000000004">
      <c r="A226">
        <v>217</v>
      </c>
      <c r="B226" s="142"/>
      <c r="C226" s="142"/>
      <c r="D226" s="142"/>
      <c r="E226" s="142"/>
      <c r="F226" s="142"/>
      <c r="G226" t="str">
        <f t="shared" si="15"/>
        <v/>
      </c>
      <c r="H226" s="142"/>
      <c r="I226" t="str">
        <f t="shared" ca="1" si="16"/>
        <v/>
      </c>
      <c r="J226" s="142"/>
      <c r="K226" t="str">
        <f t="shared" ca="1" si="17"/>
        <v/>
      </c>
      <c r="L226" s="142"/>
      <c r="M226" s="142"/>
      <c r="N226" s="142"/>
      <c r="O226" s="146"/>
      <c r="P226" s="146"/>
      <c r="Q226" s="145">
        <f t="shared" si="19"/>
        <v>0</v>
      </c>
      <c r="R226" s="126">
        <f t="shared" si="18"/>
        <v>0</v>
      </c>
    </row>
    <row r="227" spans="1:18" x14ac:dyDescent="0.55000000000000004">
      <c r="A227">
        <v>218</v>
      </c>
      <c r="B227" s="142"/>
      <c r="C227" s="142"/>
      <c r="D227" s="142"/>
      <c r="E227" s="142"/>
      <c r="F227" s="142"/>
      <c r="G227" t="str">
        <f t="shared" si="15"/>
        <v/>
      </c>
      <c r="H227" s="142"/>
      <c r="I227" t="str">
        <f t="shared" ca="1" si="16"/>
        <v/>
      </c>
      <c r="J227" s="142"/>
      <c r="K227" t="str">
        <f t="shared" ca="1" si="17"/>
        <v/>
      </c>
      <c r="L227" s="142"/>
      <c r="M227" s="142"/>
      <c r="N227" s="142"/>
      <c r="O227" s="146"/>
      <c r="P227" s="146"/>
      <c r="Q227" s="145">
        <f t="shared" si="19"/>
        <v>0</v>
      </c>
      <c r="R227" s="126">
        <f t="shared" si="18"/>
        <v>0</v>
      </c>
    </row>
    <row r="228" spans="1:18" x14ac:dyDescent="0.55000000000000004">
      <c r="A228">
        <v>219</v>
      </c>
      <c r="B228" s="142"/>
      <c r="C228" s="142"/>
      <c r="D228" s="142"/>
      <c r="E228" s="142"/>
      <c r="F228" s="142"/>
      <c r="G228" t="str">
        <f t="shared" si="15"/>
        <v/>
      </c>
      <c r="H228" s="142"/>
      <c r="I228" t="str">
        <f t="shared" ca="1" si="16"/>
        <v/>
      </c>
      <c r="J228" s="142"/>
      <c r="K228" t="str">
        <f t="shared" ca="1" si="17"/>
        <v/>
      </c>
      <c r="L228" s="142"/>
      <c r="M228" s="142"/>
      <c r="N228" s="142"/>
      <c r="O228" s="146"/>
      <c r="P228" s="146"/>
      <c r="Q228" s="145">
        <f t="shared" si="19"/>
        <v>0</v>
      </c>
      <c r="R228" s="126">
        <f t="shared" si="18"/>
        <v>0</v>
      </c>
    </row>
    <row r="229" spans="1:18" x14ac:dyDescent="0.55000000000000004">
      <c r="A229">
        <v>220</v>
      </c>
      <c r="B229" s="142"/>
      <c r="C229" s="142"/>
      <c r="D229" s="142"/>
      <c r="E229" s="142"/>
      <c r="F229" s="142"/>
      <c r="G229" t="str">
        <f t="shared" si="15"/>
        <v/>
      </c>
      <c r="H229" s="142"/>
      <c r="I229" t="str">
        <f t="shared" ca="1" si="16"/>
        <v/>
      </c>
      <c r="J229" s="142"/>
      <c r="K229" t="str">
        <f t="shared" ca="1" si="17"/>
        <v/>
      </c>
      <c r="L229" s="142"/>
      <c r="M229" s="142"/>
      <c r="N229" s="142"/>
      <c r="O229" s="146"/>
      <c r="P229" s="146"/>
      <c r="Q229" s="145">
        <f t="shared" si="19"/>
        <v>0</v>
      </c>
      <c r="R229" s="126">
        <f t="shared" si="18"/>
        <v>0</v>
      </c>
    </row>
    <row r="230" spans="1:18" x14ac:dyDescent="0.55000000000000004">
      <c r="A230">
        <v>221</v>
      </c>
      <c r="B230" s="142"/>
      <c r="C230" s="142"/>
      <c r="D230" s="142"/>
      <c r="E230" s="142"/>
      <c r="F230" s="142"/>
      <c r="G230" t="str">
        <f t="shared" si="15"/>
        <v/>
      </c>
      <c r="H230" s="142"/>
      <c r="I230" t="str">
        <f t="shared" ca="1" si="16"/>
        <v/>
      </c>
      <c r="J230" s="142"/>
      <c r="K230" t="str">
        <f t="shared" ca="1" si="17"/>
        <v/>
      </c>
      <c r="L230" s="142"/>
      <c r="M230" s="142"/>
      <c r="N230" s="142"/>
      <c r="O230" s="146"/>
      <c r="P230" s="146"/>
      <c r="Q230" s="145">
        <f t="shared" si="19"/>
        <v>0</v>
      </c>
      <c r="R230" s="126">
        <f t="shared" si="18"/>
        <v>0</v>
      </c>
    </row>
    <row r="231" spans="1:18" x14ac:dyDescent="0.55000000000000004">
      <c r="A231">
        <v>222</v>
      </c>
      <c r="B231" s="142"/>
      <c r="C231" s="142"/>
      <c r="D231" s="142"/>
      <c r="E231" s="142"/>
      <c r="F231" s="142"/>
      <c r="G231" t="str">
        <f t="shared" si="15"/>
        <v/>
      </c>
      <c r="H231" s="142"/>
      <c r="I231" t="str">
        <f t="shared" ca="1" si="16"/>
        <v/>
      </c>
      <c r="J231" s="142"/>
      <c r="K231" t="str">
        <f t="shared" ca="1" si="17"/>
        <v/>
      </c>
      <c r="L231" s="142"/>
      <c r="M231" s="142"/>
      <c r="N231" s="142"/>
      <c r="O231" s="146"/>
      <c r="P231" s="146"/>
      <c r="Q231" s="145">
        <f t="shared" si="19"/>
        <v>0</v>
      </c>
      <c r="R231" s="126">
        <f t="shared" si="18"/>
        <v>0</v>
      </c>
    </row>
    <row r="232" spans="1:18" x14ac:dyDescent="0.55000000000000004">
      <c r="A232">
        <v>223</v>
      </c>
      <c r="B232" s="142"/>
      <c r="C232" s="142"/>
      <c r="D232" s="142"/>
      <c r="E232" s="142"/>
      <c r="F232" s="142"/>
      <c r="G232" t="str">
        <f t="shared" si="15"/>
        <v/>
      </c>
      <c r="H232" s="142"/>
      <c r="I232" t="str">
        <f t="shared" ca="1" si="16"/>
        <v/>
      </c>
      <c r="J232" s="142"/>
      <c r="K232" t="str">
        <f t="shared" ca="1" si="17"/>
        <v/>
      </c>
      <c r="L232" s="142"/>
      <c r="M232" s="142"/>
      <c r="N232" s="142"/>
      <c r="O232" s="146"/>
      <c r="P232" s="146"/>
      <c r="Q232" s="145">
        <f t="shared" si="19"/>
        <v>0</v>
      </c>
      <c r="R232" s="126">
        <f t="shared" si="18"/>
        <v>0</v>
      </c>
    </row>
    <row r="233" spans="1:18" x14ac:dyDescent="0.55000000000000004">
      <c r="A233">
        <v>224</v>
      </c>
      <c r="B233" s="142"/>
      <c r="C233" s="142"/>
      <c r="D233" s="142"/>
      <c r="E233" s="142"/>
      <c r="F233" s="142"/>
      <c r="G233" t="str">
        <f t="shared" si="15"/>
        <v/>
      </c>
      <c r="H233" s="142"/>
      <c r="I233" t="str">
        <f t="shared" ca="1" si="16"/>
        <v/>
      </c>
      <c r="J233" s="142"/>
      <c r="K233" t="str">
        <f t="shared" ca="1" si="17"/>
        <v/>
      </c>
      <c r="L233" s="142"/>
      <c r="M233" s="142"/>
      <c r="N233" s="142"/>
      <c r="O233" s="146"/>
      <c r="P233" s="146"/>
      <c r="Q233" s="145">
        <f t="shared" si="19"/>
        <v>0</v>
      </c>
      <c r="R233" s="126">
        <f t="shared" si="18"/>
        <v>0</v>
      </c>
    </row>
    <row r="234" spans="1:18" x14ac:dyDescent="0.55000000000000004">
      <c r="A234">
        <v>225</v>
      </c>
      <c r="B234" s="142"/>
      <c r="C234" s="142"/>
      <c r="D234" s="142"/>
      <c r="E234" s="142"/>
      <c r="F234" s="142"/>
      <c r="G234" t="str">
        <f t="shared" si="15"/>
        <v/>
      </c>
      <c r="H234" s="142"/>
      <c r="I234" t="str">
        <f t="shared" ca="1" si="16"/>
        <v/>
      </c>
      <c r="J234" s="142"/>
      <c r="K234" t="str">
        <f t="shared" ca="1" si="17"/>
        <v/>
      </c>
      <c r="L234" s="142"/>
      <c r="M234" s="142"/>
      <c r="N234" s="142"/>
      <c r="O234" s="146"/>
      <c r="P234" s="146"/>
      <c r="Q234" s="145">
        <f t="shared" si="19"/>
        <v>0</v>
      </c>
      <c r="R234" s="126">
        <f t="shared" si="18"/>
        <v>0</v>
      </c>
    </row>
    <row r="235" spans="1:18" x14ac:dyDescent="0.55000000000000004">
      <c r="A235">
        <v>226</v>
      </c>
      <c r="B235" s="142"/>
      <c r="C235" s="142"/>
      <c r="D235" s="142"/>
      <c r="E235" s="142"/>
      <c r="F235" s="142"/>
      <c r="G235" t="str">
        <f t="shared" si="15"/>
        <v/>
      </c>
      <c r="H235" s="142"/>
      <c r="I235" t="str">
        <f t="shared" ca="1" si="16"/>
        <v/>
      </c>
      <c r="J235" s="142"/>
      <c r="K235" t="str">
        <f t="shared" ca="1" si="17"/>
        <v/>
      </c>
      <c r="L235" s="142"/>
      <c r="M235" s="142"/>
      <c r="N235" s="142"/>
      <c r="O235" s="146"/>
      <c r="P235" s="146"/>
      <c r="Q235" s="145">
        <f t="shared" si="19"/>
        <v>0</v>
      </c>
      <c r="R235" s="126">
        <f t="shared" si="18"/>
        <v>0</v>
      </c>
    </row>
    <row r="236" spans="1:18" x14ac:dyDescent="0.55000000000000004">
      <c r="A236">
        <v>227</v>
      </c>
      <c r="B236" s="142"/>
      <c r="C236" s="142"/>
      <c r="D236" s="142"/>
      <c r="E236" s="142"/>
      <c r="F236" s="142"/>
      <c r="G236" t="str">
        <f t="shared" si="15"/>
        <v/>
      </c>
      <c r="H236" s="142"/>
      <c r="I236" t="str">
        <f t="shared" ca="1" si="16"/>
        <v/>
      </c>
      <c r="J236" s="142"/>
      <c r="K236" t="str">
        <f t="shared" ca="1" si="17"/>
        <v/>
      </c>
      <c r="L236" s="142"/>
      <c r="M236" s="142"/>
      <c r="N236" s="142"/>
      <c r="O236" s="146"/>
      <c r="P236" s="146"/>
      <c r="Q236" s="145">
        <f t="shared" si="19"/>
        <v>0</v>
      </c>
      <c r="R236" s="126">
        <f t="shared" si="18"/>
        <v>0</v>
      </c>
    </row>
    <row r="237" spans="1:18" x14ac:dyDescent="0.55000000000000004">
      <c r="A237">
        <v>228</v>
      </c>
      <c r="B237" s="142"/>
      <c r="C237" s="142"/>
      <c r="D237" s="142"/>
      <c r="E237" s="142"/>
      <c r="F237" s="142"/>
      <c r="G237" t="str">
        <f t="shared" si="15"/>
        <v/>
      </c>
      <c r="H237" s="142"/>
      <c r="I237" t="str">
        <f t="shared" ca="1" si="16"/>
        <v/>
      </c>
      <c r="J237" s="142"/>
      <c r="K237" t="str">
        <f t="shared" ca="1" si="17"/>
        <v/>
      </c>
      <c r="L237" s="142"/>
      <c r="M237" s="142"/>
      <c r="N237" s="142"/>
      <c r="O237" s="146"/>
      <c r="P237" s="146"/>
      <c r="Q237" s="145">
        <f t="shared" si="19"/>
        <v>0</v>
      </c>
      <c r="R237" s="126">
        <f t="shared" si="18"/>
        <v>0</v>
      </c>
    </row>
    <row r="238" spans="1:18" x14ac:dyDescent="0.55000000000000004">
      <c r="A238">
        <v>229</v>
      </c>
      <c r="B238" s="142"/>
      <c r="C238" s="142"/>
      <c r="D238" s="142"/>
      <c r="E238" s="142"/>
      <c r="F238" s="142"/>
      <c r="G238" t="str">
        <f t="shared" si="15"/>
        <v/>
      </c>
      <c r="H238" s="142"/>
      <c r="I238" t="str">
        <f t="shared" ca="1" si="16"/>
        <v/>
      </c>
      <c r="J238" s="142"/>
      <c r="K238" t="str">
        <f t="shared" ca="1" si="17"/>
        <v/>
      </c>
      <c r="L238" s="142"/>
      <c r="M238" s="142"/>
      <c r="N238" s="142"/>
      <c r="O238" s="146"/>
      <c r="P238" s="146"/>
      <c r="Q238" s="145">
        <f t="shared" si="19"/>
        <v>0</v>
      </c>
      <c r="R238" s="126">
        <f t="shared" si="18"/>
        <v>0</v>
      </c>
    </row>
    <row r="239" spans="1:18" x14ac:dyDescent="0.55000000000000004">
      <c r="A239">
        <v>230</v>
      </c>
      <c r="B239" s="142"/>
      <c r="C239" s="142"/>
      <c r="D239" s="142"/>
      <c r="E239" s="142"/>
      <c r="F239" s="142"/>
      <c r="G239" t="str">
        <f t="shared" si="15"/>
        <v/>
      </c>
      <c r="H239" s="142"/>
      <c r="I239" t="str">
        <f t="shared" ca="1" si="16"/>
        <v/>
      </c>
      <c r="J239" s="142"/>
      <c r="K239" t="str">
        <f t="shared" ca="1" si="17"/>
        <v/>
      </c>
      <c r="L239" s="142"/>
      <c r="M239" s="142"/>
      <c r="N239" s="142"/>
      <c r="O239" s="146"/>
      <c r="P239" s="146"/>
      <c r="Q239" s="145">
        <f t="shared" si="19"/>
        <v>0</v>
      </c>
      <c r="R239" s="126">
        <f t="shared" si="18"/>
        <v>0</v>
      </c>
    </row>
    <row r="240" spans="1:18" x14ac:dyDescent="0.55000000000000004">
      <c r="A240">
        <v>231</v>
      </c>
      <c r="B240" s="142"/>
      <c r="C240" s="142"/>
      <c r="D240" s="142"/>
      <c r="E240" s="142"/>
      <c r="F240" s="142"/>
      <c r="G240" t="str">
        <f t="shared" si="15"/>
        <v/>
      </c>
      <c r="H240" s="142"/>
      <c r="I240" t="str">
        <f t="shared" ca="1" si="16"/>
        <v/>
      </c>
      <c r="J240" s="142"/>
      <c r="K240" t="str">
        <f t="shared" ca="1" si="17"/>
        <v/>
      </c>
      <c r="L240" s="142"/>
      <c r="M240" s="142"/>
      <c r="N240" s="142"/>
      <c r="O240" s="146"/>
      <c r="P240" s="146"/>
      <c r="Q240" s="145">
        <f t="shared" si="19"/>
        <v>0</v>
      </c>
      <c r="R240" s="126">
        <f t="shared" si="18"/>
        <v>0</v>
      </c>
    </row>
    <row r="241" spans="1:18" x14ac:dyDescent="0.55000000000000004">
      <c r="A241">
        <v>232</v>
      </c>
      <c r="B241" s="142"/>
      <c r="C241" s="142"/>
      <c r="D241" s="142"/>
      <c r="E241" s="142"/>
      <c r="F241" s="142"/>
      <c r="G241" t="str">
        <f t="shared" si="15"/>
        <v/>
      </c>
      <c r="H241" s="142"/>
      <c r="I241" t="str">
        <f t="shared" ca="1" si="16"/>
        <v/>
      </c>
      <c r="J241" s="142"/>
      <c r="K241" t="str">
        <f t="shared" ca="1" si="17"/>
        <v/>
      </c>
      <c r="L241" s="142"/>
      <c r="M241" s="142"/>
      <c r="N241" s="142"/>
      <c r="O241" s="146"/>
      <c r="P241" s="146"/>
      <c r="Q241" s="145">
        <f t="shared" si="19"/>
        <v>0</v>
      </c>
      <c r="R241" s="126">
        <f t="shared" si="18"/>
        <v>0</v>
      </c>
    </row>
    <row r="242" spans="1:18" x14ac:dyDescent="0.55000000000000004">
      <c r="A242">
        <v>233</v>
      </c>
      <c r="B242" s="142"/>
      <c r="C242" s="142"/>
      <c r="D242" s="142"/>
      <c r="E242" s="142"/>
      <c r="F242" s="142"/>
      <c r="G242" t="str">
        <f t="shared" si="15"/>
        <v/>
      </c>
      <c r="H242" s="142"/>
      <c r="I242" t="str">
        <f t="shared" ca="1" si="16"/>
        <v/>
      </c>
      <c r="J242" s="142"/>
      <c r="K242" t="str">
        <f t="shared" ca="1" si="17"/>
        <v/>
      </c>
      <c r="L242" s="142"/>
      <c r="M242" s="142"/>
      <c r="N242" s="142"/>
      <c r="O242" s="146"/>
      <c r="P242" s="146"/>
      <c r="Q242" s="145">
        <f t="shared" si="19"/>
        <v>0</v>
      </c>
      <c r="R242" s="126">
        <f t="shared" si="18"/>
        <v>0</v>
      </c>
    </row>
    <row r="243" spans="1:18" x14ac:dyDescent="0.55000000000000004">
      <c r="A243">
        <v>234</v>
      </c>
      <c r="B243" s="142"/>
      <c r="C243" s="142"/>
      <c r="D243" s="142"/>
      <c r="E243" s="142"/>
      <c r="F243" s="142"/>
      <c r="G243" t="str">
        <f t="shared" si="15"/>
        <v/>
      </c>
      <c r="H243" s="142"/>
      <c r="I243" t="str">
        <f t="shared" ca="1" si="16"/>
        <v/>
      </c>
      <c r="J243" s="142"/>
      <c r="K243" t="str">
        <f t="shared" ca="1" si="17"/>
        <v/>
      </c>
      <c r="L243" s="142"/>
      <c r="M243" s="142"/>
      <c r="N243" s="142"/>
      <c r="O243" s="146"/>
      <c r="P243" s="146"/>
      <c r="Q243" s="145">
        <f t="shared" si="19"/>
        <v>0</v>
      </c>
      <c r="R243" s="126">
        <f t="shared" si="18"/>
        <v>0</v>
      </c>
    </row>
    <row r="244" spans="1:18" x14ac:dyDescent="0.55000000000000004">
      <c r="A244">
        <v>235</v>
      </c>
      <c r="B244" s="142"/>
      <c r="C244" s="142"/>
      <c r="D244" s="142"/>
      <c r="E244" s="142"/>
      <c r="F244" s="142"/>
      <c r="G244" t="str">
        <f t="shared" si="15"/>
        <v/>
      </c>
      <c r="H244" s="142"/>
      <c r="I244" t="str">
        <f t="shared" ca="1" si="16"/>
        <v/>
      </c>
      <c r="J244" s="142"/>
      <c r="K244" t="str">
        <f t="shared" ca="1" si="17"/>
        <v/>
      </c>
      <c r="L244" s="142"/>
      <c r="M244" s="142"/>
      <c r="N244" s="142"/>
      <c r="O244" s="146"/>
      <c r="P244" s="146"/>
      <c r="Q244" s="145">
        <f t="shared" si="19"/>
        <v>0</v>
      </c>
      <c r="R244" s="126">
        <f t="shared" si="18"/>
        <v>0</v>
      </c>
    </row>
    <row r="245" spans="1:18" x14ac:dyDescent="0.55000000000000004">
      <c r="A245">
        <v>236</v>
      </c>
      <c r="B245" s="142"/>
      <c r="C245" s="142"/>
      <c r="D245" s="142"/>
      <c r="E245" s="142"/>
      <c r="F245" s="142"/>
      <c r="G245" t="str">
        <f t="shared" si="15"/>
        <v/>
      </c>
      <c r="H245" s="142"/>
      <c r="I245" t="str">
        <f t="shared" ca="1" si="16"/>
        <v/>
      </c>
      <c r="J245" s="142"/>
      <c r="K245" t="str">
        <f t="shared" ca="1" si="17"/>
        <v/>
      </c>
      <c r="L245" s="142"/>
      <c r="M245" s="142"/>
      <c r="N245" s="142"/>
      <c r="O245" s="146"/>
      <c r="P245" s="146"/>
      <c r="Q245" s="145">
        <f t="shared" si="19"/>
        <v>0</v>
      </c>
      <c r="R245" s="126">
        <f t="shared" si="18"/>
        <v>0</v>
      </c>
    </row>
    <row r="246" spans="1:18" x14ac:dyDescent="0.55000000000000004">
      <c r="A246">
        <v>237</v>
      </c>
      <c r="B246" s="142"/>
      <c r="C246" s="142"/>
      <c r="D246" s="142"/>
      <c r="E246" s="142"/>
      <c r="F246" s="142"/>
      <c r="G246" t="str">
        <f t="shared" si="15"/>
        <v/>
      </c>
      <c r="H246" s="142"/>
      <c r="I246" t="str">
        <f t="shared" ca="1" si="16"/>
        <v/>
      </c>
      <c r="J246" s="142"/>
      <c r="K246" t="str">
        <f t="shared" ca="1" si="17"/>
        <v/>
      </c>
      <c r="L246" s="142"/>
      <c r="M246" s="142"/>
      <c r="N246" s="142"/>
      <c r="O246" s="146"/>
      <c r="P246" s="146"/>
      <c r="Q246" s="145">
        <f t="shared" si="19"/>
        <v>0</v>
      </c>
      <c r="R246" s="126">
        <f t="shared" si="18"/>
        <v>0</v>
      </c>
    </row>
    <row r="247" spans="1:18" x14ac:dyDescent="0.55000000000000004">
      <c r="A247">
        <v>238</v>
      </c>
      <c r="B247" s="142"/>
      <c r="C247" s="142"/>
      <c r="D247" s="142"/>
      <c r="E247" s="142"/>
      <c r="F247" s="142"/>
      <c r="G247" t="str">
        <f t="shared" si="15"/>
        <v/>
      </c>
      <c r="H247" s="142"/>
      <c r="I247" t="str">
        <f t="shared" ca="1" si="16"/>
        <v/>
      </c>
      <c r="J247" s="142"/>
      <c r="K247" t="str">
        <f t="shared" ca="1" si="17"/>
        <v/>
      </c>
      <c r="L247" s="142"/>
      <c r="M247" s="142"/>
      <c r="N247" s="142"/>
      <c r="O247" s="146"/>
      <c r="P247" s="146"/>
      <c r="Q247" s="145">
        <f t="shared" si="19"/>
        <v>0</v>
      </c>
      <c r="R247" s="126">
        <f t="shared" si="18"/>
        <v>0</v>
      </c>
    </row>
    <row r="248" spans="1:18" x14ac:dyDescent="0.55000000000000004">
      <c r="A248">
        <v>239</v>
      </c>
      <c r="B248" s="142"/>
      <c r="C248" s="142"/>
      <c r="D248" s="142"/>
      <c r="E248" s="142"/>
      <c r="F248" s="142"/>
      <c r="G248" t="str">
        <f t="shared" si="15"/>
        <v/>
      </c>
      <c r="H248" s="142"/>
      <c r="I248" t="str">
        <f t="shared" ca="1" si="16"/>
        <v/>
      </c>
      <c r="J248" s="142"/>
      <c r="K248" t="str">
        <f t="shared" ca="1" si="17"/>
        <v/>
      </c>
      <c r="L248" s="142"/>
      <c r="M248" s="142"/>
      <c r="N248" s="142"/>
      <c r="O248" s="146"/>
      <c r="P248" s="146"/>
      <c r="Q248" s="145">
        <f t="shared" si="19"/>
        <v>0</v>
      </c>
      <c r="R248" s="126">
        <f t="shared" si="18"/>
        <v>0</v>
      </c>
    </row>
    <row r="249" spans="1:18" x14ac:dyDescent="0.55000000000000004">
      <c r="A249">
        <v>240</v>
      </c>
      <c r="B249" s="142"/>
      <c r="C249" s="142"/>
      <c r="D249" s="142"/>
      <c r="E249" s="142"/>
      <c r="F249" s="142"/>
      <c r="G249" t="str">
        <f t="shared" si="15"/>
        <v/>
      </c>
      <c r="H249" s="142"/>
      <c r="I249" t="str">
        <f t="shared" ca="1" si="16"/>
        <v/>
      </c>
      <c r="J249" s="142"/>
      <c r="K249" t="str">
        <f t="shared" ca="1" si="17"/>
        <v/>
      </c>
      <c r="L249" s="142"/>
      <c r="M249" s="142"/>
      <c r="N249" s="142"/>
      <c r="O249" s="146"/>
      <c r="P249" s="146"/>
      <c r="Q249" s="145">
        <f t="shared" si="19"/>
        <v>0</v>
      </c>
      <c r="R249" s="126">
        <f t="shared" si="18"/>
        <v>0</v>
      </c>
    </row>
    <row r="250" spans="1:18" x14ac:dyDescent="0.55000000000000004">
      <c r="A250">
        <v>241</v>
      </c>
      <c r="B250" s="142"/>
      <c r="C250" s="142"/>
      <c r="D250" s="142"/>
      <c r="E250" s="142"/>
      <c r="F250" s="142"/>
      <c r="G250" t="str">
        <f t="shared" si="15"/>
        <v/>
      </c>
      <c r="H250" s="142"/>
      <c r="I250" t="str">
        <f t="shared" ca="1" si="16"/>
        <v/>
      </c>
      <c r="J250" s="142"/>
      <c r="K250" t="str">
        <f t="shared" ca="1" si="17"/>
        <v/>
      </c>
      <c r="L250" s="142"/>
      <c r="M250" s="142"/>
      <c r="N250" s="142"/>
      <c r="O250" s="146"/>
      <c r="P250" s="146"/>
      <c r="Q250" s="145">
        <f t="shared" si="19"/>
        <v>0</v>
      </c>
      <c r="R250" s="126">
        <f t="shared" si="18"/>
        <v>0</v>
      </c>
    </row>
    <row r="251" spans="1:18" x14ac:dyDescent="0.55000000000000004">
      <c r="A251">
        <v>242</v>
      </c>
      <c r="B251" s="142"/>
      <c r="C251" s="142"/>
      <c r="D251" s="142"/>
      <c r="E251" s="142"/>
      <c r="F251" s="142"/>
      <c r="G251" t="str">
        <f t="shared" si="15"/>
        <v/>
      </c>
      <c r="H251" s="142"/>
      <c r="I251" t="str">
        <f t="shared" ca="1" si="16"/>
        <v/>
      </c>
      <c r="J251" s="142"/>
      <c r="K251" t="str">
        <f t="shared" ca="1" si="17"/>
        <v/>
      </c>
      <c r="L251" s="142"/>
      <c r="M251" s="142"/>
      <c r="N251" s="142"/>
      <c r="O251" s="146"/>
      <c r="P251" s="146"/>
      <c r="Q251" s="145">
        <f t="shared" si="19"/>
        <v>0</v>
      </c>
      <c r="R251" s="126">
        <f t="shared" si="18"/>
        <v>0</v>
      </c>
    </row>
    <row r="252" spans="1:18" x14ac:dyDescent="0.55000000000000004">
      <c r="A252">
        <v>243</v>
      </c>
      <c r="B252" s="142"/>
      <c r="C252" s="142"/>
      <c r="D252" s="142"/>
      <c r="E252" s="142"/>
      <c r="F252" s="142"/>
      <c r="G252" t="str">
        <f t="shared" si="15"/>
        <v/>
      </c>
      <c r="H252" s="142"/>
      <c r="I252" t="str">
        <f t="shared" ca="1" si="16"/>
        <v/>
      </c>
      <c r="J252" s="142"/>
      <c r="K252" t="str">
        <f t="shared" ca="1" si="17"/>
        <v/>
      </c>
      <c r="L252" s="142"/>
      <c r="M252" s="142"/>
      <c r="N252" s="142"/>
      <c r="O252" s="146"/>
      <c r="P252" s="146"/>
      <c r="Q252" s="145">
        <f t="shared" si="19"/>
        <v>0</v>
      </c>
      <c r="R252" s="126">
        <f t="shared" si="18"/>
        <v>0</v>
      </c>
    </row>
    <row r="253" spans="1:18" x14ac:dyDescent="0.55000000000000004">
      <c r="A253">
        <v>244</v>
      </c>
      <c r="B253" s="142"/>
      <c r="C253" s="142"/>
      <c r="D253" s="142"/>
      <c r="E253" s="142"/>
      <c r="F253" s="142"/>
      <c r="G253" t="str">
        <f t="shared" si="15"/>
        <v/>
      </c>
      <c r="H253" s="142"/>
      <c r="I253" t="str">
        <f t="shared" ca="1" si="16"/>
        <v/>
      </c>
      <c r="J253" s="142"/>
      <c r="K253" t="str">
        <f t="shared" ca="1" si="17"/>
        <v/>
      </c>
      <c r="L253" s="142"/>
      <c r="M253" s="142"/>
      <c r="N253" s="142"/>
      <c r="O253" s="146"/>
      <c r="P253" s="146"/>
      <c r="Q253" s="145">
        <f t="shared" si="19"/>
        <v>0</v>
      </c>
      <c r="R253" s="126">
        <f t="shared" si="18"/>
        <v>0</v>
      </c>
    </row>
    <row r="254" spans="1:18" x14ac:dyDescent="0.55000000000000004">
      <c r="A254">
        <v>245</v>
      </c>
      <c r="B254" s="142"/>
      <c r="C254" s="142"/>
      <c r="D254" s="142"/>
      <c r="E254" s="142"/>
      <c r="F254" s="142"/>
      <c r="G254" t="str">
        <f t="shared" si="15"/>
        <v/>
      </c>
      <c r="H254" s="142"/>
      <c r="I254" t="str">
        <f t="shared" ca="1" si="16"/>
        <v/>
      </c>
      <c r="J254" s="142"/>
      <c r="K254" t="str">
        <f t="shared" ca="1" si="17"/>
        <v/>
      </c>
      <c r="L254" s="142"/>
      <c r="M254" s="142"/>
      <c r="N254" s="142"/>
      <c r="O254" s="146"/>
      <c r="P254" s="146"/>
      <c r="Q254" s="145">
        <f t="shared" si="19"/>
        <v>0</v>
      </c>
      <c r="R254" s="126">
        <f t="shared" si="18"/>
        <v>0</v>
      </c>
    </row>
    <row r="255" spans="1:18" x14ac:dyDescent="0.55000000000000004">
      <c r="A255">
        <v>246</v>
      </c>
      <c r="B255" s="142"/>
      <c r="C255" s="142"/>
      <c r="D255" s="142"/>
      <c r="E255" s="142"/>
      <c r="F255" s="142"/>
      <c r="G255" t="str">
        <f t="shared" si="15"/>
        <v/>
      </c>
      <c r="H255" s="142"/>
      <c r="I255" t="str">
        <f t="shared" ca="1" si="16"/>
        <v/>
      </c>
      <c r="J255" s="142"/>
      <c r="K255" t="str">
        <f t="shared" ca="1" si="17"/>
        <v/>
      </c>
      <c r="L255" s="142"/>
      <c r="M255" s="142"/>
      <c r="N255" s="142"/>
      <c r="O255" s="146"/>
      <c r="P255" s="146"/>
      <c r="Q255" s="145">
        <f t="shared" si="19"/>
        <v>0</v>
      </c>
      <c r="R255" s="126">
        <f t="shared" si="18"/>
        <v>0</v>
      </c>
    </row>
    <row r="256" spans="1:18" x14ac:dyDescent="0.55000000000000004">
      <c r="A256">
        <v>247</v>
      </c>
      <c r="B256" s="142"/>
      <c r="C256" s="142"/>
      <c r="D256" s="142"/>
      <c r="E256" s="142"/>
      <c r="F256" s="142"/>
      <c r="G256" t="str">
        <f t="shared" si="15"/>
        <v/>
      </c>
      <c r="H256" s="142"/>
      <c r="I256" t="str">
        <f t="shared" ca="1" si="16"/>
        <v/>
      </c>
      <c r="J256" s="142"/>
      <c r="K256" t="str">
        <f t="shared" ca="1" si="17"/>
        <v/>
      </c>
      <c r="L256" s="142"/>
      <c r="M256" s="142"/>
      <c r="N256" s="142"/>
      <c r="O256" s="146"/>
      <c r="P256" s="146"/>
      <c r="Q256" s="145">
        <f t="shared" si="19"/>
        <v>0</v>
      </c>
      <c r="R256" s="126">
        <f t="shared" si="18"/>
        <v>0</v>
      </c>
    </row>
    <row r="257" spans="1:18" x14ac:dyDescent="0.55000000000000004">
      <c r="A257">
        <v>248</v>
      </c>
      <c r="B257" s="142"/>
      <c r="C257" s="142"/>
      <c r="D257" s="142"/>
      <c r="E257" s="142"/>
      <c r="F257" s="142"/>
      <c r="G257" t="str">
        <f t="shared" si="15"/>
        <v/>
      </c>
      <c r="H257" s="142"/>
      <c r="I257" t="str">
        <f t="shared" ca="1" si="16"/>
        <v/>
      </c>
      <c r="J257" s="142"/>
      <c r="K257" t="str">
        <f t="shared" ca="1" si="17"/>
        <v/>
      </c>
      <c r="L257" s="142"/>
      <c r="M257" s="142"/>
      <c r="N257" s="142"/>
      <c r="O257" s="146"/>
      <c r="P257" s="146"/>
      <c r="Q257" s="145">
        <f t="shared" si="19"/>
        <v>0</v>
      </c>
      <c r="R257" s="126">
        <f t="shared" si="18"/>
        <v>0</v>
      </c>
    </row>
    <row r="258" spans="1:18" x14ac:dyDescent="0.55000000000000004">
      <c r="A258">
        <v>249</v>
      </c>
      <c r="B258" s="142"/>
      <c r="C258" s="142"/>
      <c r="D258" s="142"/>
      <c r="E258" s="142"/>
      <c r="F258" s="142"/>
      <c r="G258" t="str">
        <f t="shared" si="15"/>
        <v/>
      </c>
      <c r="H258" s="142"/>
      <c r="I258" t="str">
        <f t="shared" ca="1" si="16"/>
        <v/>
      </c>
      <c r="J258" s="142"/>
      <c r="K258" t="str">
        <f t="shared" ca="1" si="17"/>
        <v/>
      </c>
      <c r="L258" s="142"/>
      <c r="M258" s="142"/>
      <c r="N258" s="142"/>
      <c r="O258" s="146"/>
      <c r="P258" s="146"/>
      <c r="Q258" s="145">
        <f t="shared" si="19"/>
        <v>0</v>
      </c>
      <c r="R258" s="126">
        <f t="shared" si="18"/>
        <v>0</v>
      </c>
    </row>
    <row r="259" spans="1:18" x14ac:dyDescent="0.55000000000000004">
      <c r="A259">
        <v>250</v>
      </c>
      <c r="B259" s="142"/>
      <c r="C259" s="142"/>
      <c r="D259" s="142"/>
      <c r="E259" s="142"/>
      <c r="F259" s="142"/>
      <c r="G259" t="str">
        <f t="shared" si="15"/>
        <v/>
      </c>
      <c r="H259" s="142"/>
      <c r="I259" t="str">
        <f t="shared" ca="1" si="16"/>
        <v/>
      </c>
      <c r="J259" s="142"/>
      <c r="K259" t="str">
        <f t="shared" ca="1" si="17"/>
        <v/>
      </c>
      <c r="L259" s="142"/>
      <c r="M259" s="142"/>
      <c r="N259" s="142"/>
      <c r="O259" s="146"/>
      <c r="P259" s="146"/>
      <c r="Q259" s="145">
        <f t="shared" si="19"/>
        <v>0</v>
      </c>
      <c r="R259" s="126">
        <f t="shared" si="18"/>
        <v>0</v>
      </c>
    </row>
    <row r="260" spans="1:18" x14ac:dyDescent="0.55000000000000004">
      <c r="A260">
        <v>251</v>
      </c>
      <c r="B260" s="142"/>
      <c r="C260" s="142"/>
      <c r="D260" s="142"/>
      <c r="E260" s="142"/>
      <c r="F260" s="142"/>
      <c r="G260" t="str">
        <f t="shared" si="15"/>
        <v/>
      </c>
      <c r="H260" s="142"/>
      <c r="I260" t="str">
        <f t="shared" ca="1" si="16"/>
        <v/>
      </c>
      <c r="J260" s="142"/>
      <c r="K260" t="str">
        <f t="shared" ca="1" si="17"/>
        <v/>
      </c>
      <c r="L260" s="142"/>
      <c r="M260" s="142"/>
      <c r="N260" s="142"/>
      <c r="O260" s="146"/>
      <c r="P260" s="146"/>
      <c r="Q260" s="145">
        <f t="shared" si="19"/>
        <v>0</v>
      </c>
      <c r="R260" s="126">
        <f t="shared" si="18"/>
        <v>0</v>
      </c>
    </row>
    <row r="261" spans="1:18" x14ac:dyDescent="0.55000000000000004">
      <c r="A261">
        <v>252</v>
      </c>
      <c r="B261" s="142"/>
      <c r="C261" s="142"/>
      <c r="D261" s="142"/>
      <c r="E261" s="142"/>
      <c r="F261" s="142"/>
      <c r="G261" t="str">
        <f t="shared" si="15"/>
        <v/>
      </c>
      <c r="H261" s="142"/>
      <c r="I261" t="str">
        <f t="shared" ca="1" si="16"/>
        <v/>
      </c>
      <c r="J261" s="142"/>
      <c r="K261" t="str">
        <f t="shared" ca="1" si="17"/>
        <v/>
      </c>
      <c r="L261" s="142"/>
      <c r="M261" s="142"/>
      <c r="N261" s="142"/>
      <c r="O261" s="146"/>
      <c r="P261" s="146"/>
      <c r="Q261" s="145">
        <f t="shared" si="19"/>
        <v>0</v>
      </c>
      <c r="R261" s="126">
        <f t="shared" si="18"/>
        <v>0</v>
      </c>
    </row>
    <row r="262" spans="1:18" x14ac:dyDescent="0.55000000000000004">
      <c r="A262">
        <v>253</v>
      </c>
      <c r="B262" s="142"/>
      <c r="C262" s="142"/>
      <c r="D262" s="142"/>
      <c r="E262" s="142"/>
      <c r="F262" s="142"/>
      <c r="G262" t="str">
        <f t="shared" si="15"/>
        <v/>
      </c>
      <c r="H262" s="142"/>
      <c r="I262" t="str">
        <f t="shared" ca="1" si="16"/>
        <v/>
      </c>
      <c r="J262" s="142"/>
      <c r="K262" t="str">
        <f t="shared" ca="1" si="17"/>
        <v/>
      </c>
      <c r="L262" s="142"/>
      <c r="M262" s="142"/>
      <c r="N262" s="142"/>
      <c r="O262" s="146"/>
      <c r="P262" s="146"/>
      <c r="Q262" s="145">
        <f t="shared" si="19"/>
        <v>0</v>
      </c>
      <c r="R262" s="126">
        <f t="shared" si="18"/>
        <v>0</v>
      </c>
    </row>
    <row r="263" spans="1:18" x14ac:dyDescent="0.55000000000000004">
      <c r="A263">
        <v>254</v>
      </c>
      <c r="B263" s="142"/>
      <c r="C263" s="142"/>
      <c r="D263" s="142"/>
      <c r="E263" s="142"/>
      <c r="F263" s="142"/>
      <c r="G263" t="str">
        <f t="shared" si="15"/>
        <v/>
      </c>
      <c r="H263" s="142"/>
      <c r="I263" t="str">
        <f t="shared" ca="1" si="16"/>
        <v/>
      </c>
      <c r="J263" s="142"/>
      <c r="K263" t="str">
        <f t="shared" ca="1" si="17"/>
        <v/>
      </c>
      <c r="L263" s="142"/>
      <c r="M263" s="142"/>
      <c r="N263" s="142"/>
      <c r="O263" s="146"/>
      <c r="P263" s="146"/>
      <c r="Q263" s="145">
        <f t="shared" si="19"/>
        <v>0</v>
      </c>
      <c r="R263" s="126">
        <f t="shared" si="18"/>
        <v>0</v>
      </c>
    </row>
    <row r="264" spans="1:18" x14ac:dyDescent="0.55000000000000004">
      <c r="A264">
        <v>255</v>
      </c>
      <c r="B264" s="142"/>
      <c r="C264" s="142"/>
      <c r="D264" s="142"/>
      <c r="E264" s="142"/>
      <c r="F264" s="142"/>
      <c r="G264" t="str">
        <f t="shared" si="15"/>
        <v/>
      </c>
      <c r="H264" s="142"/>
      <c r="I264" t="str">
        <f t="shared" ca="1" si="16"/>
        <v/>
      </c>
      <c r="J264" s="142"/>
      <c r="K264" t="str">
        <f t="shared" ca="1" si="17"/>
        <v/>
      </c>
      <c r="L264" s="142"/>
      <c r="M264" s="142"/>
      <c r="N264" s="142"/>
      <c r="O264" s="146"/>
      <c r="P264" s="146"/>
      <c r="Q264" s="145">
        <f t="shared" si="19"/>
        <v>0</v>
      </c>
      <c r="R264" s="126">
        <f t="shared" si="18"/>
        <v>0</v>
      </c>
    </row>
    <row r="265" spans="1:18" x14ac:dyDescent="0.55000000000000004">
      <c r="A265">
        <v>256</v>
      </c>
      <c r="B265" s="142"/>
      <c r="C265" s="142"/>
      <c r="D265" s="142"/>
      <c r="E265" s="142"/>
      <c r="F265" s="142"/>
      <c r="G265" t="str">
        <f t="shared" si="15"/>
        <v/>
      </c>
      <c r="H265" s="142"/>
      <c r="I265" t="str">
        <f t="shared" ca="1" si="16"/>
        <v/>
      </c>
      <c r="J265" s="142"/>
      <c r="K265" t="str">
        <f t="shared" ca="1" si="17"/>
        <v/>
      </c>
      <c r="L265" s="142"/>
      <c r="M265" s="142"/>
      <c r="N265" s="142"/>
      <c r="O265" s="146"/>
      <c r="P265" s="146"/>
      <c r="Q265" s="145">
        <f t="shared" si="19"/>
        <v>0</v>
      </c>
      <c r="R265" s="126">
        <f t="shared" si="18"/>
        <v>0</v>
      </c>
    </row>
    <row r="266" spans="1:18" x14ac:dyDescent="0.55000000000000004">
      <c r="A266">
        <v>257</v>
      </c>
      <c r="B266" s="142"/>
      <c r="C266" s="142"/>
      <c r="D266" s="142"/>
      <c r="E266" s="142"/>
      <c r="F266" s="142"/>
      <c r="G266" t="str">
        <f t="shared" si="15"/>
        <v/>
      </c>
      <c r="H266" s="142"/>
      <c r="I266" t="str">
        <f t="shared" ca="1" si="16"/>
        <v/>
      </c>
      <c r="J266" s="142"/>
      <c r="K266" t="str">
        <f t="shared" ca="1" si="17"/>
        <v/>
      </c>
      <c r="L266" s="142"/>
      <c r="M266" s="142"/>
      <c r="N266" s="142"/>
      <c r="O266" s="146"/>
      <c r="P266" s="146"/>
      <c r="Q266" s="145">
        <f t="shared" si="19"/>
        <v>0</v>
      </c>
      <c r="R266" s="126">
        <f t="shared" si="18"/>
        <v>0</v>
      </c>
    </row>
    <row r="267" spans="1:18" x14ac:dyDescent="0.55000000000000004">
      <c r="A267">
        <v>258</v>
      </c>
      <c r="B267" s="142"/>
      <c r="C267" s="142"/>
      <c r="D267" s="142"/>
      <c r="E267" s="142"/>
      <c r="F267" s="142"/>
      <c r="G267" t="str">
        <f t="shared" ref="G267:G330" si="20">LEFT(F267,1)</f>
        <v/>
      </c>
      <c r="H267" s="142"/>
      <c r="I267" t="str">
        <f t="shared" ref="I267:I330" ca="1" si="21">IFERROR(VLOOKUP(H267,INDIRECT(G267&amp;"CATL"),2,FALSE),"")</f>
        <v/>
      </c>
      <c r="J267" s="142"/>
      <c r="K267" t="str">
        <f t="shared" ref="K267:K330" ca="1" si="22">IFERROR(VLOOKUP(J267,INDIRECT("SUB"&amp;I267&amp;"L"),2,FALSE),"")</f>
        <v/>
      </c>
      <c r="L267" s="142"/>
      <c r="M267" s="142"/>
      <c r="N267" s="142"/>
      <c r="O267" s="146"/>
      <c r="P267" s="146"/>
      <c r="Q267" s="145">
        <f t="shared" si="19"/>
        <v>0</v>
      </c>
      <c r="R267" s="126">
        <f t="shared" ref="R267:R330" si="23">O267-P267</f>
        <v>0</v>
      </c>
    </row>
    <row r="268" spans="1:18" x14ac:dyDescent="0.55000000000000004">
      <c r="A268">
        <v>259</v>
      </c>
      <c r="B268" s="142"/>
      <c r="C268" s="142"/>
      <c r="D268" s="142"/>
      <c r="E268" s="142"/>
      <c r="F268" s="142"/>
      <c r="G268" t="str">
        <f t="shared" si="20"/>
        <v/>
      </c>
      <c r="H268" s="142"/>
      <c r="I268" t="str">
        <f t="shared" ca="1" si="21"/>
        <v/>
      </c>
      <c r="J268" s="142"/>
      <c r="K268" t="str">
        <f t="shared" ca="1" si="22"/>
        <v/>
      </c>
      <c r="L268" s="142"/>
      <c r="M268" s="142"/>
      <c r="N268" s="142"/>
      <c r="O268" s="146"/>
      <c r="P268" s="146"/>
      <c r="Q268" s="145">
        <f t="shared" ref="Q268:Q331" si="24">Q267+O268-P268</f>
        <v>0</v>
      </c>
      <c r="R268" s="126">
        <f t="shared" si="23"/>
        <v>0</v>
      </c>
    </row>
    <row r="269" spans="1:18" x14ac:dyDescent="0.55000000000000004">
      <c r="A269">
        <v>260</v>
      </c>
      <c r="B269" s="142"/>
      <c r="C269" s="142"/>
      <c r="D269" s="142"/>
      <c r="E269" s="142"/>
      <c r="F269" s="142"/>
      <c r="G269" t="str">
        <f t="shared" si="20"/>
        <v/>
      </c>
      <c r="H269" s="142"/>
      <c r="I269" t="str">
        <f t="shared" ca="1" si="21"/>
        <v/>
      </c>
      <c r="J269" s="142"/>
      <c r="K269" t="str">
        <f t="shared" ca="1" si="22"/>
        <v/>
      </c>
      <c r="L269" s="142"/>
      <c r="M269" s="142"/>
      <c r="N269" s="142"/>
      <c r="O269" s="146"/>
      <c r="P269" s="146"/>
      <c r="Q269" s="145">
        <f t="shared" si="24"/>
        <v>0</v>
      </c>
      <c r="R269" s="126">
        <f t="shared" si="23"/>
        <v>0</v>
      </c>
    </row>
    <row r="270" spans="1:18" x14ac:dyDescent="0.55000000000000004">
      <c r="A270">
        <v>261</v>
      </c>
      <c r="B270" s="142"/>
      <c r="C270" s="142"/>
      <c r="D270" s="142"/>
      <c r="E270" s="142"/>
      <c r="F270" s="142"/>
      <c r="G270" t="str">
        <f t="shared" si="20"/>
        <v/>
      </c>
      <c r="H270" s="142"/>
      <c r="I270" t="str">
        <f t="shared" ca="1" si="21"/>
        <v/>
      </c>
      <c r="J270" s="142"/>
      <c r="K270" t="str">
        <f t="shared" ca="1" si="22"/>
        <v/>
      </c>
      <c r="L270" s="142"/>
      <c r="M270" s="142"/>
      <c r="N270" s="142"/>
      <c r="O270" s="146"/>
      <c r="P270" s="146"/>
      <c r="Q270" s="145">
        <f t="shared" si="24"/>
        <v>0</v>
      </c>
      <c r="R270" s="126">
        <f t="shared" si="23"/>
        <v>0</v>
      </c>
    </row>
    <row r="271" spans="1:18" x14ac:dyDescent="0.55000000000000004">
      <c r="A271">
        <v>262</v>
      </c>
      <c r="B271" s="142"/>
      <c r="C271" s="142"/>
      <c r="D271" s="142"/>
      <c r="E271" s="142"/>
      <c r="F271" s="142"/>
      <c r="G271" t="str">
        <f t="shared" si="20"/>
        <v/>
      </c>
      <c r="H271" s="142"/>
      <c r="I271" t="str">
        <f t="shared" ca="1" si="21"/>
        <v/>
      </c>
      <c r="J271" s="142"/>
      <c r="K271" t="str">
        <f t="shared" ca="1" si="22"/>
        <v/>
      </c>
      <c r="L271" s="142"/>
      <c r="M271" s="142"/>
      <c r="N271" s="142"/>
      <c r="O271" s="146"/>
      <c r="P271" s="146"/>
      <c r="Q271" s="145">
        <f t="shared" si="24"/>
        <v>0</v>
      </c>
      <c r="R271" s="126">
        <f t="shared" si="23"/>
        <v>0</v>
      </c>
    </row>
    <row r="272" spans="1:18" x14ac:dyDescent="0.55000000000000004">
      <c r="A272">
        <v>263</v>
      </c>
      <c r="B272" s="142"/>
      <c r="C272" s="142"/>
      <c r="D272" s="142"/>
      <c r="E272" s="142"/>
      <c r="F272" s="142"/>
      <c r="G272" t="str">
        <f t="shared" si="20"/>
        <v/>
      </c>
      <c r="H272" s="142"/>
      <c r="I272" t="str">
        <f t="shared" ca="1" si="21"/>
        <v/>
      </c>
      <c r="J272" s="142"/>
      <c r="K272" t="str">
        <f t="shared" ca="1" si="22"/>
        <v/>
      </c>
      <c r="L272" s="142"/>
      <c r="M272" s="142"/>
      <c r="N272" s="142"/>
      <c r="O272" s="146"/>
      <c r="P272" s="146"/>
      <c r="Q272" s="145">
        <f t="shared" si="24"/>
        <v>0</v>
      </c>
      <c r="R272" s="126">
        <f t="shared" si="23"/>
        <v>0</v>
      </c>
    </row>
    <row r="273" spans="1:18" x14ac:dyDescent="0.55000000000000004">
      <c r="A273">
        <v>264</v>
      </c>
      <c r="B273" s="142"/>
      <c r="C273" s="142"/>
      <c r="D273" s="142"/>
      <c r="E273" s="142"/>
      <c r="F273" s="142"/>
      <c r="G273" t="str">
        <f t="shared" si="20"/>
        <v/>
      </c>
      <c r="H273" s="142"/>
      <c r="I273" t="str">
        <f t="shared" ca="1" si="21"/>
        <v/>
      </c>
      <c r="J273" s="142"/>
      <c r="K273" t="str">
        <f t="shared" ca="1" si="22"/>
        <v/>
      </c>
      <c r="L273" s="142"/>
      <c r="M273" s="142"/>
      <c r="N273" s="142"/>
      <c r="O273" s="146"/>
      <c r="P273" s="146"/>
      <c r="Q273" s="145">
        <f t="shared" si="24"/>
        <v>0</v>
      </c>
      <c r="R273" s="126">
        <f t="shared" si="23"/>
        <v>0</v>
      </c>
    </row>
    <row r="274" spans="1:18" x14ac:dyDescent="0.55000000000000004">
      <c r="A274">
        <v>265</v>
      </c>
      <c r="B274" s="142"/>
      <c r="C274" s="142"/>
      <c r="D274" s="142"/>
      <c r="E274" s="142"/>
      <c r="F274" s="142"/>
      <c r="G274" t="str">
        <f t="shared" si="20"/>
        <v/>
      </c>
      <c r="H274" s="142"/>
      <c r="I274" t="str">
        <f t="shared" ca="1" si="21"/>
        <v/>
      </c>
      <c r="J274" s="142"/>
      <c r="K274" t="str">
        <f t="shared" ca="1" si="22"/>
        <v/>
      </c>
      <c r="L274" s="142"/>
      <c r="M274" s="142"/>
      <c r="N274" s="142"/>
      <c r="O274" s="146"/>
      <c r="P274" s="146"/>
      <c r="Q274" s="145">
        <f t="shared" si="24"/>
        <v>0</v>
      </c>
      <c r="R274" s="126">
        <f t="shared" si="23"/>
        <v>0</v>
      </c>
    </row>
    <row r="275" spans="1:18" x14ac:dyDescent="0.55000000000000004">
      <c r="A275">
        <v>266</v>
      </c>
      <c r="B275" s="142"/>
      <c r="C275" s="142"/>
      <c r="D275" s="142"/>
      <c r="E275" s="142"/>
      <c r="F275" s="142"/>
      <c r="G275" t="str">
        <f t="shared" si="20"/>
        <v/>
      </c>
      <c r="H275" s="142"/>
      <c r="I275" t="str">
        <f t="shared" ca="1" si="21"/>
        <v/>
      </c>
      <c r="J275" s="142"/>
      <c r="K275" t="str">
        <f t="shared" ca="1" si="22"/>
        <v/>
      </c>
      <c r="L275" s="142"/>
      <c r="M275" s="142"/>
      <c r="N275" s="142"/>
      <c r="O275" s="146"/>
      <c r="P275" s="146"/>
      <c r="Q275" s="145">
        <f t="shared" si="24"/>
        <v>0</v>
      </c>
      <c r="R275" s="126">
        <f t="shared" si="23"/>
        <v>0</v>
      </c>
    </row>
    <row r="276" spans="1:18" x14ac:dyDescent="0.55000000000000004">
      <c r="A276">
        <v>267</v>
      </c>
      <c r="B276" s="142"/>
      <c r="C276" s="142"/>
      <c r="D276" s="142"/>
      <c r="E276" s="142"/>
      <c r="F276" s="142"/>
      <c r="G276" t="str">
        <f t="shared" si="20"/>
        <v/>
      </c>
      <c r="H276" s="142"/>
      <c r="I276" t="str">
        <f t="shared" ca="1" si="21"/>
        <v/>
      </c>
      <c r="J276" s="142"/>
      <c r="K276" t="str">
        <f t="shared" ca="1" si="22"/>
        <v/>
      </c>
      <c r="L276" s="142"/>
      <c r="M276" s="142"/>
      <c r="N276" s="142"/>
      <c r="O276" s="146"/>
      <c r="P276" s="146"/>
      <c r="Q276" s="145">
        <f t="shared" si="24"/>
        <v>0</v>
      </c>
      <c r="R276" s="126">
        <f t="shared" si="23"/>
        <v>0</v>
      </c>
    </row>
    <row r="277" spans="1:18" x14ac:dyDescent="0.55000000000000004">
      <c r="A277">
        <v>268</v>
      </c>
      <c r="B277" s="142"/>
      <c r="C277" s="142"/>
      <c r="D277" s="142"/>
      <c r="E277" s="142"/>
      <c r="F277" s="142"/>
      <c r="G277" t="str">
        <f t="shared" si="20"/>
        <v/>
      </c>
      <c r="H277" s="142"/>
      <c r="I277" t="str">
        <f t="shared" ca="1" si="21"/>
        <v/>
      </c>
      <c r="J277" s="142"/>
      <c r="K277" t="str">
        <f t="shared" ca="1" si="22"/>
        <v/>
      </c>
      <c r="L277" s="142"/>
      <c r="M277" s="142"/>
      <c r="N277" s="142"/>
      <c r="O277" s="146"/>
      <c r="P277" s="146"/>
      <c r="Q277" s="145">
        <f t="shared" si="24"/>
        <v>0</v>
      </c>
      <c r="R277" s="126">
        <f t="shared" si="23"/>
        <v>0</v>
      </c>
    </row>
    <row r="278" spans="1:18" x14ac:dyDescent="0.55000000000000004">
      <c r="A278">
        <v>269</v>
      </c>
      <c r="B278" s="142"/>
      <c r="C278" s="142"/>
      <c r="D278" s="142"/>
      <c r="E278" s="142"/>
      <c r="F278" s="142"/>
      <c r="G278" t="str">
        <f t="shared" si="20"/>
        <v/>
      </c>
      <c r="H278" s="142"/>
      <c r="I278" t="str">
        <f t="shared" ca="1" si="21"/>
        <v/>
      </c>
      <c r="J278" s="142"/>
      <c r="K278" t="str">
        <f t="shared" ca="1" si="22"/>
        <v/>
      </c>
      <c r="L278" s="142"/>
      <c r="M278" s="142"/>
      <c r="N278" s="142"/>
      <c r="O278" s="146"/>
      <c r="P278" s="146"/>
      <c r="Q278" s="145">
        <f t="shared" si="24"/>
        <v>0</v>
      </c>
      <c r="R278" s="126">
        <f t="shared" si="23"/>
        <v>0</v>
      </c>
    </row>
    <row r="279" spans="1:18" x14ac:dyDescent="0.55000000000000004">
      <c r="A279">
        <v>270</v>
      </c>
      <c r="B279" s="142"/>
      <c r="C279" s="142"/>
      <c r="D279" s="142"/>
      <c r="E279" s="142"/>
      <c r="F279" s="142"/>
      <c r="G279" t="str">
        <f t="shared" si="20"/>
        <v/>
      </c>
      <c r="H279" s="142"/>
      <c r="I279" t="str">
        <f t="shared" ca="1" si="21"/>
        <v/>
      </c>
      <c r="J279" s="142"/>
      <c r="K279" t="str">
        <f t="shared" ca="1" si="22"/>
        <v/>
      </c>
      <c r="L279" s="142"/>
      <c r="M279" s="142"/>
      <c r="N279" s="142"/>
      <c r="O279" s="146"/>
      <c r="P279" s="146"/>
      <c r="Q279" s="145">
        <f t="shared" si="24"/>
        <v>0</v>
      </c>
      <c r="R279" s="126">
        <f t="shared" si="23"/>
        <v>0</v>
      </c>
    </row>
    <row r="280" spans="1:18" x14ac:dyDescent="0.55000000000000004">
      <c r="A280">
        <v>271</v>
      </c>
      <c r="B280" s="142"/>
      <c r="C280" s="142"/>
      <c r="D280" s="142"/>
      <c r="E280" s="142"/>
      <c r="F280" s="142"/>
      <c r="G280" t="str">
        <f t="shared" si="20"/>
        <v/>
      </c>
      <c r="H280" s="142"/>
      <c r="I280" t="str">
        <f t="shared" ca="1" si="21"/>
        <v/>
      </c>
      <c r="J280" s="142"/>
      <c r="K280" t="str">
        <f t="shared" ca="1" si="22"/>
        <v/>
      </c>
      <c r="L280" s="142"/>
      <c r="M280" s="142"/>
      <c r="N280" s="142"/>
      <c r="O280" s="146"/>
      <c r="P280" s="146"/>
      <c r="Q280" s="145">
        <f t="shared" si="24"/>
        <v>0</v>
      </c>
      <c r="R280" s="126">
        <f t="shared" si="23"/>
        <v>0</v>
      </c>
    </row>
    <row r="281" spans="1:18" x14ac:dyDescent="0.55000000000000004">
      <c r="A281">
        <v>272</v>
      </c>
      <c r="B281" s="142"/>
      <c r="C281" s="142"/>
      <c r="D281" s="142"/>
      <c r="E281" s="142"/>
      <c r="F281" s="142"/>
      <c r="G281" t="str">
        <f t="shared" si="20"/>
        <v/>
      </c>
      <c r="H281" s="142"/>
      <c r="I281" t="str">
        <f t="shared" ca="1" si="21"/>
        <v/>
      </c>
      <c r="J281" s="142"/>
      <c r="K281" t="str">
        <f t="shared" ca="1" si="22"/>
        <v/>
      </c>
      <c r="L281" s="142"/>
      <c r="M281" s="142"/>
      <c r="N281" s="142"/>
      <c r="O281" s="146"/>
      <c r="P281" s="146"/>
      <c r="Q281" s="145">
        <f t="shared" si="24"/>
        <v>0</v>
      </c>
      <c r="R281" s="126">
        <f t="shared" si="23"/>
        <v>0</v>
      </c>
    </row>
    <row r="282" spans="1:18" x14ac:dyDescent="0.55000000000000004">
      <c r="A282">
        <v>273</v>
      </c>
      <c r="B282" s="142"/>
      <c r="C282" s="142"/>
      <c r="D282" s="142"/>
      <c r="E282" s="142"/>
      <c r="F282" s="142"/>
      <c r="G282" t="str">
        <f t="shared" si="20"/>
        <v/>
      </c>
      <c r="H282" s="142"/>
      <c r="I282" t="str">
        <f t="shared" ca="1" si="21"/>
        <v/>
      </c>
      <c r="J282" s="142"/>
      <c r="K282" t="str">
        <f t="shared" ca="1" si="22"/>
        <v/>
      </c>
      <c r="L282" s="142"/>
      <c r="M282" s="142"/>
      <c r="N282" s="142"/>
      <c r="O282" s="146"/>
      <c r="P282" s="146"/>
      <c r="Q282" s="145">
        <f t="shared" si="24"/>
        <v>0</v>
      </c>
      <c r="R282" s="126">
        <f t="shared" si="23"/>
        <v>0</v>
      </c>
    </row>
    <row r="283" spans="1:18" x14ac:dyDescent="0.55000000000000004">
      <c r="A283">
        <v>274</v>
      </c>
      <c r="B283" s="142"/>
      <c r="C283" s="142"/>
      <c r="D283" s="142"/>
      <c r="E283" s="142"/>
      <c r="F283" s="142"/>
      <c r="G283" t="str">
        <f t="shared" si="20"/>
        <v/>
      </c>
      <c r="H283" s="142"/>
      <c r="I283" t="str">
        <f t="shared" ca="1" si="21"/>
        <v/>
      </c>
      <c r="J283" s="142"/>
      <c r="K283" t="str">
        <f t="shared" ca="1" si="22"/>
        <v/>
      </c>
      <c r="L283" s="142"/>
      <c r="M283" s="142"/>
      <c r="N283" s="142"/>
      <c r="O283" s="146"/>
      <c r="P283" s="146"/>
      <c r="Q283" s="145">
        <f t="shared" si="24"/>
        <v>0</v>
      </c>
      <c r="R283" s="126">
        <f t="shared" si="23"/>
        <v>0</v>
      </c>
    </row>
    <row r="284" spans="1:18" x14ac:dyDescent="0.55000000000000004">
      <c r="A284">
        <v>275</v>
      </c>
      <c r="B284" s="142"/>
      <c r="C284" s="142"/>
      <c r="D284" s="142"/>
      <c r="E284" s="142"/>
      <c r="F284" s="142"/>
      <c r="G284" t="str">
        <f t="shared" si="20"/>
        <v/>
      </c>
      <c r="H284" s="142"/>
      <c r="I284" t="str">
        <f t="shared" ca="1" si="21"/>
        <v/>
      </c>
      <c r="J284" s="142"/>
      <c r="K284" t="str">
        <f t="shared" ca="1" si="22"/>
        <v/>
      </c>
      <c r="L284" s="142"/>
      <c r="M284" s="142"/>
      <c r="N284" s="142"/>
      <c r="O284" s="146"/>
      <c r="P284" s="146"/>
      <c r="Q284" s="145">
        <f t="shared" si="24"/>
        <v>0</v>
      </c>
      <c r="R284" s="126">
        <f t="shared" si="23"/>
        <v>0</v>
      </c>
    </row>
    <row r="285" spans="1:18" x14ac:dyDescent="0.55000000000000004">
      <c r="A285">
        <v>276</v>
      </c>
      <c r="B285" s="142"/>
      <c r="C285" s="142"/>
      <c r="D285" s="142"/>
      <c r="E285" s="142"/>
      <c r="F285" s="142"/>
      <c r="G285" t="str">
        <f t="shared" si="20"/>
        <v/>
      </c>
      <c r="H285" s="142"/>
      <c r="I285" t="str">
        <f t="shared" ca="1" si="21"/>
        <v/>
      </c>
      <c r="J285" s="142"/>
      <c r="K285" t="str">
        <f t="shared" ca="1" si="22"/>
        <v/>
      </c>
      <c r="L285" s="142"/>
      <c r="M285" s="142"/>
      <c r="N285" s="142"/>
      <c r="O285" s="146"/>
      <c r="P285" s="146"/>
      <c r="Q285" s="145">
        <f t="shared" si="24"/>
        <v>0</v>
      </c>
      <c r="R285" s="126">
        <f t="shared" si="23"/>
        <v>0</v>
      </c>
    </row>
    <row r="286" spans="1:18" x14ac:dyDescent="0.55000000000000004">
      <c r="A286">
        <v>277</v>
      </c>
      <c r="B286" s="142"/>
      <c r="C286" s="142"/>
      <c r="D286" s="142"/>
      <c r="E286" s="142"/>
      <c r="F286" s="142"/>
      <c r="G286" t="str">
        <f t="shared" si="20"/>
        <v/>
      </c>
      <c r="H286" s="142"/>
      <c r="I286" t="str">
        <f t="shared" ca="1" si="21"/>
        <v/>
      </c>
      <c r="J286" s="142"/>
      <c r="K286" t="str">
        <f t="shared" ca="1" si="22"/>
        <v/>
      </c>
      <c r="L286" s="142"/>
      <c r="M286" s="142"/>
      <c r="N286" s="142"/>
      <c r="O286" s="146"/>
      <c r="P286" s="146"/>
      <c r="Q286" s="145">
        <f t="shared" si="24"/>
        <v>0</v>
      </c>
      <c r="R286" s="126">
        <f t="shared" si="23"/>
        <v>0</v>
      </c>
    </row>
    <row r="287" spans="1:18" x14ac:dyDescent="0.55000000000000004">
      <c r="A287">
        <v>278</v>
      </c>
      <c r="B287" s="142"/>
      <c r="C287" s="142"/>
      <c r="D287" s="142"/>
      <c r="E287" s="142"/>
      <c r="F287" s="142"/>
      <c r="G287" t="str">
        <f t="shared" si="20"/>
        <v/>
      </c>
      <c r="H287" s="142"/>
      <c r="I287" t="str">
        <f t="shared" ca="1" si="21"/>
        <v/>
      </c>
      <c r="J287" s="142"/>
      <c r="K287" t="str">
        <f t="shared" ca="1" si="22"/>
        <v/>
      </c>
      <c r="L287" s="142"/>
      <c r="M287" s="142"/>
      <c r="N287" s="142"/>
      <c r="O287" s="146"/>
      <c r="P287" s="146"/>
      <c r="Q287" s="145">
        <f t="shared" si="24"/>
        <v>0</v>
      </c>
      <c r="R287" s="126">
        <f t="shared" si="23"/>
        <v>0</v>
      </c>
    </row>
    <row r="288" spans="1:18" x14ac:dyDescent="0.55000000000000004">
      <c r="A288">
        <v>279</v>
      </c>
      <c r="B288" s="142"/>
      <c r="C288" s="142"/>
      <c r="D288" s="142"/>
      <c r="E288" s="142"/>
      <c r="F288" s="142"/>
      <c r="G288" t="str">
        <f t="shared" si="20"/>
        <v/>
      </c>
      <c r="H288" s="142"/>
      <c r="I288" t="str">
        <f t="shared" ca="1" si="21"/>
        <v/>
      </c>
      <c r="J288" s="142"/>
      <c r="K288" t="str">
        <f t="shared" ca="1" si="22"/>
        <v/>
      </c>
      <c r="L288" s="142"/>
      <c r="M288" s="142"/>
      <c r="N288" s="142"/>
      <c r="O288" s="146"/>
      <c r="P288" s="146"/>
      <c r="Q288" s="145">
        <f t="shared" si="24"/>
        <v>0</v>
      </c>
      <c r="R288" s="126">
        <f t="shared" si="23"/>
        <v>0</v>
      </c>
    </row>
    <row r="289" spans="1:18" x14ac:dyDescent="0.55000000000000004">
      <c r="A289">
        <v>280</v>
      </c>
      <c r="B289" s="142"/>
      <c r="C289" s="142"/>
      <c r="D289" s="142"/>
      <c r="E289" s="142"/>
      <c r="F289" s="142"/>
      <c r="G289" t="str">
        <f t="shared" si="20"/>
        <v/>
      </c>
      <c r="H289" s="142"/>
      <c r="I289" t="str">
        <f t="shared" ca="1" si="21"/>
        <v/>
      </c>
      <c r="J289" s="142"/>
      <c r="K289" t="str">
        <f t="shared" ca="1" si="22"/>
        <v/>
      </c>
      <c r="L289" s="142"/>
      <c r="M289" s="142"/>
      <c r="N289" s="142"/>
      <c r="O289" s="146"/>
      <c r="P289" s="146"/>
      <c r="Q289" s="145">
        <f t="shared" si="24"/>
        <v>0</v>
      </c>
      <c r="R289" s="126">
        <f t="shared" si="23"/>
        <v>0</v>
      </c>
    </row>
    <row r="290" spans="1:18" x14ac:dyDescent="0.55000000000000004">
      <c r="A290">
        <v>281</v>
      </c>
      <c r="B290" s="142"/>
      <c r="C290" s="142"/>
      <c r="D290" s="142"/>
      <c r="E290" s="142"/>
      <c r="F290" s="142"/>
      <c r="G290" t="str">
        <f t="shared" si="20"/>
        <v/>
      </c>
      <c r="H290" s="142"/>
      <c r="I290" t="str">
        <f t="shared" ca="1" si="21"/>
        <v/>
      </c>
      <c r="J290" s="142"/>
      <c r="K290" t="str">
        <f t="shared" ca="1" si="22"/>
        <v/>
      </c>
      <c r="L290" s="142"/>
      <c r="M290" s="142"/>
      <c r="N290" s="142"/>
      <c r="O290" s="146"/>
      <c r="P290" s="146"/>
      <c r="Q290" s="145">
        <f t="shared" si="24"/>
        <v>0</v>
      </c>
      <c r="R290" s="126">
        <f t="shared" si="23"/>
        <v>0</v>
      </c>
    </row>
    <row r="291" spans="1:18" x14ac:dyDescent="0.55000000000000004">
      <c r="A291">
        <v>282</v>
      </c>
      <c r="B291" s="142"/>
      <c r="C291" s="142"/>
      <c r="D291" s="142"/>
      <c r="E291" s="142"/>
      <c r="F291" s="142"/>
      <c r="G291" t="str">
        <f t="shared" si="20"/>
        <v/>
      </c>
      <c r="H291" s="142"/>
      <c r="I291" t="str">
        <f t="shared" ca="1" si="21"/>
        <v/>
      </c>
      <c r="J291" s="142"/>
      <c r="K291" t="str">
        <f t="shared" ca="1" si="22"/>
        <v/>
      </c>
      <c r="L291" s="142"/>
      <c r="M291" s="142"/>
      <c r="N291" s="142"/>
      <c r="O291" s="146"/>
      <c r="P291" s="146"/>
      <c r="Q291" s="145">
        <f t="shared" si="24"/>
        <v>0</v>
      </c>
      <c r="R291" s="126">
        <f t="shared" si="23"/>
        <v>0</v>
      </c>
    </row>
    <row r="292" spans="1:18" x14ac:dyDescent="0.55000000000000004">
      <c r="A292">
        <v>283</v>
      </c>
      <c r="B292" s="142"/>
      <c r="C292" s="142"/>
      <c r="D292" s="142"/>
      <c r="E292" s="142"/>
      <c r="F292" s="142"/>
      <c r="G292" t="str">
        <f t="shared" si="20"/>
        <v/>
      </c>
      <c r="H292" s="142"/>
      <c r="I292" t="str">
        <f t="shared" ca="1" si="21"/>
        <v/>
      </c>
      <c r="J292" s="142"/>
      <c r="K292" t="str">
        <f t="shared" ca="1" si="22"/>
        <v/>
      </c>
      <c r="L292" s="142"/>
      <c r="M292" s="142"/>
      <c r="N292" s="142"/>
      <c r="O292" s="146"/>
      <c r="P292" s="146"/>
      <c r="Q292" s="145">
        <f t="shared" si="24"/>
        <v>0</v>
      </c>
      <c r="R292" s="126">
        <f t="shared" si="23"/>
        <v>0</v>
      </c>
    </row>
    <row r="293" spans="1:18" x14ac:dyDescent="0.55000000000000004">
      <c r="A293">
        <v>284</v>
      </c>
      <c r="B293" s="142"/>
      <c r="C293" s="142"/>
      <c r="D293" s="142"/>
      <c r="E293" s="142"/>
      <c r="F293" s="142"/>
      <c r="G293" t="str">
        <f t="shared" si="20"/>
        <v/>
      </c>
      <c r="H293" s="142"/>
      <c r="I293" t="str">
        <f t="shared" ca="1" si="21"/>
        <v/>
      </c>
      <c r="J293" s="142"/>
      <c r="K293" t="str">
        <f t="shared" ca="1" si="22"/>
        <v/>
      </c>
      <c r="L293" s="142"/>
      <c r="M293" s="142"/>
      <c r="N293" s="142"/>
      <c r="O293" s="146"/>
      <c r="P293" s="146"/>
      <c r="Q293" s="145">
        <f t="shared" si="24"/>
        <v>0</v>
      </c>
      <c r="R293" s="126">
        <f t="shared" si="23"/>
        <v>0</v>
      </c>
    </row>
    <row r="294" spans="1:18" x14ac:dyDescent="0.55000000000000004">
      <c r="A294">
        <v>285</v>
      </c>
      <c r="B294" s="142"/>
      <c r="C294" s="142"/>
      <c r="D294" s="142"/>
      <c r="E294" s="142"/>
      <c r="F294" s="142"/>
      <c r="G294" t="str">
        <f t="shared" si="20"/>
        <v/>
      </c>
      <c r="H294" s="142"/>
      <c r="I294" t="str">
        <f t="shared" ca="1" si="21"/>
        <v/>
      </c>
      <c r="J294" s="142"/>
      <c r="K294" t="str">
        <f t="shared" ca="1" si="22"/>
        <v/>
      </c>
      <c r="L294" s="142"/>
      <c r="M294" s="142"/>
      <c r="N294" s="142"/>
      <c r="O294" s="146"/>
      <c r="P294" s="146"/>
      <c r="Q294" s="145">
        <f t="shared" si="24"/>
        <v>0</v>
      </c>
      <c r="R294" s="126">
        <f t="shared" si="23"/>
        <v>0</v>
      </c>
    </row>
    <row r="295" spans="1:18" x14ac:dyDescent="0.55000000000000004">
      <c r="A295">
        <v>286</v>
      </c>
      <c r="B295" s="142"/>
      <c r="C295" s="142"/>
      <c r="D295" s="142"/>
      <c r="E295" s="142"/>
      <c r="F295" s="142"/>
      <c r="G295" t="str">
        <f t="shared" si="20"/>
        <v/>
      </c>
      <c r="H295" s="142"/>
      <c r="I295" t="str">
        <f t="shared" ca="1" si="21"/>
        <v/>
      </c>
      <c r="J295" s="142"/>
      <c r="K295" t="str">
        <f t="shared" ca="1" si="22"/>
        <v/>
      </c>
      <c r="L295" s="142"/>
      <c r="M295" s="142"/>
      <c r="N295" s="142"/>
      <c r="O295" s="146"/>
      <c r="P295" s="146"/>
      <c r="Q295" s="145">
        <f t="shared" si="24"/>
        <v>0</v>
      </c>
      <c r="R295" s="126">
        <f t="shared" si="23"/>
        <v>0</v>
      </c>
    </row>
    <row r="296" spans="1:18" x14ac:dyDescent="0.55000000000000004">
      <c r="A296">
        <v>287</v>
      </c>
      <c r="B296" s="142"/>
      <c r="C296" s="142"/>
      <c r="D296" s="142"/>
      <c r="E296" s="142"/>
      <c r="F296" s="142"/>
      <c r="G296" t="str">
        <f t="shared" si="20"/>
        <v/>
      </c>
      <c r="H296" s="142"/>
      <c r="I296" t="str">
        <f t="shared" ca="1" si="21"/>
        <v/>
      </c>
      <c r="J296" s="142"/>
      <c r="K296" t="str">
        <f t="shared" ca="1" si="22"/>
        <v/>
      </c>
      <c r="L296" s="142"/>
      <c r="M296" s="142"/>
      <c r="N296" s="142"/>
      <c r="O296" s="146"/>
      <c r="P296" s="146"/>
      <c r="Q296" s="145">
        <f t="shared" si="24"/>
        <v>0</v>
      </c>
      <c r="R296" s="126">
        <f t="shared" si="23"/>
        <v>0</v>
      </c>
    </row>
    <row r="297" spans="1:18" x14ac:dyDescent="0.55000000000000004">
      <c r="A297">
        <v>288</v>
      </c>
      <c r="B297" s="142"/>
      <c r="C297" s="142"/>
      <c r="D297" s="142"/>
      <c r="E297" s="142"/>
      <c r="F297" s="142"/>
      <c r="G297" t="str">
        <f t="shared" si="20"/>
        <v/>
      </c>
      <c r="H297" s="142"/>
      <c r="I297" t="str">
        <f t="shared" ca="1" si="21"/>
        <v/>
      </c>
      <c r="J297" s="142"/>
      <c r="K297" t="str">
        <f t="shared" ca="1" si="22"/>
        <v/>
      </c>
      <c r="L297" s="142"/>
      <c r="M297" s="142"/>
      <c r="N297" s="142"/>
      <c r="O297" s="146"/>
      <c r="P297" s="146"/>
      <c r="Q297" s="145">
        <f t="shared" si="24"/>
        <v>0</v>
      </c>
      <c r="R297" s="126">
        <f t="shared" si="23"/>
        <v>0</v>
      </c>
    </row>
    <row r="298" spans="1:18" x14ac:dyDescent="0.55000000000000004">
      <c r="A298">
        <v>289</v>
      </c>
      <c r="B298" s="142"/>
      <c r="C298" s="142"/>
      <c r="D298" s="142"/>
      <c r="E298" s="142"/>
      <c r="F298" s="142"/>
      <c r="G298" t="str">
        <f t="shared" si="20"/>
        <v/>
      </c>
      <c r="H298" s="142"/>
      <c r="I298" t="str">
        <f t="shared" ca="1" si="21"/>
        <v/>
      </c>
      <c r="J298" s="142"/>
      <c r="K298" t="str">
        <f t="shared" ca="1" si="22"/>
        <v/>
      </c>
      <c r="L298" s="142"/>
      <c r="M298" s="142"/>
      <c r="N298" s="142"/>
      <c r="O298" s="146"/>
      <c r="P298" s="146"/>
      <c r="Q298" s="145">
        <f t="shared" si="24"/>
        <v>0</v>
      </c>
      <c r="R298" s="126">
        <f t="shared" si="23"/>
        <v>0</v>
      </c>
    </row>
    <row r="299" spans="1:18" x14ac:dyDescent="0.55000000000000004">
      <c r="A299">
        <v>290</v>
      </c>
      <c r="B299" s="142"/>
      <c r="C299" s="142"/>
      <c r="D299" s="142"/>
      <c r="E299" s="142"/>
      <c r="F299" s="142"/>
      <c r="G299" t="str">
        <f t="shared" si="20"/>
        <v/>
      </c>
      <c r="H299" s="142"/>
      <c r="I299" t="str">
        <f t="shared" ca="1" si="21"/>
        <v/>
      </c>
      <c r="J299" s="142"/>
      <c r="K299" t="str">
        <f t="shared" ca="1" si="22"/>
        <v/>
      </c>
      <c r="L299" s="142"/>
      <c r="M299" s="142"/>
      <c r="N299" s="142"/>
      <c r="O299" s="146"/>
      <c r="P299" s="146"/>
      <c r="Q299" s="145">
        <f t="shared" si="24"/>
        <v>0</v>
      </c>
      <c r="R299" s="126">
        <f t="shared" si="23"/>
        <v>0</v>
      </c>
    </row>
    <row r="300" spans="1:18" x14ac:dyDescent="0.55000000000000004">
      <c r="A300">
        <v>291</v>
      </c>
      <c r="B300" s="142"/>
      <c r="C300" s="142"/>
      <c r="D300" s="142"/>
      <c r="E300" s="142"/>
      <c r="F300" s="142"/>
      <c r="G300" t="str">
        <f t="shared" si="20"/>
        <v/>
      </c>
      <c r="H300" s="142"/>
      <c r="I300" t="str">
        <f t="shared" ca="1" si="21"/>
        <v/>
      </c>
      <c r="J300" s="142"/>
      <c r="K300" t="str">
        <f t="shared" ca="1" si="22"/>
        <v/>
      </c>
      <c r="L300" s="142"/>
      <c r="M300" s="142"/>
      <c r="N300" s="142"/>
      <c r="O300" s="146"/>
      <c r="P300" s="146"/>
      <c r="Q300" s="145">
        <f t="shared" si="24"/>
        <v>0</v>
      </c>
      <c r="R300" s="126">
        <f t="shared" si="23"/>
        <v>0</v>
      </c>
    </row>
    <row r="301" spans="1:18" x14ac:dyDescent="0.55000000000000004">
      <c r="A301">
        <v>292</v>
      </c>
      <c r="B301" s="142"/>
      <c r="C301" s="142"/>
      <c r="D301" s="142"/>
      <c r="E301" s="142"/>
      <c r="F301" s="142"/>
      <c r="G301" t="str">
        <f t="shared" si="20"/>
        <v/>
      </c>
      <c r="H301" s="142"/>
      <c r="I301" t="str">
        <f t="shared" ca="1" si="21"/>
        <v/>
      </c>
      <c r="J301" s="142"/>
      <c r="K301" t="str">
        <f t="shared" ca="1" si="22"/>
        <v/>
      </c>
      <c r="L301" s="142"/>
      <c r="M301" s="142"/>
      <c r="N301" s="142"/>
      <c r="O301" s="146"/>
      <c r="P301" s="146"/>
      <c r="Q301" s="145">
        <f t="shared" si="24"/>
        <v>0</v>
      </c>
      <c r="R301" s="126">
        <f t="shared" si="23"/>
        <v>0</v>
      </c>
    </row>
    <row r="302" spans="1:18" x14ac:dyDescent="0.55000000000000004">
      <c r="A302">
        <v>293</v>
      </c>
      <c r="B302" s="142"/>
      <c r="C302" s="142"/>
      <c r="D302" s="142"/>
      <c r="E302" s="142"/>
      <c r="F302" s="142"/>
      <c r="G302" t="str">
        <f t="shared" si="20"/>
        <v/>
      </c>
      <c r="H302" s="142"/>
      <c r="I302" t="str">
        <f t="shared" ca="1" si="21"/>
        <v/>
      </c>
      <c r="J302" s="142"/>
      <c r="K302" t="str">
        <f t="shared" ca="1" si="22"/>
        <v/>
      </c>
      <c r="L302" s="142"/>
      <c r="M302" s="142"/>
      <c r="N302" s="142"/>
      <c r="O302" s="146"/>
      <c r="P302" s="146"/>
      <c r="Q302" s="145">
        <f t="shared" si="24"/>
        <v>0</v>
      </c>
      <c r="R302" s="126">
        <f t="shared" si="23"/>
        <v>0</v>
      </c>
    </row>
    <row r="303" spans="1:18" x14ac:dyDescent="0.55000000000000004">
      <c r="A303">
        <v>294</v>
      </c>
      <c r="B303" s="142"/>
      <c r="C303" s="142"/>
      <c r="D303" s="142"/>
      <c r="E303" s="142"/>
      <c r="F303" s="142"/>
      <c r="G303" t="str">
        <f t="shared" si="20"/>
        <v/>
      </c>
      <c r="H303" s="142"/>
      <c r="I303" t="str">
        <f t="shared" ca="1" si="21"/>
        <v/>
      </c>
      <c r="J303" s="142"/>
      <c r="K303" t="str">
        <f t="shared" ca="1" si="22"/>
        <v/>
      </c>
      <c r="L303" s="142"/>
      <c r="M303" s="142"/>
      <c r="N303" s="142"/>
      <c r="O303" s="146"/>
      <c r="P303" s="146"/>
      <c r="Q303" s="145">
        <f t="shared" si="24"/>
        <v>0</v>
      </c>
      <c r="R303" s="126">
        <f t="shared" si="23"/>
        <v>0</v>
      </c>
    </row>
    <row r="304" spans="1:18" x14ac:dyDescent="0.55000000000000004">
      <c r="A304">
        <v>295</v>
      </c>
      <c r="B304" s="142"/>
      <c r="C304" s="142"/>
      <c r="D304" s="142"/>
      <c r="E304" s="142"/>
      <c r="F304" s="142"/>
      <c r="G304" t="str">
        <f t="shared" si="20"/>
        <v/>
      </c>
      <c r="H304" s="142"/>
      <c r="I304" t="str">
        <f t="shared" ca="1" si="21"/>
        <v/>
      </c>
      <c r="J304" s="142"/>
      <c r="K304" t="str">
        <f t="shared" ca="1" si="22"/>
        <v/>
      </c>
      <c r="L304" s="142"/>
      <c r="M304" s="142"/>
      <c r="N304" s="142"/>
      <c r="O304" s="146"/>
      <c r="P304" s="146"/>
      <c r="Q304" s="145">
        <f t="shared" si="24"/>
        <v>0</v>
      </c>
      <c r="R304" s="126">
        <f t="shared" si="23"/>
        <v>0</v>
      </c>
    </row>
    <row r="305" spans="1:18" x14ac:dyDescent="0.55000000000000004">
      <c r="A305">
        <v>296</v>
      </c>
      <c r="B305" s="142"/>
      <c r="C305" s="142"/>
      <c r="D305" s="142"/>
      <c r="E305" s="142"/>
      <c r="F305" s="142"/>
      <c r="G305" t="str">
        <f t="shared" si="20"/>
        <v/>
      </c>
      <c r="H305" s="142"/>
      <c r="I305" t="str">
        <f t="shared" ca="1" si="21"/>
        <v/>
      </c>
      <c r="J305" s="142"/>
      <c r="K305" t="str">
        <f t="shared" ca="1" si="22"/>
        <v/>
      </c>
      <c r="L305" s="142"/>
      <c r="M305" s="142"/>
      <c r="N305" s="142"/>
      <c r="O305" s="146"/>
      <c r="P305" s="146"/>
      <c r="Q305" s="145">
        <f t="shared" si="24"/>
        <v>0</v>
      </c>
      <c r="R305" s="126">
        <f t="shared" si="23"/>
        <v>0</v>
      </c>
    </row>
    <row r="306" spans="1:18" x14ac:dyDescent="0.55000000000000004">
      <c r="A306">
        <v>297</v>
      </c>
      <c r="B306" s="142"/>
      <c r="C306" s="142"/>
      <c r="D306" s="142"/>
      <c r="E306" s="142"/>
      <c r="F306" s="142"/>
      <c r="G306" t="str">
        <f t="shared" si="20"/>
        <v/>
      </c>
      <c r="H306" s="142"/>
      <c r="I306" t="str">
        <f t="shared" ca="1" si="21"/>
        <v/>
      </c>
      <c r="J306" s="142"/>
      <c r="K306" t="str">
        <f t="shared" ca="1" si="22"/>
        <v/>
      </c>
      <c r="L306" s="142"/>
      <c r="M306" s="142"/>
      <c r="N306" s="142"/>
      <c r="O306" s="146"/>
      <c r="P306" s="146"/>
      <c r="Q306" s="145">
        <f t="shared" si="24"/>
        <v>0</v>
      </c>
      <c r="R306" s="126">
        <f t="shared" si="23"/>
        <v>0</v>
      </c>
    </row>
    <row r="307" spans="1:18" x14ac:dyDescent="0.55000000000000004">
      <c r="A307">
        <v>298</v>
      </c>
      <c r="B307" s="142"/>
      <c r="C307" s="142"/>
      <c r="D307" s="142"/>
      <c r="E307" s="142"/>
      <c r="F307" s="142"/>
      <c r="G307" t="str">
        <f t="shared" si="20"/>
        <v/>
      </c>
      <c r="H307" s="142"/>
      <c r="I307" t="str">
        <f t="shared" ca="1" si="21"/>
        <v/>
      </c>
      <c r="J307" s="142"/>
      <c r="K307" t="str">
        <f t="shared" ca="1" si="22"/>
        <v/>
      </c>
      <c r="L307" s="142"/>
      <c r="M307" s="142"/>
      <c r="N307" s="142"/>
      <c r="O307" s="146"/>
      <c r="P307" s="146"/>
      <c r="Q307" s="145">
        <f t="shared" si="24"/>
        <v>0</v>
      </c>
      <c r="R307" s="126">
        <f t="shared" si="23"/>
        <v>0</v>
      </c>
    </row>
    <row r="308" spans="1:18" x14ac:dyDescent="0.55000000000000004">
      <c r="A308">
        <v>299</v>
      </c>
      <c r="B308" s="142"/>
      <c r="C308" s="142"/>
      <c r="D308" s="142"/>
      <c r="E308" s="142"/>
      <c r="F308" s="142"/>
      <c r="G308" t="str">
        <f t="shared" si="20"/>
        <v/>
      </c>
      <c r="H308" s="142"/>
      <c r="I308" t="str">
        <f t="shared" ca="1" si="21"/>
        <v/>
      </c>
      <c r="J308" s="142"/>
      <c r="K308" t="str">
        <f t="shared" ca="1" si="22"/>
        <v/>
      </c>
      <c r="L308" s="142"/>
      <c r="M308" s="142"/>
      <c r="N308" s="142"/>
      <c r="O308" s="146"/>
      <c r="P308" s="146"/>
      <c r="Q308" s="145">
        <f t="shared" si="24"/>
        <v>0</v>
      </c>
      <c r="R308" s="126">
        <f t="shared" si="23"/>
        <v>0</v>
      </c>
    </row>
    <row r="309" spans="1:18" x14ac:dyDescent="0.55000000000000004">
      <c r="A309">
        <v>300</v>
      </c>
      <c r="B309" s="142"/>
      <c r="C309" s="142"/>
      <c r="D309" s="142"/>
      <c r="E309" s="142"/>
      <c r="F309" s="142"/>
      <c r="G309" t="str">
        <f t="shared" si="20"/>
        <v/>
      </c>
      <c r="H309" s="142"/>
      <c r="I309" t="str">
        <f t="shared" ca="1" si="21"/>
        <v/>
      </c>
      <c r="J309" s="142"/>
      <c r="K309" t="str">
        <f t="shared" ca="1" si="22"/>
        <v/>
      </c>
      <c r="L309" s="142"/>
      <c r="M309" s="142"/>
      <c r="N309" s="142"/>
      <c r="O309" s="146"/>
      <c r="P309" s="146"/>
      <c r="Q309" s="145">
        <f t="shared" si="24"/>
        <v>0</v>
      </c>
      <c r="R309" s="126">
        <f t="shared" si="23"/>
        <v>0</v>
      </c>
    </row>
    <row r="310" spans="1:18" x14ac:dyDescent="0.55000000000000004">
      <c r="A310">
        <v>301</v>
      </c>
      <c r="B310" s="142"/>
      <c r="C310" s="142"/>
      <c r="D310" s="142"/>
      <c r="E310" s="142"/>
      <c r="F310" s="142"/>
      <c r="G310" t="str">
        <f t="shared" si="20"/>
        <v/>
      </c>
      <c r="H310" s="142"/>
      <c r="I310" t="str">
        <f t="shared" ca="1" si="21"/>
        <v/>
      </c>
      <c r="J310" s="142"/>
      <c r="K310" t="str">
        <f t="shared" ca="1" si="22"/>
        <v/>
      </c>
      <c r="L310" s="142"/>
      <c r="M310" s="142"/>
      <c r="N310" s="142"/>
      <c r="O310" s="146"/>
      <c r="P310" s="146"/>
      <c r="Q310" s="145">
        <f t="shared" si="24"/>
        <v>0</v>
      </c>
      <c r="R310" s="126">
        <f t="shared" si="23"/>
        <v>0</v>
      </c>
    </row>
    <row r="311" spans="1:18" x14ac:dyDescent="0.55000000000000004">
      <c r="A311">
        <v>302</v>
      </c>
      <c r="B311" s="142"/>
      <c r="C311" s="142"/>
      <c r="D311" s="142"/>
      <c r="E311" s="142"/>
      <c r="F311" s="142"/>
      <c r="G311" t="str">
        <f t="shared" si="20"/>
        <v/>
      </c>
      <c r="H311" s="142"/>
      <c r="I311" t="str">
        <f t="shared" ca="1" si="21"/>
        <v/>
      </c>
      <c r="J311" s="142"/>
      <c r="K311" t="str">
        <f t="shared" ca="1" si="22"/>
        <v/>
      </c>
      <c r="L311" s="142"/>
      <c r="M311" s="142"/>
      <c r="N311" s="142"/>
      <c r="O311" s="146"/>
      <c r="P311" s="146"/>
      <c r="Q311" s="145">
        <f t="shared" si="24"/>
        <v>0</v>
      </c>
      <c r="R311" s="126">
        <f t="shared" si="23"/>
        <v>0</v>
      </c>
    </row>
    <row r="312" spans="1:18" x14ac:dyDescent="0.55000000000000004">
      <c r="A312">
        <v>303</v>
      </c>
      <c r="B312" s="142"/>
      <c r="C312" s="142"/>
      <c r="D312" s="142"/>
      <c r="E312" s="142"/>
      <c r="F312" s="142"/>
      <c r="G312" t="str">
        <f t="shared" si="20"/>
        <v/>
      </c>
      <c r="H312" s="142"/>
      <c r="I312" t="str">
        <f t="shared" ca="1" si="21"/>
        <v/>
      </c>
      <c r="J312" s="142"/>
      <c r="K312" t="str">
        <f t="shared" ca="1" si="22"/>
        <v/>
      </c>
      <c r="L312" s="142"/>
      <c r="M312" s="142"/>
      <c r="N312" s="142"/>
      <c r="O312" s="146"/>
      <c r="P312" s="146"/>
      <c r="Q312" s="145">
        <f t="shared" si="24"/>
        <v>0</v>
      </c>
      <c r="R312" s="126">
        <f t="shared" si="23"/>
        <v>0</v>
      </c>
    </row>
    <row r="313" spans="1:18" x14ac:dyDescent="0.55000000000000004">
      <c r="A313">
        <v>304</v>
      </c>
      <c r="B313" s="142"/>
      <c r="C313" s="142"/>
      <c r="D313" s="142"/>
      <c r="E313" s="142"/>
      <c r="F313" s="142"/>
      <c r="G313" t="str">
        <f t="shared" si="20"/>
        <v/>
      </c>
      <c r="H313" s="142"/>
      <c r="I313" t="str">
        <f t="shared" ca="1" si="21"/>
        <v/>
      </c>
      <c r="J313" s="142"/>
      <c r="K313" t="str">
        <f t="shared" ca="1" si="22"/>
        <v/>
      </c>
      <c r="L313" s="142"/>
      <c r="M313" s="142"/>
      <c r="N313" s="142"/>
      <c r="O313" s="146"/>
      <c r="P313" s="146"/>
      <c r="Q313" s="145">
        <f t="shared" si="24"/>
        <v>0</v>
      </c>
      <c r="R313" s="126">
        <f t="shared" si="23"/>
        <v>0</v>
      </c>
    </row>
    <row r="314" spans="1:18" x14ac:dyDescent="0.55000000000000004">
      <c r="A314">
        <v>305</v>
      </c>
      <c r="B314" s="142"/>
      <c r="C314" s="142"/>
      <c r="D314" s="142"/>
      <c r="E314" s="142"/>
      <c r="F314" s="142"/>
      <c r="G314" t="str">
        <f t="shared" si="20"/>
        <v/>
      </c>
      <c r="H314" s="142"/>
      <c r="I314" t="str">
        <f t="shared" ca="1" si="21"/>
        <v/>
      </c>
      <c r="J314" s="142"/>
      <c r="K314" t="str">
        <f t="shared" ca="1" si="22"/>
        <v/>
      </c>
      <c r="L314" s="142"/>
      <c r="M314" s="142"/>
      <c r="N314" s="142"/>
      <c r="O314" s="146"/>
      <c r="P314" s="146"/>
      <c r="Q314" s="145">
        <f t="shared" si="24"/>
        <v>0</v>
      </c>
      <c r="R314" s="126">
        <f t="shared" si="23"/>
        <v>0</v>
      </c>
    </row>
    <row r="315" spans="1:18" x14ac:dyDescent="0.55000000000000004">
      <c r="A315">
        <v>306</v>
      </c>
      <c r="B315" s="142"/>
      <c r="C315" s="142"/>
      <c r="D315" s="142"/>
      <c r="E315" s="142"/>
      <c r="F315" s="142"/>
      <c r="G315" t="str">
        <f t="shared" si="20"/>
        <v/>
      </c>
      <c r="H315" s="142"/>
      <c r="I315" t="str">
        <f t="shared" ca="1" si="21"/>
        <v/>
      </c>
      <c r="J315" s="142"/>
      <c r="K315" t="str">
        <f t="shared" ca="1" si="22"/>
        <v/>
      </c>
      <c r="L315" s="142"/>
      <c r="M315" s="142"/>
      <c r="N315" s="142"/>
      <c r="O315" s="146"/>
      <c r="P315" s="146"/>
      <c r="Q315" s="145">
        <f t="shared" si="24"/>
        <v>0</v>
      </c>
      <c r="R315" s="126">
        <f t="shared" si="23"/>
        <v>0</v>
      </c>
    </row>
    <row r="316" spans="1:18" x14ac:dyDescent="0.55000000000000004">
      <c r="A316">
        <v>307</v>
      </c>
      <c r="B316" s="142"/>
      <c r="C316" s="142"/>
      <c r="D316" s="142"/>
      <c r="E316" s="142"/>
      <c r="F316" s="142"/>
      <c r="G316" t="str">
        <f t="shared" si="20"/>
        <v/>
      </c>
      <c r="H316" s="142"/>
      <c r="I316" t="str">
        <f t="shared" ca="1" si="21"/>
        <v/>
      </c>
      <c r="J316" s="142"/>
      <c r="K316" t="str">
        <f t="shared" ca="1" si="22"/>
        <v/>
      </c>
      <c r="L316" s="142"/>
      <c r="M316" s="142"/>
      <c r="N316" s="142"/>
      <c r="O316" s="146"/>
      <c r="P316" s="146"/>
      <c r="Q316" s="145">
        <f t="shared" si="24"/>
        <v>0</v>
      </c>
      <c r="R316" s="126">
        <f t="shared" si="23"/>
        <v>0</v>
      </c>
    </row>
    <row r="317" spans="1:18" x14ac:dyDescent="0.55000000000000004">
      <c r="A317">
        <v>308</v>
      </c>
      <c r="B317" s="142"/>
      <c r="C317" s="142"/>
      <c r="D317" s="142"/>
      <c r="E317" s="142"/>
      <c r="F317" s="142"/>
      <c r="G317" t="str">
        <f t="shared" si="20"/>
        <v/>
      </c>
      <c r="H317" s="142"/>
      <c r="I317" t="str">
        <f t="shared" ca="1" si="21"/>
        <v/>
      </c>
      <c r="J317" s="142"/>
      <c r="K317" t="str">
        <f t="shared" ca="1" si="22"/>
        <v/>
      </c>
      <c r="L317" s="142"/>
      <c r="M317" s="142"/>
      <c r="N317" s="142"/>
      <c r="O317" s="146"/>
      <c r="P317" s="146"/>
      <c r="Q317" s="145">
        <f t="shared" si="24"/>
        <v>0</v>
      </c>
      <c r="R317" s="126">
        <f t="shared" si="23"/>
        <v>0</v>
      </c>
    </row>
    <row r="318" spans="1:18" x14ac:dyDescent="0.55000000000000004">
      <c r="A318">
        <v>309</v>
      </c>
      <c r="B318" s="142"/>
      <c r="C318" s="142"/>
      <c r="D318" s="142"/>
      <c r="E318" s="142"/>
      <c r="F318" s="142"/>
      <c r="G318" t="str">
        <f t="shared" si="20"/>
        <v/>
      </c>
      <c r="H318" s="142"/>
      <c r="I318" t="str">
        <f t="shared" ca="1" si="21"/>
        <v/>
      </c>
      <c r="J318" s="142"/>
      <c r="K318" t="str">
        <f t="shared" ca="1" si="22"/>
        <v/>
      </c>
      <c r="L318" s="142"/>
      <c r="M318" s="142"/>
      <c r="N318" s="142"/>
      <c r="O318" s="146"/>
      <c r="P318" s="146"/>
      <c r="Q318" s="145">
        <f t="shared" si="24"/>
        <v>0</v>
      </c>
      <c r="R318" s="126">
        <f t="shared" si="23"/>
        <v>0</v>
      </c>
    </row>
    <row r="319" spans="1:18" x14ac:dyDescent="0.55000000000000004">
      <c r="A319">
        <v>310</v>
      </c>
      <c r="B319" s="142"/>
      <c r="C319" s="142"/>
      <c r="D319" s="142"/>
      <c r="E319" s="142"/>
      <c r="F319" s="142"/>
      <c r="G319" t="str">
        <f t="shared" si="20"/>
        <v/>
      </c>
      <c r="H319" s="142"/>
      <c r="I319" t="str">
        <f t="shared" ca="1" si="21"/>
        <v/>
      </c>
      <c r="J319" s="142"/>
      <c r="K319" t="str">
        <f t="shared" ca="1" si="22"/>
        <v/>
      </c>
      <c r="L319" s="142"/>
      <c r="M319" s="142"/>
      <c r="N319" s="142"/>
      <c r="O319" s="146"/>
      <c r="P319" s="146"/>
      <c r="Q319" s="145">
        <f t="shared" si="24"/>
        <v>0</v>
      </c>
      <c r="R319" s="126">
        <f t="shared" si="23"/>
        <v>0</v>
      </c>
    </row>
    <row r="320" spans="1:18" x14ac:dyDescent="0.55000000000000004">
      <c r="A320">
        <v>311</v>
      </c>
      <c r="B320" s="142"/>
      <c r="C320" s="142"/>
      <c r="D320" s="142"/>
      <c r="E320" s="142"/>
      <c r="F320" s="142"/>
      <c r="G320" t="str">
        <f t="shared" si="20"/>
        <v/>
      </c>
      <c r="H320" s="142"/>
      <c r="I320" t="str">
        <f t="shared" ca="1" si="21"/>
        <v/>
      </c>
      <c r="J320" s="142"/>
      <c r="K320" t="str">
        <f t="shared" ca="1" si="22"/>
        <v/>
      </c>
      <c r="L320" s="142"/>
      <c r="M320" s="142"/>
      <c r="N320" s="142"/>
      <c r="O320" s="146"/>
      <c r="P320" s="146"/>
      <c r="Q320" s="145">
        <f t="shared" si="24"/>
        <v>0</v>
      </c>
      <c r="R320" s="126">
        <f t="shared" si="23"/>
        <v>0</v>
      </c>
    </row>
    <row r="321" spans="1:18" x14ac:dyDescent="0.55000000000000004">
      <c r="A321">
        <v>312</v>
      </c>
      <c r="B321" s="142"/>
      <c r="C321" s="142"/>
      <c r="D321" s="142"/>
      <c r="E321" s="142"/>
      <c r="F321" s="142"/>
      <c r="G321" t="str">
        <f t="shared" si="20"/>
        <v/>
      </c>
      <c r="H321" s="142"/>
      <c r="I321" t="str">
        <f t="shared" ca="1" si="21"/>
        <v/>
      </c>
      <c r="J321" s="142"/>
      <c r="K321" t="str">
        <f t="shared" ca="1" si="22"/>
        <v/>
      </c>
      <c r="L321" s="142"/>
      <c r="M321" s="142"/>
      <c r="N321" s="142"/>
      <c r="O321" s="146"/>
      <c r="P321" s="146"/>
      <c r="Q321" s="145">
        <f t="shared" si="24"/>
        <v>0</v>
      </c>
      <c r="R321" s="126">
        <f t="shared" si="23"/>
        <v>0</v>
      </c>
    </row>
    <row r="322" spans="1:18" x14ac:dyDescent="0.55000000000000004">
      <c r="A322">
        <v>313</v>
      </c>
      <c r="B322" s="142"/>
      <c r="C322" s="142"/>
      <c r="D322" s="142"/>
      <c r="E322" s="142"/>
      <c r="F322" s="142"/>
      <c r="G322" t="str">
        <f t="shared" si="20"/>
        <v/>
      </c>
      <c r="H322" s="142"/>
      <c r="I322" t="str">
        <f t="shared" ca="1" si="21"/>
        <v/>
      </c>
      <c r="J322" s="142"/>
      <c r="K322" t="str">
        <f t="shared" ca="1" si="22"/>
        <v/>
      </c>
      <c r="L322" s="142"/>
      <c r="M322" s="142"/>
      <c r="N322" s="142"/>
      <c r="O322" s="146"/>
      <c r="P322" s="146"/>
      <c r="Q322" s="145">
        <f t="shared" si="24"/>
        <v>0</v>
      </c>
      <c r="R322" s="126">
        <f t="shared" si="23"/>
        <v>0</v>
      </c>
    </row>
    <row r="323" spans="1:18" x14ac:dyDescent="0.55000000000000004">
      <c r="A323">
        <v>314</v>
      </c>
      <c r="B323" s="142"/>
      <c r="C323" s="142"/>
      <c r="D323" s="142"/>
      <c r="E323" s="142"/>
      <c r="F323" s="142"/>
      <c r="G323" t="str">
        <f t="shared" si="20"/>
        <v/>
      </c>
      <c r="H323" s="142"/>
      <c r="I323" t="str">
        <f t="shared" ca="1" si="21"/>
        <v/>
      </c>
      <c r="J323" s="142"/>
      <c r="K323" t="str">
        <f t="shared" ca="1" si="22"/>
        <v/>
      </c>
      <c r="L323" s="142"/>
      <c r="M323" s="142"/>
      <c r="N323" s="142"/>
      <c r="O323" s="146"/>
      <c r="P323" s="146"/>
      <c r="Q323" s="145">
        <f t="shared" si="24"/>
        <v>0</v>
      </c>
      <c r="R323" s="126">
        <f t="shared" si="23"/>
        <v>0</v>
      </c>
    </row>
    <row r="324" spans="1:18" x14ac:dyDescent="0.55000000000000004">
      <c r="A324">
        <v>315</v>
      </c>
      <c r="B324" s="142"/>
      <c r="C324" s="142"/>
      <c r="D324" s="142"/>
      <c r="E324" s="142"/>
      <c r="F324" s="142"/>
      <c r="G324" t="str">
        <f t="shared" si="20"/>
        <v/>
      </c>
      <c r="H324" s="142"/>
      <c r="I324" t="str">
        <f t="shared" ca="1" si="21"/>
        <v/>
      </c>
      <c r="J324" s="142"/>
      <c r="K324" t="str">
        <f t="shared" ca="1" si="22"/>
        <v/>
      </c>
      <c r="L324" s="142"/>
      <c r="M324" s="142"/>
      <c r="N324" s="142"/>
      <c r="O324" s="146"/>
      <c r="P324" s="146"/>
      <c r="Q324" s="145">
        <f t="shared" si="24"/>
        <v>0</v>
      </c>
      <c r="R324" s="126">
        <f t="shared" si="23"/>
        <v>0</v>
      </c>
    </row>
    <row r="325" spans="1:18" x14ac:dyDescent="0.55000000000000004">
      <c r="A325">
        <v>316</v>
      </c>
      <c r="B325" s="142"/>
      <c r="C325" s="142"/>
      <c r="D325" s="142"/>
      <c r="E325" s="142"/>
      <c r="F325" s="142"/>
      <c r="G325" t="str">
        <f t="shared" si="20"/>
        <v/>
      </c>
      <c r="H325" s="142"/>
      <c r="I325" t="str">
        <f t="shared" ca="1" si="21"/>
        <v/>
      </c>
      <c r="J325" s="142"/>
      <c r="K325" t="str">
        <f t="shared" ca="1" si="22"/>
        <v/>
      </c>
      <c r="L325" s="142"/>
      <c r="M325" s="142"/>
      <c r="N325" s="142"/>
      <c r="O325" s="146"/>
      <c r="P325" s="146"/>
      <c r="Q325" s="145">
        <f t="shared" si="24"/>
        <v>0</v>
      </c>
      <c r="R325" s="126">
        <f t="shared" si="23"/>
        <v>0</v>
      </c>
    </row>
    <row r="326" spans="1:18" x14ac:dyDescent="0.55000000000000004">
      <c r="A326">
        <v>317</v>
      </c>
      <c r="B326" s="142"/>
      <c r="C326" s="142"/>
      <c r="D326" s="142"/>
      <c r="E326" s="142"/>
      <c r="F326" s="142"/>
      <c r="G326" t="str">
        <f t="shared" si="20"/>
        <v/>
      </c>
      <c r="H326" s="142"/>
      <c r="I326" t="str">
        <f t="shared" ca="1" si="21"/>
        <v/>
      </c>
      <c r="J326" s="142"/>
      <c r="K326" t="str">
        <f t="shared" ca="1" si="22"/>
        <v/>
      </c>
      <c r="L326" s="142"/>
      <c r="M326" s="142"/>
      <c r="N326" s="142"/>
      <c r="O326" s="146"/>
      <c r="P326" s="146"/>
      <c r="Q326" s="145">
        <f t="shared" si="24"/>
        <v>0</v>
      </c>
      <c r="R326" s="126">
        <f t="shared" si="23"/>
        <v>0</v>
      </c>
    </row>
    <row r="327" spans="1:18" x14ac:dyDescent="0.55000000000000004">
      <c r="A327">
        <v>318</v>
      </c>
      <c r="B327" s="142"/>
      <c r="C327" s="142"/>
      <c r="D327" s="142"/>
      <c r="E327" s="142"/>
      <c r="F327" s="142"/>
      <c r="G327" t="str">
        <f t="shared" si="20"/>
        <v/>
      </c>
      <c r="H327" s="142"/>
      <c r="I327" t="str">
        <f t="shared" ca="1" si="21"/>
        <v/>
      </c>
      <c r="J327" s="142"/>
      <c r="K327" t="str">
        <f t="shared" ca="1" si="22"/>
        <v/>
      </c>
      <c r="L327" s="142"/>
      <c r="M327" s="142"/>
      <c r="N327" s="142"/>
      <c r="O327" s="146"/>
      <c r="P327" s="146"/>
      <c r="Q327" s="145">
        <f t="shared" si="24"/>
        <v>0</v>
      </c>
      <c r="R327" s="126">
        <f t="shared" si="23"/>
        <v>0</v>
      </c>
    </row>
    <row r="328" spans="1:18" x14ac:dyDescent="0.55000000000000004">
      <c r="A328">
        <v>319</v>
      </c>
      <c r="B328" s="142"/>
      <c r="C328" s="142"/>
      <c r="D328" s="142"/>
      <c r="E328" s="142"/>
      <c r="F328" s="142"/>
      <c r="G328" t="str">
        <f t="shared" si="20"/>
        <v/>
      </c>
      <c r="H328" s="142"/>
      <c r="I328" t="str">
        <f t="shared" ca="1" si="21"/>
        <v/>
      </c>
      <c r="J328" s="142"/>
      <c r="K328" t="str">
        <f t="shared" ca="1" si="22"/>
        <v/>
      </c>
      <c r="L328" s="142"/>
      <c r="M328" s="142"/>
      <c r="N328" s="142"/>
      <c r="O328" s="146"/>
      <c r="P328" s="146"/>
      <c r="Q328" s="145">
        <f t="shared" si="24"/>
        <v>0</v>
      </c>
      <c r="R328" s="126">
        <f t="shared" si="23"/>
        <v>0</v>
      </c>
    </row>
    <row r="329" spans="1:18" x14ac:dyDescent="0.55000000000000004">
      <c r="A329">
        <v>320</v>
      </c>
      <c r="B329" s="142"/>
      <c r="C329" s="142"/>
      <c r="D329" s="142"/>
      <c r="E329" s="142"/>
      <c r="F329" s="142"/>
      <c r="G329" t="str">
        <f t="shared" si="20"/>
        <v/>
      </c>
      <c r="H329" s="142"/>
      <c r="I329" t="str">
        <f t="shared" ca="1" si="21"/>
        <v/>
      </c>
      <c r="J329" s="142"/>
      <c r="K329" t="str">
        <f t="shared" ca="1" si="22"/>
        <v/>
      </c>
      <c r="L329" s="142"/>
      <c r="M329" s="142"/>
      <c r="N329" s="142"/>
      <c r="O329" s="146"/>
      <c r="P329" s="146"/>
      <c r="Q329" s="145">
        <f t="shared" si="24"/>
        <v>0</v>
      </c>
      <c r="R329" s="126">
        <f t="shared" si="23"/>
        <v>0</v>
      </c>
    </row>
    <row r="330" spans="1:18" x14ac:dyDescent="0.55000000000000004">
      <c r="A330">
        <v>321</v>
      </c>
      <c r="B330" s="142"/>
      <c r="C330" s="142"/>
      <c r="D330" s="142"/>
      <c r="E330" s="142"/>
      <c r="F330" s="142"/>
      <c r="G330" t="str">
        <f t="shared" si="20"/>
        <v/>
      </c>
      <c r="H330" s="142"/>
      <c r="I330" t="str">
        <f t="shared" ca="1" si="21"/>
        <v/>
      </c>
      <c r="J330" s="142"/>
      <c r="K330" t="str">
        <f t="shared" ca="1" si="22"/>
        <v/>
      </c>
      <c r="L330" s="142"/>
      <c r="M330" s="142"/>
      <c r="N330" s="142"/>
      <c r="O330" s="146"/>
      <c r="P330" s="146"/>
      <c r="Q330" s="145">
        <f t="shared" si="24"/>
        <v>0</v>
      </c>
      <c r="R330" s="126">
        <f t="shared" si="23"/>
        <v>0</v>
      </c>
    </row>
    <row r="331" spans="1:18" x14ac:dyDescent="0.55000000000000004">
      <c r="A331">
        <v>322</v>
      </c>
      <c r="B331" s="142"/>
      <c r="C331" s="142"/>
      <c r="D331" s="142"/>
      <c r="E331" s="142"/>
      <c r="F331" s="142"/>
      <c r="G331" t="str">
        <f t="shared" ref="G331:G394" si="25">LEFT(F331,1)</f>
        <v/>
      </c>
      <c r="H331" s="142"/>
      <c r="I331" t="str">
        <f t="shared" ref="I331:I394" ca="1" si="26">IFERROR(VLOOKUP(H331,INDIRECT(G331&amp;"CATL"),2,FALSE),"")</f>
        <v/>
      </c>
      <c r="J331" s="142"/>
      <c r="K331" t="str">
        <f t="shared" ref="K331:K394" ca="1" si="27">IFERROR(VLOOKUP(J331,INDIRECT("SUB"&amp;I331&amp;"L"),2,FALSE),"")</f>
        <v/>
      </c>
      <c r="L331" s="142"/>
      <c r="M331" s="142"/>
      <c r="N331" s="142"/>
      <c r="O331" s="146"/>
      <c r="P331" s="146"/>
      <c r="Q331" s="145">
        <f t="shared" si="24"/>
        <v>0</v>
      </c>
      <c r="R331" s="126">
        <f t="shared" ref="R331:R394" si="28">O331-P331</f>
        <v>0</v>
      </c>
    </row>
    <row r="332" spans="1:18" x14ac:dyDescent="0.55000000000000004">
      <c r="A332">
        <v>323</v>
      </c>
      <c r="B332" s="142"/>
      <c r="C332" s="142"/>
      <c r="D332" s="142"/>
      <c r="E332" s="142"/>
      <c r="F332" s="142"/>
      <c r="G332" t="str">
        <f t="shared" si="25"/>
        <v/>
      </c>
      <c r="H332" s="142"/>
      <c r="I332" t="str">
        <f t="shared" ca="1" si="26"/>
        <v/>
      </c>
      <c r="J332" s="142"/>
      <c r="K332" t="str">
        <f t="shared" ca="1" si="27"/>
        <v/>
      </c>
      <c r="L332" s="142"/>
      <c r="M332" s="142"/>
      <c r="N332" s="142"/>
      <c r="O332" s="146"/>
      <c r="P332" s="146"/>
      <c r="Q332" s="145">
        <f t="shared" ref="Q332:Q395" si="29">Q331+O332-P332</f>
        <v>0</v>
      </c>
      <c r="R332" s="126">
        <f t="shared" si="28"/>
        <v>0</v>
      </c>
    </row>
    <row r="333" spans="1:18" x14ac:dyDescent="0.55000000000000004">
      <c r="A333">
        <v>324</v>
      </c>
      <c r="B333" s="142"/>
      <c r="C333" s="142"/>
      <c r="D333" s="142"/>
      <c r="E333" s="142"/>
      <c r="F333" s="142"/>
      <c r="G333" t="str">
        <f t="shared" si="25"/>
        <v/>
      </c>
      <c r="H333" s="142"/>
      <c r="I333" t="str">
        <f t="shared" ca="1" si="26"/>
        <v/>
      </c>
      <c r="J333" s="142"/>
      <c r="K333" t="str">
        <f t="shared" ca="1" si="27"/>
        <v/>
      </c>
      <c r="L333" s="142"/>
      <c r="M333" s="142"/>
      <c r="N333" s="142"/>
      <c r="O333" s="146"/>
      <c r="P333" s="146"/>
      <c r="Q333" s="145">
        <f t="shared" si="29"/>
        <v>0</v>
      </c>
      <c r="R333" s="126">
        <f t="shared" si="28"/>
        <v>0</v>
      </c>
    </row>
    <row r="334" spans="1:18" x14ac:dyDescent="0.55000000000000004">
      <c r="A334">
        <v>325</v>
      </c>
      <c r="B334" s="142"/>
      <c r="C334" s="142"/>
      <c r="D334" s="142"/>
      <c r="E334" s="142"/>
      <c r="F334" s="142"/>
      <c r="G334" t="str">
        <f t="shared" si="25"/>
        <v/>
      </c>
      <c r="H334" s="142"/>
      <c r="I334" t="str">
        <f t="shared" ca="1" si="26"/>
        <v/>
      </c>
      <c r="J334" s="142"/>
      <c r="K334" t="str">
        <f t="shared" ca="1" si="27"/>
        <v/>
      </c>
      <c r="L334" s="142"/>
      <c r="M334" s="142"/>
      <c r="N334" s="142"/>
      <c r="O334" s="146"/>
      <c r="P334" s="146"/>
      <c r="Q334" s="145">
        <f t="shared" si="29"/>
        <v>0</v>
      </c>
      <c r="R334" s="126">
        <f t="shared" si="28"/>
        <v>0</v>
      </c>
    </row>
    <row r="335" spans="1:18" x14ac:dyDescent="0.55000000000000004">
      <c r="A335">
        <v>326</v>
      </c>
      <c r="B335" s="142"/>
      <c r="C335" s="142"/>
      <c r="D335" s="142"/>
      <c r="E335" s="142"/>
      <c r="F335" s="142"/>
      <c r="G335" t="str">
        <f t="shared" si="25"/>
        <v/>
      </c>
      <c r="H335" s="142"/>
      <c r="I335" t="str">
        <f t="shared" ca="1" si="26"/>
        <v/>
      </c>
      <c r="J335" s="142"/>
      <c r="K335" t="str">
        <f t="shared" ca="1" si="27"/>
        <v/>
      </c>
      <c r="L335" s="142"/>
      <c r="M335" s="142"/>
      <c r="N335" s="142"/>
      <c r="O335" s="146"/>
      <c r="P335" s="146"/>
      <c r="Q335" s="145">
        <f t="shared" si="29"/>
        <v>0</v>
      </c>
      <c r="R335" s="126">
        <f t="shared" si="28"/>
        <v>0</v>
      </c>
    </row>
    <row r="336" spans="1:18" x14ac:dyDescent="0.55000000000000004">
      <c r="A336">
        <v>327</v>
      </c>
      <c r="B336" s="142"/>
      <c r="C336" s="142"/>
      <c r="D336" s="142"/>
      <c r="E336" s="142"/>
      <c r="F336" s="142"/>
      <c r="G336" t="str">
        <f t="shared" si="25"/>
        <v/>
      </c>
      <c r="H336" s="142"/>
      <c r="I336" t="str">
        <f t="shared" ca="1" si="26"/>
        <v/>
      </c>
      <c r="J336" s="142"/>
      <c r="K336" t="str">
        <f t="shared" ca="1" si="27"/>
        <v/>
      </c>
      <c r="L336" s="142"/>
      <c r="M336" s="142"/>
      <c r="N336" s="142"/>
      <c r="O336" s="146"/>
      <c r="P336" s="146"/>
      <c r="Q336" s="145">
        <f t="shared" si="29"/>
        <v>0</v>
      </c>
      <c r="R336" s="126">
        <f t="shared" si="28"/>
        <v>0</v>
      </c>
    </row>
    <row r="337" spans="1:18" x14ac:dyDescent="0.55000000000000004">
      <c r="A337">
        <v>328</v>
      </c>
      <c r="B337" s="142"/>
      <c r="C337" s="142"/>
      <c r="D337" s="142"/>
      <c r="E337" s="142"/>
      <c r="F337" s="142"/>
      <c r="G337" t="str">
        <f t="shared" si="25"/>
        <v/>
      </c>
      <c r="H337" s="142"/>
      <c r="I337" t="str">
        <f t="shared" ca="1" si="26"/>
        <v/>
      </c>
      <c r="J337" s="142"/>
      <c r="K337" t="str">
        <f t="shared" ca="1" si="27"/>
        <v/>
      </c>
      <c r="L337" s="142"/>
      <c r="M337" s="142"/>
      <c r="N337" s="142"/>
      <c r="O337" s="146"/>
      <c r="P337" s="146"/>
      <c r="Q337" s="145">
        <f t="shared" si="29"/>
        <v>0</v>
      </c>
      <c r="R337" s="126">
        <f t="shared" si="28"/>
        <v>0</v>
      </c>
    </row>
    <row r="338" spans="1:18" x14ac:dyDescent="0.55000000000000004">
      <c r="A338">
        <v>329</v>
      </c>
      <c r="B338" s="142"/>
      <c r="C338" s="142"/>
      <c r="D338" s="142"/>
      <c r="E338" s="142"/>
      <c r="F338" s="142"/>
      <c r="G338" t="str">
        <f t="shared" si="25"/>
        <v/>
      </c>
      <c r="H338" s="142"/>
      <c r="I338" t="str">
        <f t="shared" ca="1" si="26"/>
        <v/>
      </c>
      <c r="J338" s="142"/>
      <c r="K338" t="str">
        <f t="shared" ca="1" si="27"/>
        <v/>
      </c>
      <c r="L338" s="142"/>
      <c r="M338" s="142"/>
      <c r="N338" s="142"/>
      <c r="O338" s="146"/>
      <c r="P338" s="146"/>
      <c r="Q338" s="145">
        <f t="shared" si="29"/>
        <v>0</v>
      </c>
      <c r="R338" s="126">
        <f t="shared" si="28"/>
        <v>0</v>
      </c>
    </row>
    <row r="339" spans="1:18" x14ac:dyDescent="0.55000000000000004">
      <c r="A339">
        <v>330</v>
      </c>
      <c r="B339" s="142"/>
      <c r="C339" s="142"/>
      <c r="D339" s="142"/>
      <c r="E339" s="142"/>
      <c r="F339" s="142"/>
      <c r="G339" t="str">
        <f t="shared" si="25"/>
        <v/>
      </c>
      <c r="H339" s="142"/>
      <c r="I339" t="str">
        <f t="shared" ca="1" si="26"/>
        <v/>
      </c>
      <c r="J339" s="142"/>
      <c r="K339" t="str">
        <f t="shared" ca="1" si="27"/>
        <v/>
      </c>
      <c r="L339" s="142"/>
      <c r="M339" s="142"/>
      <c r="N339" s="142"/>
      <c r="O339" s="146"/>
      <c r="P339" s="146"/>
      <c r="Q339" s="145">
        <f t="shared" si="29"/>
        <v>0</v>
      </c>
      <c r="R339" s="126">
        <f t="shared" si="28"/>
        <v>0</v>
      </c>
    </row>
    <row r="340" spans="1:18" x14ac:dyDescent="0.55000000000000004">
      <c r="A340">
        <v>331</v>
      </c>
      <c r="B340" s="142"/>
      <c r="C340" s="142"/>
      <c r="D340" s="142"/>
      <c r="E340" s="142"/>
      <c r="F340" s="142"/>
      <c r="G340" t="str">
        <f t="shared" si="25"/>
        <v/>
      </c>
      <c r="H340" s="142"/>
      <c r="I340" t="str">
        <f t="shared" ca="1" si="26"/>
        <v/>
      </c>
      <c r="J340" s="142"/>
      <c r="K340" t="str">
        <f t="shared" ca="1" si="27"/>
        <v/>
      </c>
      <c r="L340" s="142"/>
      <c r="M340" s="142"/>
      <c r="N340" s="142"/>
      <c r="O340" s="146"/>
      <c r="P340" s="146"/>
      <c r="Q340" s="145">
        <f t="shared" si="29"/>
        <v>0</v>
      </c>
      <c r="R340" s="126">
        <f t="shared" si="28"/>
        <v>0</v>
      </c>
    </row>
    <row r="341" spans="1:18" x14ac:dyDescent="0.55000000000000004">
      <c r="A341">
        <v>332</v>
      </c>
      <c r="B341" s="142"/>
      <c r="C341" s="142"/>
      <c r="D341" s="142"/>
      <c r="E341" s="142"/>
      <c r="F341" s="142"/>
      <c r="G341" t="str">
        <f t="shared" si="25"/>
        <v/>
      </c>
      <c r="H341" s="142"/>
      <c r="I341" t="str">
        <f t="shared" ca="1" si="26"/>
        <v/>
      </c>
      <c r="J341" s="142"/>
      <c r="K341" t="str">
        <f t="shared" ca="1" si="27"/>
        <v/>
      </c>
      <c r="L341" s="142"/>
      <c r="M341" s="142"/>
      <c r="N341" s="142"/>
      <c r="O341" s="146"/>
      <c r="P341" s="146"/>
      <c r="Q341" s="145">
        <f t="shared" si="29"/>
        <v>0</v>
      </c>
      <c r="R341" s="126">
        <f t="shared" si="28"/>
        <v>0</v>
      </c>
    </row>
    <row r="342" spans="1:18" x14ac:dyDescent="0.55000000000000004">
      <c r="A342">
        <v>333</v>
      </c>
      <c r="B342" s="142"/>
      <c r="C342" s="142"/>
      <c r="D342" s="142"/>
      <c r="E342" s="142"/>
      <c r="F342" s="142"/>
      <c r="G342" t="str">
        <f t="shared" si="25"/>
        <v/>
      </c>
      <c r="H342" s="142"/>
      <c r="I342" t="str">
        <f t="shared" ca="1" si="26"/>
        <v/>
      </c>
      <c r="J342" s="142"/>
      <c r="K342" t="str">
        <f t="shared" ca="1" si="27"/>
        <v/>
      </c>
      <c r="L342" s="142"/>
      <c r="M342" s="142"/>
      <c r="N342" s="142"/>
      <c r="O342" s="146"/>
      <c r="P342" s="146"/>
      <c r="Q342" s="145">
        <f t="shared" si="29"/>
        <v>0</v>
      </c>
      <c r="R342" s="126">
        <f t="shared" si="28"/>
        <v>0</v>
      </c>
    </row>
    <row r="343" spans="1:18" x14ac:dyDescent="0.55000000000000004">
      <c r="A343">
        <v>334</v>
      </c>
      <c r="B343" s="142"/>
      <c r="C343" s="142"/>
      <c r="D343" s="142"/>
      <c r="E343" s="142"/>
      <c r="F343" s="142"/>
      <c r="G343" t="str">
        <f t="shared" si="25"/>
        <v/>
      </c>
      <c r="H343" s="142"/>
      <c r="I343" t="str">
        <f t="shared" ca="1" si="26"/>
        <v/>
      </c>
      <c r="J343" s="142"/>
      <c r="K343" t="str">
        <f t="shared" ca="1" si="27"/>
        <v/>
      </c>
      <c r="L343" s="142"/>
      <c r="M343" s="142"/>
      <c r="N343" s="142"/>
      <c r="O343" s="146"/>
      <c r="P343" s="146"/>
      <c r="Q343" s="145">
        <f t="shared" si="29"/>
        <v>0</v>
      </c>
      <c r="R343" s="126">
        <f t="shared" si="28"/>
        <v>0</v>
      </c>
    </row>
    <row r="344" spans="1:18" x14ac:dyDescent="0.55000000000000004">
      <c r="A344">
        <v>335</v>
      </c>
      <c r="B344" s="142"/>
      <c r="C344" s="142"/>
      <c r="D344" s="142"/>
      <c r="E344" s="142"/>
      <c r="F344" s="142"/>
      <c r="G344" t="str">
        <f t="shared" si="25"/>
        <v/>
      </c>
      <c r="H344" s="142"/>
      <c r="I344" t="str">
        <f t="shared" ca="1" si="26"/>
        <v/>
      </c>
      <c r="J344" s="142"/>
      <c r="K344" t="str">
        <f t="shared" ca="1" si="27"/>
        <v/>
      </c>
      <c r="L344" s="142"/>
      <c r="M344" s="142"/>
      <c r="N344" s="142"/>
      <c r="O344" s="146"/>
      <c r="P344" s="146"/>
      <c r="Q344" s="145">
        <f t="shared" si="29"/>
        <v>0</v>
      </c>
      <c r="R344" s="126">
        <f t="shared" si="28"/>
        <v>0</v>
      </c>
    </row>
    <row r="345" spans="1:18" x14ac:dyDescent="0.55000000000000004">
      <c r="A345">
        <v>336</v>
      </c>
      <c r="B345" s="142"/>
      <c r="C345" s="142"/>
      <c r="D345" s="142"/>
      <c r="E345" s="142"/>
      <c r="F345" s="142"/>
      <c r="G345" t="str">
        <f t="shared" si="25"/>
        <v/>
      </c>
      <c r="H345" s="142"/>
      <c r="I345" t="str">
        <f t="shared" ca="1" si="26"/>
        <v/>
      </c>
      <c r="J345" s="142"/>
      <c r="K345" t="str">
        <f t="shared" ca="1" si="27"/>
        <v/>
      </c>
      <c r="L345" s="142"/>
      <c r="M345" s="142"/>
      <c r="N345" s="142"/>
      <c r="O345" s="146"/>
      <c r="P345" s="146"/>
      <c r="Q345" s="145">
        <f t="shared" si="29"/>
        <v>0</v>
      </c>
      <c r="R345" s="126">
        <f t="shared" si="28"/>
        <v>0</v>
      </c>
    </row>
    <row r="346" spans="1:18" x14ac:dyDescent="0.55000000000000004">
      <c r="A346">
        <v>337</v>
      </c>
      <c r="B346" s="142"/>
      <c r="C346" s="142"/>
      <c r="D346" s="142"/>
      <c r="E346" s="142"/>
      <c r="F346" s="142"/>
      <c r="G346" t="str">
        <f t="shared" si="25"/>
        <v/>
      </c>
      <c r="H346" s="142"/>
      <c r="I346" t="str">
        <f t="shared" ca="1" si="26"/>
        <v/>
      </c>
      <c r="J346" s="142"/>
      <c r="K346" t="str">
        <f t="shared" ca="1" si="27"/>
        <v/>
      </c>
      <c r="L346" s="142"/>
      <c r="M346" s="142"/>
      <c r="N346" s="142"/>
      <c r="O346" s="146"/>
      <c r="P346" s="146"/>
      <c r="Q346" s="145">
        <f t="shared" si="29"/>
        <v>0</v>
      </c>
      <c r="R346" s="126">
        <f t="shared" si="28"/>
        <v>0</v>
      </c>
    </row>
    <row r="347" spans="1:18" x14ac:dyDescent="0.55000000000000004">
      <c r="A347">
        <v>338</v>
      </c>
      <c r="B347" s="142"/>
      <c r="C347" s="142"/>
      <c r="D347" s="142"/>
      <c r="E347" s="142"/>
      <c r="F347" s="142"/>
      <c r="G347" t="str">
        <f t="shared" si="25"/>
        <v/>
      </c>
      <c r="H347" s="142"/>
      <c r="I347" t="str">
        <f t="shared" ca="1" si="26"/>
        <v/>
      </c>
      <c r="J347" s="142"/>
      <c r="K347" t="str">
        <f t="shared" ca="1" si="27"/>
        <v/>
      </c>
      <c r="L347" s="142"/>
      <c r="M347" s="142"/>
      <c r="N347" s="142"/>
      <c r="O347" s="146"/>
      <c r="P347" s="146"/>
      <c r="Q347" s="145">
        <f t="shared" si="29"/>
        <v>0</v>
      </c>
      <c r="R347" s="126">
        <f t="shared" si="28"/>
        <v>0</v>
      </c>
    </row>
    <row r="348" spans="1:18" x14ac:dyDescent="0.55000000000000004">
      <c r="A348">
        <v>339</v>
      </c>
      <c r="B348" s="142"/>
      <c r="C348" s="142"/>
      <c r="D348" s="142"/>
      <c r="E348" s="142"/>
      <c r="F348" s="142"/>
      <c r="G348" t="str">
        <f t="shared" si="25"/>
        <v/>
      </c>
      <c r="H348" s="142"/>
      <c r="I348" t="str">
        <f t="shared" ca="1" si="26"/>
        <v/>
      </c>
      <c r="J348" s="142"/>
      <c r="K348" t="str">
        <f t="shared" ca="1" si="27"/>
        <v/>
      </c>
      <c r="L348" s="142"/>
      <c r="M348" s="142"/>
      <c r="N348" s="142"/>
      <c r="O348" s="146"/>
      <c r="P348" s="146"/>
      <c r="Q348" s="145">
        <f t="shared" si="29"/>
        <v>0</v>
      </c>
      <c r="R348" s="126">
        <f t="shared" si="28"/>
        <v>0</v>
      </c>
    </row>
    <row r="349" spans="1:18" x14ac:dyDescent="0.55000000000000004">
      <c r="A349">
        <v>340</v>
      </c>
      <c r="B349" s="142"/>
      <c r="C349" s="142"/>
      <c r="D349" s="142"/>
      <c r="E349" s="142"/>
      <c r="F349" s="142"/>
      <c r="G349" t="str">
        <f t="shared" si="25"/>
        <v/>
      </c>
      <c r="H349" s="142"/>
      <c r="I349" t="str">
        <f t="shared" ca="1" si="26"/>
        <v/>
      </c>
      <c r="J349" s="142"/>
      <c r="K349" t="str">
        <f t="shared" ca="1" si="27"/>
        <v/>
      </c>
      <c r="L349" s="142"/>
      <c r="M349" s="142"/>
      <c r="N349" s="142"/>
      <c r="O349" s="146"/>
      <c r="P349" s="146"/>
      <c r="Q349" s="145">
        <f t="shared" si="29"/>
        <v>0</v>
      </c>
      <c r="R349" s="126">
        <f t="shared" si="28"/>
        <v>0</v>
      </c>
    </row>
    <row r="350" spans="1:18" x14ac:dyDescent="0.55000000000000004">
      <c r="A350">
        <v>341</v>
      </c>
      <c r="B350" s="142"/>
      <c r="C350" s="142"/>
      <c r="D350" s="142"/>
      <c r="E350" s="142"/>
      <c r="F350" s="142"/>
      <c r="G350" t="str">
        <f t="shared" si="25"/>
        <v/>
      </c>
      <c r="H350" s="142"/>
      <c r="I350" t="str">
        <f t="shared" ca="1" si="26"/>
        <v/>
      </c>
      <c r="J350" s="142"/>
      <c r="K350" t="str">
        <f t="shared" ca="1" si="27"/>
        <v/>
      </c>
      <c r="L350" s="142"/>
      <c r="M350" s="142"/>
      <c r="N350" s="142"/>
      <c r="O350" s="146"/>
      <c r="P350" s="146"/>
      <c r="Q350" s="145">
        <f t="shared" si="29"/>
        <v>0</v>
      </c>
      <c r="R350" s="126">
        <f t="shared" si="28"/>
        <v>0</v>
      </c>
    </row>
    <row r="351" spans="1:18" x14ac:dyDescent="0.55000000000000004">
      <c r="A351">
        <v>342</v>
      </c>
      <c r="B351" s="142"/>
      <c r="C351" s="142"/>
      <c r="D351" s="142"/>
      <c r="E351" s="142"/>
      <c r="F351" s="142"/>
      <c r="G351" t="str">
        <f t="shared" si="25"/>
        <v/>
      </c>
      <c r="H351" s="142"/>
      <c r="I351" t="str">
        <f t="shared" ca="1" si="26"/>
        <v/>
      </c>
      <c r="J351" s="142"/>
      <c r="K351" t="str">
        <f t="shared" ca="1" si="27"/>
        <v/>
      </c>
      <c r="L351" s="142"/>
      <c r="M351" s="142"/>
      <c r="N351" s="142"/>
      <c r="O351" s="146"/>
      <c r="P351" s="146"/>
      <c r="Q351" s="145">
        <f t="shared" si="29"/>
        <v>0</v>
      </c>
      <c r="R351" s="126">
        <f t="shared" si="28"/>
        <v>0</v>
      </c>
    </row>
    <row r="352" spans="1:18" x14ac:dyDescent="0.55000000000000004">
      <c r="A352">
        <v>343</v>
      </c>
      <c r="B352" s="142"/>
      <c r="C352" s="142"/>
      <c r="D352" s="142"/>
      <c r="E352" s="142"/>
      <c r="F352" s="142"/>
      <c r="G352" t="str">
        <f t="shared" si="25"/>
        <v/>
      </c>
      <c r="H352" s="142"/>
      <c r="I352" t="str">
        <f t="shared" ca="1" si="26"/>
        <v/>
      </c>
      <c r="J352" s="142"/>
      <c r="K352" t="str">
        <f t="shared" ca="1" si="27"/>
        <v/>
      </c>
      <c r="L352" s="142"/>
      <c r="M352" s="142"/>
      <c r="N352" s="142"/>
      <c r="O352" s="146"/>
      <c r="P352" s="146"/>
      <c r="Q352" s="145">
        <f t="shared" si="29"/>
        <v>0</v>
      </c>
      <c r="R352" s="126">
        <f t="shared" si="28"/>
        <v>0</v>
      </c>
    </row>
    <row r="353" spans="1:18" x14ac:dyDescent="0.55000000000000004">
      <c r="A353">
        <v>344</v>
      </c>
      <c r="B353" s="142"/>
      <c r="C353" s="142"/>
      <c r="D353" s="142"/>
      <c r="E353" s="142"/>
      <c r="F353" s="142"/>
      <c r="G353" t="str">
        <f t="shared" si="25"/>
        <v/>
      </c>
      <c r="H353" s="142"/>
      <c r="I353" t="str">
        <f t="shared" ca="1" si="26"/>
        <v/>
      </c>
      <c r="J353" s="142"/>
      <c r="K353" t="str">
        <f t="shared" ca="1" si="27"/>
        <v/>
      </c>
      <c r="L353" s="142"/>
      <c r="M353" s="142"/>
      <c r="N353" s="142"/>
      <c r="O353" s="146"/>
      <c r="P353" s="146"/>
      <c r="Q353" s="145">
        <f t="shared" si="29"/>
        <v>0</v>
      </c>
      <c r="R353" s="126">
        <f t="shared" si="28"/>
        <v>0</v>
      </c>
    </row>
    <row r="354" spans="1:18" x14ac:dyDescent="0.55000000000000004">
      <c r="A354">
        <v>345</v>
      </c>
      <c r="B354" s="142"/>
      <c r="C354" s="142"/>
      <c r="D354" s="142"/>
      <c r="E354" s="142"/>
      <c r="F354" s="142"/>
      <c r="G354" t="str">
        <f t="shared" si="25"/>
        <v/>
      </c>
      <c r="H354" s="142"/>
      <c r="I354" t="str">
        <f t="shared" ca="1" si="26"/>
        <v/>
      </c>
      <c r="J354" s="142"/>
      <c r="K354" t="str">
        <f t="shared" ca="1" si="27"/>
        <v/>
      </c>
      <c r="L354" s="142"/>
      <c r="M354" s="142"/>
      <c r="N354" s="142"/>
      <c r="O354" s="146"/>
      <c r="P354" s="146"/>
      <c r="Q354" s="145">
        <f t="shared" si="29"/>
        <v>0</v>
      </c>
      <c r="R354" s="126">
        <f t="shared" si="28"/>
        <v>0</v>
      </c>
    </row>
    <row r="355" spans="1:18" x14ac:dyDescent="0.55000000000000004">
      <c r="A355">
        <v>346</v>
      </c>
      <c r="B355" s="142"/>
      <c r="C355" s="142"/>
      <c r="D355" s="142"/>
      <c r="E355" s="142"/>
      <c r="F355" s="142"/>
      <c r="G355" t="str">
        <f t="shared" si="25"/>
        <v/>
      </c>
      <c r="H355" s="142"/>
      <c r="I355" t="str">
        <f t="shared" ca="1" si="26"/>
        <v/>
      </c>
      <c r="J355" s="142"/>
      <c r="K355" t="str">
        <f t="shared" ca="1" si="27"/>
        <v/>
      </c>
      <c r="L355" s="142"/>
      <c r="M355" s="142"/>
      <c r="N355" s="142"/>
      <c r="O355" s="146"/>
      <c r="P355" s="146"/>
      <c r="Q355" s="145">
        <f t="shared" si="29"/>
        <v>0</v>
      </c>
      <c r="R355" s="126">
        <f t="shared" si="28"/>
        <v>0</v>
      </c>
    </row>
    <row r="356" spans="1:18" x14ac:dyDescent="0.55000000000000004">
      <c r="A356">
        <v>347</v>
      </c>
      <c r="B356" s="142"/>
      <c r="C356" s="142"/>
      <c r="D356" s="142"/>
      <c r="E356" s="142"/>
      <c r="F356" s="142"/>
      <c r="G356" t="str">
        <f t="shared" si="25"/>
        <v/>
      </c>
      <c r="H356" s="142"/>
      <c r="I356" t="str">
        <f t="shared" ca="1" si="26"/>
        <v/>
      </c>
      <c r="J356" s="142"/>
      <c r="K356" t="str">
        <f t="shared" ca="1" si="27"/>
        <v/>
      </c>
      <c r="L356" s="142"/>
      <c r="M356" s="142"/>
      <c r="N356" s="142"/>
      <c r="O356" s="146"/>
      <c r="P356" s="146"/>
      <c r="Q356" s="145">
        <f t="shared" si="29"/>
        <v>0</v>
      </c>
      <c r="R356" s="126">
        <f t="shared" si="28"/>
        <v>0</v>
      </c>
    </row>
    <row r="357" spans="1:18" x14ac:dyDescent="0.55000000000000004">
      <c r="A357">
        <v>348</v>
      </c>
      <c r="B357" s="142"/>
      <c r="C357" s="142"/>
      <c r="D357" s="142"/>
      <c r="E357" s="142"/>
      <c r="F357" s="142"/>
      <c r="G357" t="str">
        <f t="shared" si="25"/>
        <v/>
      </c>
      <c r="H357" s="142"/>
      <c r="I357" t="str">
        <f t="shared" ca="1" si="26"/>
        <v/>
      </c>
      <c r="J357" s="142"/>
      <c r="K357" t="str">
        <f t="shared" ca="1" si="27"/>
        <v/>
      </c>
      <c r="L357" s="142"/>
      <c r="M357" s="142"/>
      <c r="N357" s="142"/>
      <c r="O357" s="146"/>
      <c r="P357" s="146"/>
      <c r="Q357" s="145">
        <f t="shared" si="29"/>
        <v>0</v>
      </c>
      <c r="R357" s="126">
        <f t="shared" si="28"/>
        <v>0</v>
      </c>
    </row>
    <row r="358" spans="1:18" x14ac:dyDescent="0.55000000000000004">
      <c r="A358">
        <v>349</v>
      </c>
      <c r="B358" s="142"/>
      <c r="C358" s="142"/>
      <c r="D358" s="142"/>
      <c r="E358" s="142"/>
      <c r="F358" s="142"/>
      <c r="G358" t="str">
        <f t="shared" si="25"/>
        <v/>
      </c>
      <c r="H358" s="142"/>
      <c r="I358" t="str">
        <f t="shared" ca="1" si="26"/>
        <v/>
      </c>
      <c r="J358" s="142"/>
      <c r="K358" t="str">
        <f t="shared" ca="1" si="27"/>
        <v/>
      </c>
      <c r="L358" s="142"/>
      <c r="M358" s="142"/>
      <c r="N358" s="142"/>
      <c r="O358" s="146"/>
      <c r="P358" s="146"/>
      <c r="Q358" s="145">
        <f t="shared" si="29"/>
        <v>0</v>
      </c>
      <c r="R358" s="126">
        <f t="shared" si="28"/>
        <v>0</v>
      </c>
    </row>
    <row r="359" spans="1:18" x14ac:dyDescent="0.55000000000000004">
      <c r="A359">
        <v>350</v>
      </c>
      <c r="B359" s="142"/>
      <c r="C359" s="142"/>
      <c r="D359" s="142"/>
      <c r="E359" s="142"/>
      <c r="F359" s="142"/>
      <c r="G359" t="str">
        <f t="shared" si="25"/>
        <v/>
      </c>
      <c r="H359" s="142"/>
      <c r="I359" t="str">
        <f t="shared" ca="1" si="26"/>
        <v/>
      </c>
      <c r="J359" s="142"/>
      <c r="K359" t="str">
        <f t="shared" ca="1" si="27"/>
        <v/>
      </c>
      <c r="L359" s="142"/>
      <c r="M359" s="142"/>
      <c r="N359" s="142"/>
      <c r="O359" s="146"/>
      <c r="P359" s="146"/>
      <c r="Q359" s="145">
        <f t="shared" si="29"/>
        <v>0</v>
      </c>
      <c r="R359" s="126">
        <f t="shared" si="28"/>
        <v>0</v>
      </c>
    </row>
    <row r="360" spans="1:18" x14ac:dyDescent="0.55000000000000004">
      <c r="A360">
        <v>351</v>
      </c>
      <c r="B360" s="142"/>
      <c r="C360" s="142"/>
      <c r="D360" s="142"/>
      <c r="E360" s="142"/>
      <c r="F360" s="142"/>
      <c r="G360" t="str">
        <f t="shared" si="25"/>
        <v/>
      </c>
      <c r="H360" s="142"/>
      <c r="I360" t="str">
        <f t="shared" ca="1" si="26"/>
        <v/>
      </c>
      <c r="J360" s="142"/>
      <c r="K360" t="str">
        <f t="shared" ca="1" si="27"/>
        <v/>
      </c>
      <c r="L360" s="142"/>
      <c r="M360" s="142"/>
      <c r="N360" s="142"/>
      <c r="O360" s="146"/>
      <c r="P360" s="146"/>
      <c r="Q360" s="145">
        <f t="shared" si="29"/>
        <v>0</v>
      </c>
      <c r="R360" s="126">
        <f t="shared" si="28"/>
        <v>0</v>
      </c>
    </row>
    <row r="361" spans="1:18" x14ac:dyDescent="0.55000000000000004">
      <c r="A361">
        <v>352</v>
      </c>
      <c r="B361" s="142"/>
      <c r="C361" s="142"/>
      <c r="D361" s="142"/>
      <c r="E361" s="142"/>
      <c r="F361" s="142"/>
      <c r="G361" t="str">
        <f t="shared" si="25"/>
        <v/>
      </c>
      <c r="H361" s="142"/>
      <c r="I361" t="str">
        <f t="shared" ca="1" si="26"/>
        <v/>
      </c>
      <c r="J361" s="142"/>
      <c r="K361" t="str">
        <f t="shared" ca="1" si="27"/>
        <v/>
      </c>
      <c r="L361" s="142"/>
      <c r="M361" s="142"/>
      <c r="N361" s="142"/>
      <c r="O361" s="146"/>
      <c r="P361" s="146"/>
      <c r="Q361" s="145">
        <f t="shared" si="29"/>
        <v>0</v>
      </c>
      <c r="R361" s="126">
        <f t="shared" si="28"/>
        <v>0</v>
      </c>
    </row>
    <row r="362" spans="1:18" x14ac:dyDescent="0.55000000000000004">
      <c r="A362">
        <v>353</v>
      </c>
      <c r="B362" s="142"/>
      <c r="C362" s="142"/>
      <c r="D362" s="142"/>
      <c r="E362" s="142"/>
      <c r="F362" s="142"/>
      <c r="G362" t="str">
        <f t="shared" si="25"/>
        <v/>
      </c>
      <c r="H362" s="142"/>
      <c r="I362" t="str">
        <f t="shared" ca="1" si="26"/>
        <v/>
      </c>
      <c r="J362" s="142"/>
      <c r="K362" t="str">
        <f t="shared" ca="1" si="27"/>
        <v/>
      </c>
      <c r="L362" s="142"/>
      <c r="M362" s="142"/>
      <c r="N362" s="142"/>
      <c r="O362" s="146"/>
      <c r="P362" s="146"/>
      <c r="Q362" s="145">
        <f t="shared" si="29"/>
        <v>0</v>
      </c>
      <c r="R362" s="126">
        <f t="shared" si="28"/>
        <v>0</v>
      </c>
    </row>
    <row r="363" spans="1:18" x14ac:dyDescent="0.55000000000000004">
      <c r="A363">
        <v>354</v>
      </c>
      <c r="B363" s="142"/>
      <c r="C363" s="142"/>
      <c r="D363" s="142"/>
      <c r="E363" s="142"/>
      <c r="F363" s="142"/>
      <c r="G363" t="str">
        <f t="shared" si="25"/>
        <v/>
      </c>
      <c r="H363" s="142"/>
      <c r="I363" t="str">
        <f t="shared" ca="1" si="26"/>
        <v/>
      </c>
      <c r="J363" s="142"/>
      <c r="K363" t="str">
        <f t="shared" ca="1" si="27"/>
        <v/>
      </c>
      <c r="L363" s="142"/>
      <c r="M363" s="142"/>
      <c r="N363" s="142"/>
      <c r="O363" s="146"/>
      <c r="P363" s="146"/>
      <c r="Q363" s="145">
        <f t="shared" si="29"/>
        <v>0</v>
      </c>
      <c r="R363" s="126">
        <f t="shared" si="28"/>
        <v>0</v>
      </c>
    </row>
    <row r="364" spans="1:18" x14ac:dyDescent="0.55000000000000004">
      <c r="A364">
        <v>355</v>
      </c>
      <c r="B364" s="142"/>
      <c r="C364" s="142"/>
      <c r="D364" s="142"/>
      <c r="E364" s="142"/>
      <c r="F364" s="142"/>
      <c r="G364" t="str">
        <f t="shared" si="25"/>
        <v/>
      </c>
      <c r="H364" s="142"/>
      <c r="I364" t="str">
        <f t="shared" ca="1" si="26"/>
        <v/>
      </c>
      <c r="J364" s="142"/>
      <c r="K364" t="str">
        <f t="shared" ca="1" si="27"/>
        <v/>
      </c>
      <c r="L364" s="142"/>
      <c r="M364" s="142"/>
      <c r="N364" s="142"/>
      <c r="O364" s="146"/>
      <c r="P364" s="146"/>
      <c r="Q364" s="145">
        <f t="shared" si="29"/>
        <v>0</v>
      </c>
      <c r="R364" s="126">
        <f t="shared" si="28"/>
        <v>0</v>
      </c>
    </row>
    <row r="365" spans="1:18" x14ac:dyDescent="0.55000000000000004">
      <c r="A365">
        <v>356</v>
      </c>
      <c r="B365" s="142"/>
      <c r="C365" s="142"/>
      <c r="D365" s="142"/>
      <c r="E365" s="142"/>
      <c r="F365" s="142"/>
      <c r="G365" t="str">
        <f t="shared" si="25"/>
        <v/>
      </c>
      <c r="H365" s="142"/>
      <c r="I365" t="str">
        <f t="shared" ca="1" si="26"/>
        <v/>
      </c>
      <c r="J365" s="142"/>
      <c r="K365" t="str">
        <f t="shared" ca="1" si="27"/>
        <v/>
      </c>
      <c r="L365" s="142"/>
      <c r="M365" s="142"/>
      <c r="N365" s="142"/>
      <c r="O365" s="146"/>
      <c r="P365" s="146"/>
      <c r="Q365" s="145">
        <f t="shared" si="29"/>
        <v>0</v>
      </c>
      <c r="R365" s="126">
        <f t="shared" si="28"/>
        <v>0</v>
      </c>
    </row>
    <row r="366" spans="1:18" x14ac:dyDescent="0.55000000000000004">
      <c r="A366">
        <v>357</v>
      </c>
      <c r="B366" s="142"/>
      <c r="C366" s="142"/>
      <c r="D366" s="142"/>
      <c r="E366" s="142"/>
      <c r="F366" s="142"/>
      <c r="G366" t="str">
        <f t="shared" si="25"/>
        <v/>
      </c>
      <c r="H366" s="142"/>
      <c r="I366" t="str">
        <f t="shared" ca="1" si="26"/>
        <v/>
      </c>
      <c r="J366" s="142"/>
      <c r="K366" t="str">
        <f t="shared" ca="1" si="27"/>
        <v/>
      </c>
      <c r="L366" s="142"/>
      <c r="M366" s="142"/>
      <c r="N366" s="142"/>
      <c r="O366" s="146"/>
      <c r="P366" s="146"/>
      <c r="Q366" s="145">
        <f t="shared" si="29"/>
        <v>0</v>
      </c>
      <c r="R366" s="126">
        <f t="shared" si="28"/>
        <v>0</v>
      </c>
    </row>
    <row r="367" spans="1:18" x14ac:dyDescent="0.55000000000000004">
      <c r="A367">
        <v>358</v>
      </c>
      <c r="B367" s="142"/>
      <c r="C367" s="142"/>
      <c r="D367" s="142"/>
      <c r="E367" s="142"/>
      <c r="F367" s="142"/>
      <c r="G367" t="str">
        <f t="shared" si="25"/>
        <v/>
      </c>
      <c r="H367" s="142"/>
      <c r="I367" t="str">
        <f t="shared" ca="1" si="26"/>
        <v/>
      </c>
      <c r="J367" s="142"/>
      <c r="K367" t="str">
        <f t="shared" ca="1" si="27"/>
        <v/>
      </c>
      <c r="L367" s="142"/>
      <c r="M367" s="142"/>
      <c r="N367" s="142"/>
      <c r="O367" s="146"/>
      <c r="P367" s="146"/>
      <c r="Q367" s="145">
        <f t="shared" si="29"/>
        <v>0</v>
      </c>
      <c r="R367" s="126">
        <f t="shared" si="28"/>
        <v>0</v>
      </c>
    </row>
    <row r="368" spans="1:18" x14ac:dyDescent="0.55000000000000004">
      <c r="A368">
        <v>359</v>
      </c>
      <c r="B368" s="142"/>
      <c r="C368" s="142"/>
      <c r="D368" s="142"/>
      <c r="E368" s="142"/>
      <c r="F368" s="142"/>
      <c r="G368" t="str">
        <f t="shared" si="25"/>
        <v/>
      </c>
      <c r="H368" s="142"/>
      <c r="I368" t="str">
        <f t="shared" ca="1" si="26"/>
        <v/>
      </c>
      <c r="J368" s="142"/>
      <c r="K368" t="str">
        <f t="shared" ca="1" si="27"/>
        <v/>
      </c>
      <c r="L368" s="142"/>
      <c r="M368" s="142"/>
      <c r="N368" s="142"/>
      <c r="O368" s="146"/>
      <c r="P368" s="146"/>
      <c r="Q368" s="145">
        <f t="shared" si="29"/>
        <v>0</v>
      </c>
      <c r="R368" s="126">
        <f t="shared" si="28"/>
        <v>0</v>
      </c>
    </row>
    <row r="369" spans="1:18" x14ac:dyDescent="0.55000000000000004">
      <c r="A369">
        <v>360</v>
      </c>
      <c r="B369" s="142"/>
      <c r="C369" s="142"/>
      <c r="D369" s="142"/>
      <c r="E369" s="142"/>
      <c r="F369" s="142"/>
      <c r="G369" t="str">
        <f t="shared" si="25"/>
        <v/>
      </c>
      <c r="H369" s="142"/>
      <c r="I369" t="str">
        <f t="shared" ca="1" si="26"/>
        <v/>
      </c>
      <c r="J369" s="142"/>
      <c r="K369" t="str">
        <f t="shared" ca="1" si="27"/>
        <v/>
      </c>
      <c r="L369" s="142"/>
      <c r="M369" s="142"/>
      <c r="N369" s="142"/>
      <c r="O369" s="146"/>
      <c r="P369" s="146"/>
      <c r="Q369" s="145">
        <f t="shared" si="29"/>
        <v>0</v>
      </c>
      <c r="R369" s="126">
        <f t="shared" si="28"/>
        <v>0</v>
      </c>
    </row>
    <row r="370" spans="1:18" x14ac:dyDescent="0.55000000000000004">
      <c r="A370">
        <v>361</v>
      </c>
      <c r="B370" s="142"/>
      <c r="C370" s="142"/>
      <c r="D370" s="142"/>
      <c r="E370" s="142"/>
      <c r="F370" s="142"/>
      <c r="G370" t="str">
        <f t="shared" si="25"/>
        <v/>
      </c>
      <c r="H370" s="142"/>
      <c r="I370" t="str">
        <f t="shared" ca="1" si="26"/>
        <v/>
      </c>
      <c r="J370" s="142"/>
      <c r="K370" t="str">
        <f t="shared" ca="1" si="27"/>
        <v/>
      </c>
      <c r="L370" s="142"/>
      <c r="M370" s="142"/>
      <c r="N370" s="142"/>
      <c r="O370" s="146"/>
      <c r="P370" s="146"/>
      <c r="Q370" s="145">
        <f t="shared" si="29"/>
        <v>0</v>
      </c>
      <c r="R370" s="126">
        <f t="shared" si="28"/>
        <v>0</v>
      </c>
    </row>
    <row r="371" spans="1:18" x14ac:dyDescent="0.55000000000000004">
      <c r="A371">
        <v>362</v>
      </c>
      <c r="B371" s="142"/>
      <c r="C371" s="142"/>
      <c r="D371" s="142"/>
      <c r="E371" s="142"/>
      <c r="F371" s="142"/>
      <c r="G371" t="str">
        <f t="shared" si="25"/>
        <v/>
      </c>
      <c r="H371" s="142"/>
      <c r="I371" t="str">
        <f t="shared" ca="1" si="26"/>
        <v/>
      </c>
      <c r="J371" s="142"/>
      <c r="K371" t="str">
        <f t="shared" ca="1" si="27"/>
        <v/>
      </c>
      <c r="L371" s="142"/>
      <c r="M371" s="142"/>
      <c r="N371" s="142"/>
      <c r="O371" s="146"/>
      <c r="P371" s="146"/>
      <c r="Q371" s="145">
        <f t="shared" si="29"/>
        <v>0</v>
      </c>
      <c r="R371" s="126">
        <f t="shared" si="28"/>
        <v>0</v>
      </c>
    </row>
    <row r="372" spans="1:18" x14ac:dyDescent="0.55000000000000004">
      <c r="A372">
        <v>363</v>
      </c>
      <c r="B372" s="142"/>
      <c r="C372" s="142"/>
      <c r="D372" s="142"/>
      <c r="E372" s="142"/>
      <c r="F372" s="142"/>
      <c r="G372" t="str">
        <f t="shared" si="25"/>
        <v/>
      </c>
      <c r="H372" s="142"/>
      <c r="I372" t="str">
        <f t="shared" ca="1" si="26"/>
        <v/>
      </c>
      <c r="J372" s="142"/>
      <c r="K372" t="str">
        <f t="shared" ca="1" si="27"/>
        <v/>
      </c>
      <c r="L372" s="142"/>
      <c r="M372" s="142"/>
      <c r="N372" s="142"/>
      <c r="O372" s="146"/>
      <c r="P372" s="146"/>
      <c r="Q372" s="145">
        <f t="shared" si="29"/>
        <v>0</v>
      </c>
      <c r="R372" s="126">
        <f t="shared" si="28"/>
        <v>0</v>
      </c>
    </row>
    <row r="373" spans="1:18" x14ac:dyDescent="0.55000000000000004">
      <c r="A373">
        <v>364</v>
      </c>
      <c r="B373" s="142"/>
      <c r="C373" s="142"/>
      <c r="D373" s="142"/>
      <c r="E373" s="142"/>
      <c r="F373" s="142"/>
      <c r="G373" t="str">
        <f t="shared" si="25"/>
        <v/>
      </c>
      <c r="H373" s="142"/>
      <c r="I373" t="str">
        <f t="shared" ca="1" si="26"/>
        <v/>
      </c>
      <c r="J373" s="142"/>
      <c r="K373" t="str">
        <f t="shared" ca="1" si="27"/>
        <v/>
      </c>
      <c r="L373" s="142"/>
      <c r="M373" s="142"/>
      <c r="N373" s="142"/>
      <c r="O373" s="146"/>
      <c r="P373" s="146"/>
      <c r="Q373" s="145">
        <f t="shared" si="29"/>
        <v>0</v>
      </c>
      <c r="R373" s="126">
        <f t="shared" si="28"/>
        <v>0</v>
      </c>
    </row>
    <row r="374" spans="1:18" x14ac:dyDescent="0.55000000000000004">
      <c r="A374">
        <v>365</v>
      </c>
      <c r="B374" s="142"/>
      <c r="C374" s="142"/>
      <c r="D374" s="142"/>
      <c r="E374" s="142"/>
      <c r="F374" s="142"/>
      <c r="G374" t="str">
        <f t="shared" si="25"/>
        <v/>
      </c>
      <c r="H374" s="142"/>
      <c r="I374" t="str">
        <f t="shared" ca="1" si="26"/>
        <v/>
      </c>
      <c r="J374" s="142"/>
      <c r="K374" t="str">
        <f t="shared" ca="1" si="27"/>
        <v/>
      </c>
      <c r="L374" s="142"/>
      <c r="M374" s="142"/>
      <c r="N374" s="142"/>
      <c r="O374" s="146"/>
      <c r="P374" s="146"/>
      <c r="Q374" s="145">
        <f t="shared" si="29"/>
        <v>0</v>
      </c>
      <c r="R374" s="126">
        <f t="shared" si="28"/>
        <v>0</v>
      </c>
    </row>
    <row r="375" spans="1:18" x14ac:dyDescent="0.55000000000000004">
      <c r="A375">
        <v>366</v>
      </c>
      <c r="B375" s="142"/>
      <c r="C375" s="142"/>
      <c r="D375" s="142"/>
      <c r="E375" s="142"/>
      <c r="F375" s="142"/>
      <c r="G375" t="str">
        <f t="shared" si="25"/>
        <v/>
      </c>
      <c r="H375" s="142"/>
      <c r="I375" t="str">
        <f t="shared" ca="1" si="26"/>
        <v/>
      </c>
      <c r="J375" s="142"/>
      <c r="K375" t="str">
        <f t="shared" ca="1" si="27"/>
        <v/>
      </c>
      <c r="L375" s="142"/>
      <c r="M375" s="142"/>
      <c r="N375" s="142"/>
      <c r="O375" s="146"/>
      <c r="P375" s="146"/>
      <c r="Q375" s="145">
        <f t="shared" si="29"/>
        <v>0</v>
      </c>
      <c r="R375" s="126">
        <f t="shared" si="28"/>
        <v>0</v>
      </c>
    </row>
    <row r="376" spans="1:18" x14ac:dyDescent="0.55000000000000004">
      <c r="A376">
        <v>367</v>
      </c>
      <c r="B376" s="142"/>
      <c r="C376" s="142"/>
      <c r="D376" s="142"/>
      <c r="E376" s="142"/>
      <c r="F376" s="142"/>
      <c r="G376" t="str">
        <f t="shared" si="25"/>
        <v/>
      </c>
      <c r="H376" s="142"/>
      <c r="I376" t="str">
        <f t="shared" ca="1" si="26"/>
        <v/>
      </c>
      <c r="J376" s="142"/>
      <c r="K376" t="str">
        <f t="shared" ca="1" si="27"/>
        <v/>
      </c>
      <c r="L376" s="142"/>
      <c r="M376" s="142"/>
      <c r="N376" s="142"/>
      <c r="O376" s="146"/>
      <c r="P376" s="146"/>
      <c r="Q376" s="145">
        <f t="shared" si="29"/>
        <v>0</v>
      </c>
      <c r="R376" s="126">
        <f t="shared" si="28"/>
        <v>0</v>
      </c>
    </row>
    <row r="377" spans="1:18" x14ac:dyDescent="0.55000000000000004">
      <c r="A377">
        <v>368</v>
      </c>
      <c r="B377" s="142"/>
      <c r="C377" s="142"/>
      <c r="D377" s="142"/>
      <c r="E377" s="142"/>
      <c r="F377" s="142"/>
      <c r="G377" t="str">
        <f t="shared" si="25"/>
        <v/>
      </c>
      <c r="H377" s="142"/>
      <c r="I377" t="str">
        <f t="shared" ca="1" si="26"/>
        <v/>
      </c>
      <c r="J377" s="142"/>
      <c r="K377" t="str">
        <f t="shared" ca="1" si="27"/>
        <v/>
      </c>
      <c r="L377" s="142"/>
      <c r="M377" s="142"/>
      <c r="N377" s="142"/>
      <c r="O377" s="146"/>
      <c r="P377" s="146"/>
      <c r="Q377" s="145">
        <f t="shared" si="29"/>
        <v>0</v>
      </c>
      <c r="R377" s="126">
        <f t="shared" si="28"/>
        <v>0</v>
      </c>
    </row>
    <row r="378" spans="1:18" x14ac:dyDescent="0.55000000000000004">
      <c r="A378">
        <v>369</v>
      </c>
      <c r="B378" s="142"/>
      <c r="C378" s="142"/>
      <c r="D378" s="142"/>
      <c r="E378" s="142"/>
      <c r="F378" s="142"/>
      <c r="G378" t="str">
        <f t="shared" si="25"/>
        <v/>
      </c>
      <c r="H378" s="142"/>
      <c r="I378" t="str">
        <f t="shared" ca="1" si="26"/>
        <v/>
      </c>
      <c r="J378" s="142"/>
      <c r="K378" t="str">
        <f t="shared" ca="1" si="27"/>
        <v/>
      </c>
      <c r="L378" s="142"/>
      <c r="M378" s="142"/>
      <c r="N378" s="142"/>
      <c r="O378" s="146"/>
      <c r="P378" s="146"/>
      <c r="Q378" s="145">
        <f t="shared" si="29"/>
        <v>0</v>
      </c>
      <c r="R378" s="126">
        <f t="shared" si="28"/>
        <v>0</v>
      </c>
    </row>
    <row r="379" spans="1:18" x14ac:dyDescent="0.55000000000000004">
      <c r="A379">
        <v>370</v>
      </c>
      <c r="B379" s="142"/>
      <c r="C379" s="142"/>
      <c r="D379" s="142"/>
      <c r="E379" s="142"/>
      <c r="F379" s="142"/>
      <c r="G379" t="str">
        <f t="shared" si="25"/>
        <v/>
      </c>
      <c r="H379" s="142"/>
      <c r="I379" t="str">
        <f t="shared" ca="1" si="26"/>
        <v/>
      </c>
      <c r="J379" s="142"/>
      <c r="K379" t="str">
        <f t="shared" ca="1" si="27"/>
        <v/>
      </c>
      <c r="L379" s="142"/>
      <c r="M379" s="142"/>
      <c r="N379" s="142"/>
      <c r="O379" s="146"/>
      <c r="P379" s="146"/>
      <c r="Q379" s="145">
        <f t="shared" si="29"/>
        <v>0</v>
      </c>
      <c r="R379" s="126">
        <f t="shared" si="28"/>
        <v>0</v>
      </c>
    </row>
    <row r="380" spans="1:18" x14ac:dyDescent="0.55000000000000004">
      <c r="A380">
        <v>371</v>
      </c>
      <c r="B380" s="142"/>
      <c r="C380" s="142"/>
      <c r="D380" s="142"/>
      <c r="E380" s="142"/>
      <c r="F380" s="142"/>
      <c r="G380" t="str">
        <f t="shared" si="25"/>
        <v/>
      </c>
      <c r="H380" s="142"/>
      <c r="I380" t="str">
        <f t="shared" ca="1" si="26"/>
        <v/>
      </c>
      <c r="J380" s="142"/>
      <c r="K380" t="str">
        <f t="shared" ca="1" si="27"/>
        <v/>
      </c>
      <c r="L380" s="142"/>
      <c r="M380" s="142"/>
      <c r="N380" s="142"/>
      <c r="O380" s="146"/>
      <c r="P380" s="146"/>
      <c r="Q380" s="145">
        <f t="shared" si="29"/>
        <v>0</v>
      </c>
      <c r="R380" s="126">
        <f t="shared" si="28"/>
        <v>0</v>
      </c>
    </row>
    <row r="381" spans="1:18" x14ac:dyDescent="0.55000000000000004">
      <c r="A381">
        <v>372</v>
      </c>
      <c r="B381" s="142"/>
      <c r="C381" s="142"/>
      <c r="D381" s="142"/>
      <c r="E381" s="142"/>
      <c r="F381" s="142"/>
      <c r="G381" t="str">
        <f t="shared" si="25"/>
        <v/>
      </c>
      <c r="H381" s="142"/>
      <c r="I381" t="str">
        <f t="shared" ca="1" si="26"/>
        <v/>
      </c>
      <c r="J381" s="142"/>
      <c r="K381" t="str">
        <f t="shared" ca="1" si="27"/>
        <v/>
      </c>
      <c r="L381" s="142"/>
      <c r="M381" s="142"/>
      <c r="N381" s="142"/>
      <c r="O381" s="146"/>
      <c r="P381" s="146"/>
      <c r="Q381" s="145">
        <f t="shared" si="29"/>
        <v>0</v>
      </c>
      <c r="R381" s="126">
        <f t="shared" si="28"/>
        <v>0</v>
      </c>
    </row>
    <row r="382" spans="1:18" x14ac:dyDescent="0.55000000000000004">
      <c r="A382">
        <v>373</v>
      </c>
      <c r="B382" s="142"/>
      <c r="C382" s="142"/>
      <c r="D382" s="142"/>
      <c r="E382" s="142"/>
      <c r="F382" s="142"/>
      <c r="G382" t="str">
        <f t="shared" si="25"/>
        <v/>
      </c>
      <c r="H382" s="142"/>
      <c r="I382" t="str">
        <f t="shared" ca="1" si="26"/>
        <v/>
      </c>
      <c r="J382" s="142"/>
      <c r="K382" t="str">
        <f t="shared" ca="1" si="27"/>
        <v/>
      </c>
      <c r="L382" s="142"/>
      <c r="M382" s="142"/>
      <c r="N382" s="142"/>
      <c r="O382" s="146"/>
      <c r="P382" s="146"/>
      <c r="Q382" s="145">
        <f t="shared" si="29"/>
        <v>0</v>
      </c>
      <c r="R382" s="126">
        <f t="shared" si="28"/>
        <v>0</v>
      </c>
    </row>
    <row r="383" spans="1:18" x14ac:dyDescent="0.55000000000000004">
      <c r="A383">
        <v>374</v>
      </c>
      <c r="B383" s="142"/>
      <c r="C383" s="142"/>
      <c r="D383" s="142"/>
      <c r="E383" s="142"/>
      <c r="F383" s="142"/>
      <c r="G383" t="str">
        <f t="shared" si="25"/>
        <v/>
      </c>
      <c r="H383" s="142"/>
      <c r="I383" t="str">
        <f t="shared" ca="1" si="26"/>
        <v/>
      </c>
      <c r="J383" s="142"/>
      <c r="K383" t="str">
        <f t="shared" ca="1" si="27"/>
        <v/>
      </c>
      <c r="L383" s="142"/>
      <c r="M383" s="142"/>
      <c r="N383" s="142"/>
      <c r="O383" s="146"/>
      <c r="P383" s="146"/>
      <c r="Q383" s="145">
        <f t="shared" si="29"/>
        <v>0</v>
      </c>
      <c r="R383" s="126">
        <f t="shared" si="28"/>
        <v>0</v>
      </c>
    </row>
    <row r="384" spans="1:18" x14ac:dyDescent="0.55000000000000004">
      <c r="A384">
        <v>375</v>
      </c>
      <c r="B384" s="142"/>
      <c r="C384" s="142"/>
      <c r="D384" s="142"/>
      <c r="E384" s="142"/>
      <c r="F384" s="142"/>
      <c r="G384" t="str">
        <f t="shared" si="25"/>
        <v/>
      </c>
      <c r="H384" s="142"/>
      <c r="I384" t="str">
        <f t="shared" ca="1" si="26"/>
        <v/>
      </c>
      <c r="J384" s="142"/>
      <c r="K384" t="str">
        <f t="shared" ca="1" si="27"/>
        <v/>
      </c>
      <c r="L384" s="142"/>
      <c r="M384" s="142"/>
      <c r="N384" s="142"/>
      <c r="O384" s="146"/>
      <c r="P384" s="146"/>
      <c r="Q384" s="145">
        <f t="shared" si="29"/>
        <v>0</v>
      </c>
      <c r="R384" s="126">
        <f t="shared" si="28"/>
        <v>0</v>
      </c>
    </row>
    <row r="385" spans="1:18" x14ac:dyDescent="0.55000000000000004">
      <c r="A385">
        <v>376</v>
      </c>
      <c r="B385" s="142"/>
      <c r="C385" s="142"/>
      <c r="D385" s="142"/>
      <c r="E385" s="142"/>
      <c r="F385" s="142"/>
      <c r="G385" t="str">
        <f t="shared" si="25"/>
        <v/>
      </c>
      <c r="H385" s="142"/>
      <c r="I385" t="str">
        <f t="shared" ca="1" si="26"/>
        <v/>
      </c>
      <c r="J385" s="142"/>
      <c r="K385" t="str">
        <f t="shared" ca="1" si="27"/>
        <v/>
      </c>
      <c r="L385" s="142"/>
      <c r="M385" s="142"/>
      <c r="N385" s="142"/>
      <c r="O385" s="146"/>
      <c r="P385" s="146"/>
      <c r="Q385" s="145">
        <f t="shared" si="29"/>
        <v>0</v>
      </c>
      <c r="R385" s="126">
        <f t="shared" si="28"/>
        <v>0</v>
      </c>
    </row>
    <row r="386" spans="1:18" x14ac:dyDescent="0.55000000000000004">
      <c r="A386">
        <v>377</v>
      </c>
      <c r="B386" s="142"/>
      <c r="C386" s="142"/>
      <c r="D386" s="142"/>
      <c r="E386" s="142"/>
      <c r="F386" s="142"/>
      <c r="G386" t="str">
        <f t="shared" si="25"/>
        <v/>
      </c>
      <c r="H386" s="142"/>
      <c r="I386" t="str">
        <f t="shared" ca="1" si="26"/>
        <v/>
      </c>
      <c r="J386" s="142"/>
      <c r="K386" t="str">
        <f t="shared" ca="1" si="27"/>
        <v/>
      </c>
      <c r="L386" s="142"/>
      <c r="M386" s="142"/>
      <c r="N386" s="142"/>
      <c r="O386" s="146"/>
      <c r="P386" s="146"/>
      <c r="Q386" s="145">
        <f t="shared" si="29"/>
        <v>0</v>
      </c>
      <c r="R386" s="126">
        <f t="shared" si="28"/>
        <v>0</v>
      </c>
    </row>
    <row r="387" spans="1:18" x14ac:dyDescent="0.55000000000000004">
      <c r="A387">
        <v>378</v>
      </c>
      <c r="B387" s="142"/>
      <c r="C387" s="142"/>
      <c r="D387" s="142"/>
      <c r="E387" s="142"/>
      <c r="F387" s="142"/>
      <c r="G387" t="str">
        <f t="shared" si="25"/>
        <v/>
      </c>
      <c r="H387" s="142"/>
      <c r="I387" t="str">
        <f t="shared" ca="1" si="26"/>
        <v/>
      </c>
      <c r="J387" s="142"/>
      <c r="K387" t="str">
        <f t="shared" ca="1" si="27"/>
        <v/>
      </c>
      <c r="L387" s="142"/>
      <c r="M387" s="142"/>
      <c r="N387" s="142"/>
      <c r="O387" s="146"/>
      <c r="P387" s="146"/>
      <c r="Q387" s="145">
        <f t="shared" si="29"/>
        <v>0</v>
      </c>
      <c r="R387" s="126">
        <f t="shared" si="28"/>
        <v>0</v>
      </c>
    </row>
    <row r="388" spans="1:18" x14ac:dyDescent="0.55000000000000004">
      <c r="A388">
        <v>379</v>
      </c>
      <c r="B388" s="142"/>
      <c r="C388" s="142"/>
      <c r="D388" s="142"/>
      <c r="E388" s="142"/>
      <c r="F388" s="142"/>
      <c r="G388" t="str">
        <f t="shared" si="25"/>
        <v/>
      </c>
      <c r="H388" s="142"/>
      <c r="I388" t="str">
        <f t="shared" ca="1" si="26"/>
        <v/>
      </c>
      <c r="J388" s="142"/>
      <c r="K388" t="str">
        <f t="shared" ca="1" si="27"/>
        <v/>
      </c>
      <c r="L388" s="142"/>
      <c r="M388" s="142"/>
      <c r="N388" s="142"/>
      <c r="O388" s="146"/>
      <c r="P388" s="146"/>
      <c r="Q388" s="145">
        <f t="shared" si="29"/>
        <v>0</v>
      </c>
      <c r="R388" s="126">
        <f t="shared" si="28"/>
        <v>0</v>
      </c>
    </row>
    <row r="389" spans="1:18" x14ac:dyDescent="0.55000000000000004">
      <c r="A389">
        <v>380</v>
      </c>
      <c r="B389" s="142"/>
      <c r="C389" s="142"/>
      <c r="D389" s="142"/>
      <c r="E389" s="142"/>
      <c r="F389" s="142"/>
      <c r="G389" t="str">
        <f t="shared" si="25"/>
        <v/>
      </c>
      <c r="H389" s="142"/>
      <c r="I389" t="str">
        <f t="shared" ca="1" si="26"/>
        <v/>
      </c>
      <c r="J389" s="142"/>
      <c r="K389" t="str">
        <f t="shared" ca="1" si="27"/>
        <v/>
      </c>
      <c r="L389" s="142"/>
      <c r="M389" s="142"/>
      <c r="N389" s="142"/>
      <c r="O389" s="146"/>
      <c r="P389" s="146"/>
      <c r="Q389" s="145">
        <f t="shared" si="29"/>
        <v>0</v>
      </c>
      <c r="R389" s="126">
        <f t="shared" si="28"/>
        <v>0</v>
      </c>
    </row>
    <row r="390" spans="1:18" x14ac:dyDescent="0.55000000000000004">
      <c r="A390">
        <v>381</v>
      </c>
      <c r="B390" s="142"/>
      <c r="C390" s="142"/>
      <c r="D390" s="142"/>
      <c r="E390" s="142"/>
      <c r="F390" s="142"/>
      <c r="G390" t="str">
        <f t="shared" si="25"/>
        <v/>
      </c>
      <c r="H390" s="142"/>
      <c r="I390" t="str">
        <f t="shared" ca="1" si="26"/>
        <v/>
      </c>
      <c r="J390" s="142"/>
      <c r="K390" t="str">
        <f t="shared" ca="1" si="27"/>
        <v/>
      </c>
      <c r="L390" s="142"/>
      <c r="M390" s="142"/>
      <c r="N390" s="142"/>
      <c r="O390" s="146"/>
      <c r="P390" s="146"/>
      <c r="Q390" s="145">
        <f t="shared" si="29"/>
        <v>0</v>
      </c>
      <c r="R390" s="126">
        <f t="shared" si="28"/>
        <v>0</v>
      </c>
    </row>
    <row r="391" spans="1:18" x14ac:dyDescent="0.55000000000000004">
      <c r="A391">
        <v>382</v>
      </c>
      <c r="B391" s="142"/>
      <c r="C391" s="142"/>
      <c r="D391" s="142"/>
      <c r="E391" s="142"/>
      <c r="F391" s="142"/>
      <c r="G391" t="str">
        <f t="shared" si="25"/>
        <v/>
      </c>
      <c r="H391" s="142"/>
      <c r="I391" t="str">
        <f t="shared" ca="1" si="26"/>
        <v/>
      </c>
      <c r="J391" s="142"/>
      <c r="K391" t="str">
        <f t="shared" ca="1" si="27"/>
        <v/>
      </c>
      <c r="L391" s="142"/>
      <c r="M391" s="142"/>
      <c r="N391" s="142"/>
      <c r="O391" s="146"/>
      <c r="P391" s="146"/>
      <c r="Q391" s="145">
        <f t="shared" si="29"/>
        <v>0</v>
      </c>
      <c r="R391" s="126">
        <f t="shared" si="28"/>
        <v>0</v>
      </c>
    </row>
    <row r="392" spans="1:18" x14ac:dyDescent="0.55000000000000004">
      <c r="A392">
        <v>383</v>
      </c>
      <c r="B392" s="142"/>
      <c r="C392" s="142"/>
      <c r="D392" s="142"/>
      <c r="E392" s="142"/>
      <c r="F392" s="142"/>
      <c r="G392" t="str">
        <f t="shared" si="25"/>
        <v/>
      </c>
      <c r="H392" s="142"/>
      <c r="I392" t="str">
        <f t="shared" ca="1" si="26"/>
        <v/>
      </c>
      <c r="J392" s="142"/>
      <c r="K392" t="str">
        <f t="shared" ca="1" si="27"/>
        <v/>
      </c>
      <c r="L392" s="142"/>
      <c r="M392" s="142"/>
      <c r="N392" s="142"/>
      <c r="O392" s="146"/>
      <c r="P392" s="146"/>
      <c r="Q392" s="145">
        <f t="shared" si="29"/>
        <v>0</v>
      </c>
      <c r="R392" s="126">
        <f t="shared" si="28"/>
        <v>0</v>
      </c>
    </row>
    <row r="393" spans="1:18" x14ac:dyDescent="0.55000000000000004">
      <c r="A393">
        <v>384</v>
      </c>
      <c r="B393" s="142"/>
      <c r="C393" s="142"/>
      <c r="D393" s="142"/>
      <c r="E393" s="142"/>
      <c r="F393" s="142"/>
      <c r="G393" t="str">
        <f t="shared" si="25"/>
        <v/>
      </c>
      <c r="H393" s="142"/>
      <c r="I393" t="str">
        <f t="shared" ca="1" si="26"/>
        <v/>
      </c>
      <c r="J393" s="142"/>
      <c r="K393" t="str">
        <f t="shared" ca="1" si="27"/>
        <v/>
      </c>
      <c r="L393" s="142"/>
      <c r="M393" s="142"/>
      <c r="N393" s="142"/>
      <c r="O393" s="146"/>
      <c r="P393" s="146"/>
      <c r="Q393" s="145">
        <f t="shared" si="29"/>
        <v>0</v>
      </c>
      <c r="R393" s="126">
        <f t="shared" si="28"/>
        <v>0</v>
      </c>
    </row>
    <row r="394" spans="1:18" x14ac:dyDescent="0.55000000000000004">
      <c r="A394">
        <v>385</v>
      </c>
      <c r="B394" s="142"/>
      <c r="C394" s="142"/>
      <c r="D394" s="142"/>
      <c r="E394" s="142"/>
      <c r="F394" s="142"/>
      <c r="G394" t="str">
        <f t="shared" si="25"/>
        <v/>
      </c>
      <c r="H394" s="142"/>
      <c r="I394" t="str">
        <f t="shared" ca="1" si="26"/>
        <v/>
      </c>
      <c r="J394" s="142"/>
      <c r="K394" t="str">
        <f t="shared" ca="1" si="27"/>
        <v/>
      </c>
      <c r="L394" s="142"/>
      <c r="M394" s="142"/>
      <c r="N394" s="142"/>
      <c r="O394" s="146"/>
      <c r="P394" s="146"/>
      <c r="Q394" s="145">
        <f t="shared" si="29"/>
        <v>0</v>
      </c>
      <c r="R394" s="126">
        <f t="shared" si="28"/>
        <v>0</v>
      </c>
    </row>
    <row r="395" spans="1:18" x14ac:dyDescent="0.55000000000000004">
      <c r="A395">
        <v>386</v>
      </c>
      <c r="B395" s="142"/>
      <c r="C395" s="142"/>
      <c r="D395" s="142"/>
      <c r="E395" s="142"/>
      <c r="F395" s="142"/>
      <c r="G395" t="str">
        <f t="shared" ref="G395:G458" si="30">LEFT(F395,1)</f>
        <v/>
      </c>
      <c r="H395" s="142"/>
      <c r="I395" t="str">
        <f t="shared" ref="I395:I458" ca="1" si="31">IFERROR(VLOOKUP(H395,INDIRECT(G395&amp;"CATL"),2,FALSE),"")</f>
        <v/>
      </c>
      <c r="J395" s="142"/>
      <c r="K395" t="str">
        <f t="shared" ref="K395:K458" ca="1" si="32">IFERROR(VLOOKUP(J395,INDIRECT("SUB"&amp;I395&amp;"L"),2,FALSE),"")</f>
        <v/>
      </c>
      <c r="L395" s="142"/>
      <c r="M395" s="142"/>
      <c r="N395" s="142"/>
      <c r="O395" s="146"/>
      <c r="P395" s="146"/>
      <c r="Q395" s="145">
        <f t="shared" si="29"/>
        <v>0</v>
      </c>
      <c r="R395" s="126">
        <f t="shared" ref="R395:R458" si="33">O395-P395</f>
        <v>0</v>
      </c>
    </row>
    <row r="396" spans="1:18" x14ac:dyDescent="0.55000000000000004">
      <c r="A396">
        <v>387</v>
      </c>
      <c r="B396" s="142"/>
      <c r="C396" s="142"/>
      <c r="D396" s="142"/>
      <c r="E396" s="142"/>
      <c r="F396" s="142"/>
      <c r="G396" t="str">
        <f t="shared" si="30"/>
        <v/>
      </c>
      <c r="H396" s="142"/>
      <c r="I396" t="str">
        <f t="shared" ca="1" si="31"/>
        <v/>
      </c>
      <c r="J396" s="142"/>
      <c r="K396" t="str">
        <f t="shared" ca="1" si="32"/>
        <v/>
      </c>
      <c r="L396" s="142"/>
      <c r="M396" s="142"/>
      <c r="N396" s="142"/>
      <c r="O396" s="146"/>
      <c r="P396" s="146"/>
      <c r="Q396" s="145">
        <f t="shared" ref="Q396:Q459" si="34">Q395+O396-P396</f>
        <v>0</v>
      </c>
      <c r="R396" s="126">
        <f t="shared" si="33"/>
        <v>0</v>
      </c>
    </row>
    <row r="397" spans="1:18" x14ac:dyDescent="0.55000000000000004">
      <c r="A397">
        <v>388</v>
      </c>
      <c r="B397" s="142"/>
      <c r="C397" s="142"/>
      <c r="D397" s="142"/>
      <c r="E397" s="142"/>
      <c r="F397" s="142"/>
      <c r="G397" t="str">
        <f t="shared" si="30"/>
        <v/>
      </c>
      <c r="H397" s="142"/>
      <c r="I397" t="str">
        <f t="shared" ca="1" si="31"/>
        <v/>
      </c>
      <c r="J397" s="142"/>
      <c r="K397" t="str">
        <f t="shared" ca="1" si="32"/>
        <v/>
      </c>
      <c r="L397" s="142"/>
      <c r="M397" s="142"/>
      <c r="N397" s="142"/>
      <c r="O397" s="146"/>
      <c r="P397" s="146"/>
      <c r="Q397" s="145">
        <f t="shared" si="34"/>
        <v>0</v>
      </c>
      <c r="R397" s="126">
        <f t="shared" si="33"/>
        <v>0</v>
      </c>
    </row>
    <row r="398" spans="1:18" x14ac:dyDescent="0.55000000000000004">
      <c r="A398">
        <v>389</v>
      </c>
      <c r="B398" s="142"/>
      <c r="C398" s="142"/>
      <c r="D398" s="142"/>
      <c r="E398" s="142"/>
      <c r="F398" s="142"/>
      <c r="G398" t="str">
        <f t="shared" si="30"/>
        <v/>
      </c>
      <c r="H398" s="142"/>
      <c r="I398" t="str">
        <f t="shared" ca="1" si="31"/>
        <v/>
      </c>
      <c r="J398" s="142"/>
      <c r="K398" t="str">
        <f t="shared" ca="1" si="32"/>
        <v/>
      </c>
      <c r="L398" s="142"/>
      <c r="M398" s="142"/>
      <c r="N398" s="142"/>
      <c r="O398" s="146"/>
      <c r="P398" s="146"/>
      <c r="Q398" s="145">
        <f t="shared" si="34"/>
        <v>0</v>
      </c>
      <c r="R398" s="126">
        <f t="shared" si="33"/>
        <v>0</v>
      </c>
    </row>
    <row r="399" spans="1:18" x14ac:dyDescent="0.55000000000000004">
      <c r="A399">
        <v>390</v>
      </c>
      <c r="B399" s="142"/>
      <c r="C399" s="142"/>
      <c r="D399" s="142"/>
      <c r="E399" s="142"/>
      <c r="F399" s="142"/>
      <c r="G399" t="str">
        <f t="shared" si="30"/>
        <v/>
      </c>
      <c r="H399" s="142"/>
      <c r="I399" t="str">
        <f t="shared" ca="1" si="31"/>
        <v/>
      </c>
      <c r="J399" s="142"/>
      <c r="K399" t="str">
        <f t="shared" ca="1" si="32"/>
        <v/>
      </c>
      <c r="L399" s="142"/>
      <c r="M399" s="142"/>
      <c r="N399" s="142"/>
      <c r="O399" s="146"/>
      <c r="P399" s="146"/>
      <c r="Q399" s="145">
        <f t="shared" si="34"/>
        <v>0</v>
      </c>
      <c r="R399" s="126">
        <f t="shared" si="33"/>
        <v>0</v>
      </c>
    </row>
    <row r="400" spans="1:18" x14ac:dyDescent="0.55000000000000004">
      <c r="A400">
        <v>391</v>
      </c>
      <c r="B400" s="142"/>
      <c r="C400" s="142"/>
      <c r="D400" s="142"/>
      <c r="E400" s="142"/>
      <c r="F400" s="142"/>
      <c r="G400" t="str">
        <f t="shared" si="30"/>
        <v/>
      </c>
      <c r="H400" s="142"/>
      <c r="I400" t="str">
        <f t="shared" ca="1" si="31"/>
        <v/>
      </c>
      <c r="J400" s="142"/>
      <c r="K400" t="str">
        <f t="shared" ca="1" si="32"/>
        <v/>
      </c>
      <c r="L400" s="142"/>
      <c r="M400" s="142"/>
      <c r="N400" s="142"/>
      <c r="O400" s="146"/>
      <c r="P400" s="146"/>
      <c r="Q400" s="145">
        <f t="shared" si="34"/>
        <v>0</v>
      </c>
      <c r="R400" s="126">
        <f t="shared" si="33"/>
        <v>0</v>
      </c>
    </row>
    <row r="401" spans="1:18" x14ac:dyDescent="0.55000000000000004">
      <c r="A401">
        <v>392</v>
      </c>
      <c r="B401" s="142"/>
      <c r="C401" s="142"/>
      <c r="D401" s="142"/>
      <c r="E401" s="142"/>
      <c r="F401" s="142"/>
      <c r="G401" t="str">
        <f t="shared" si="30"/>
        <v/>
      </c>
      <c r="H401" s="142"/>
      <c r="I401" t="str">
        <f t="shared" ca="1" si="31"/>
        <v/>
      </c>
      <c r="J401" s="142"/>
      <c r="K401" t="str">
        <f t="shared" ca="1" si="32"/>
        <v/>
      </c>
      <c r="L401" s="142"/>
      <c r="M401" s="142"/>
      <c r="N401" s="142"/>
      <c r="O401" s="146"/>
      <c r="P401" s="146"/>
      <c r="Q401" s="145">
        <f t="shared" si="34"/>
        <v>0</v>
      </c>
      <c r="R401" s="126">
        <f t="shared" si="33"/>
        <v>0</v>
      </c>
    </row>
    <row r="402" spans="1:18" x14ac:dyDescent="0.55000000000000004">
      <c r="A402">
        <v>393</v>
      </c>
      <c r="B402" s="142"/>
      <c r="C402" s="142"/>
      <c r="D402" s="142"/>
      <c r="E402" s="142"/>
      <c r="F402" s="142"/>
      <c r="G402" t="str">
        <f t="shared" si="30"/>
        <v/>
      </c>
      <c r="H402" s="142"/>
      <c r="I402" t="str">
        <f t="shared" ca="1" si="31"/>
        <v/>
      </c>
      <c r="J402" s="142"/>
      <c r="K402" t="str">
        <f t="shared" ca="1" si="32"/>
        <v/>
      </c>
      <c r="L402" s="142"/>
      <c r="M402" s="142"/>
      <c r="N402" s="142"/>
      <c r="O402" s="146"/>
      <c r="P402" s="146"/>
      <c r="Q402" s="145">
        <f t="shared" si="34"/>
        <v>0</v>
      </c>
      <c r="R402" s="126">
        <f t="shared" si="33"/>
        <v>0</v>
      </c>
    </row>
    <row r="403" spans="1:18" x14ac:dyDescent="0.55000000000000004">
      <c r="A403">
        <v>394</v>
      </c>
      <c r="B403" s="142"/>
      <c r="C403" s="142"/>
      <c r="D403" s="142"/>
      <c r="E403" s="142"/>
      <c r="F403" s="142"/>
      <c r="G403" t="str">
        <f t="shared" si="30"/>
        <v/>
      </c>
      <c r="H403" s="142"/>
      <c r="I403" t="str">
        <f t="shared" ca="1" si="31"/>
        <v/>
      </c>
      <c r="J403" s="142"/>
      <c r="K403" t="str">
        <f t="shared" ca="1" si="32"/>
        <v/>
      </c>
      <c r="L403" s="142"/>
      <c r="M403" s="142"/>
      <c r="N403" s="142"/>
      <c r="O403" s="146"/>
      <c r="P403" s="146"/>
      <c r="Q403" s="145">
        <f t="shared" si="34"/>
        <v>0</v>
      </c>
      <c r="R403" s="126">
        <f t="shared" si="33"/>
        <v>0</v>
      </c>
    </row>
    <row r="404" spans="1:18" x14ac:dyDescent="0.55000000000000004">
      <c r="A404">
        <v>395</v>
      </c>
      <c r="B404" s="142"/>
      <c r="C404" s="142"/>
      <c r="D404" s="142"/>
      <c r="E404" s="142"/>
      <c r="F404" s="142"/>
      <c r="G404" t="str">
        <f t="shared" si="30"/>
        <v/>
      </c>
      <c r="H404" s="142"/>
      <c r="I404" t="str">
        <f t="shared" ca="1" si="31"/>
        <v/>
      </c>
      <c r="J404" s="142"/>
      <c r="K404" t="str">
        <f t="shared" ca="1" si="32"/>
        <v/>
      </c>
      <c r="L404" s="142"/>
      <c r="M404" s="142"/>
      <c r="N404" s="142"/>
      <c r="O404" s="146"/>
      <c r="P404" s="146"/>
      <c r="Q404" s="145">
        <f t="shared" si="34"/>
        <v>0</v>
      </c>
      <c r="R404" s="126">
        <f t="shared" si="33"/>
        <v>0</v>
      </c>
    </row>
    <row r="405" spans="1:18" x14ac:dyDescent="0.55000000000000004">
      <c r="A405">
        <v>396</v>
      </c>
      <c r="B405" s="142"/>
      <c r="C405" s="142"/>
      <c r="D405" s="142"/>
      <c r="E405" s="142"/>
      <c r="F405" s="142"/>
      <c r="G405" t="str">
        <f t="shared" si="30"/>
        <v/>
      </c>
      <c r="H405" s="142"/>
      <c r="I405" t="str">
        <f t="shared" ca="1" si="31"/>
        <v/>
      </c>
      <c r="J405" s="142"/>
      <c r="K405" t="str">
        <f t="shared" ca="1" si="32"/>
        <v/>
      </c>
      <c r="L405" s="142"/>
      <c r="M405" s="142"/>
      <c r="N405" s="142"/>
      <c r="O405" s="146"/>
      <c r="P405" s="146"/>
      <c r="Q405" s="145">
        <f t="shared" si="34"/>
        <v>0</v>
      </c>
      <c r="R405" s="126">
        <f t="shared" si="33"/>
        <v>0</v>
      </c>
    </row>
    <row r="406" spans="1:18" x14ac:dyDescent="0.55000000000000004">
      <c r="A406">
        <v>397</v>
      </c>
      <c r="B406" s="142"/>
      <c r="C406" s="142"/>
      <c r="D406" s="142"/>
      <c r="E406" s="142"/>
      <c r="F406" s="142"/>
      <c r="G406" t="str">
        <f t="shared" si="30"/>
        <v/>
      </c>
      <c r="H406" s="142"/>
      <c r="I406" t="str">
        <f t="shared" ca="1" si="31"/>
        <v/>
      </c>
      <c r="J406" s="142"/>
      <c r="K406" t="str">
        <f t="shared" ca="1" si="32"/>
        <v/>
      </c>
      <c r="L406" s="142"/>
      <c r="M406" s="142"/>
      <c r="N406" s="142"/>
      <c r="O406" s="146"/>
      <c r="P406" s="146"/>
      <c r="Q406" s="145">
        <f t="shared" si="34"/>
        <v>0</v>
      </c>
      <c r="R406" s="126">
        <f t="shared" si="33"/>
        <v>0</v>
      </c>
    </row>
    <row r="407" spans="1:18" x14ac:dyDescent="0.55000000000000004">
      <c r="A407">
        <v>398</v>
      </c>
      <c r="B407" s="142"/>
      <c r="C407" s="142"/>
      <c r="D407" s="142"/>
      <c r="E407" s="142"/>
      <c r="F407" s="142"/>
      <c r="G407" t="str">
        <f t="shared" si="30"/>
        <v/>
      </c>
      <c r="H407" s="142"/>
      <c r="I407" t="str">
        <f t="shared" ca="1" si="31"/>
        <v/>
      </c>
      <c r="J407" s="142"/>
      <c r="K407" t="str">
        <f t="shared" ca="1" si="32"/>
        <v/>
      </c>
      <c r="L407" s="142"/>
      <c r="M407" s="142"/>
      <c r="N407" s="142"/>
      <c r="O407" s="146"/>
      <c r="P407" s="146"/>
      <c r="Q407" s="145">
        <f t="shared" si="34"/>
        <v>0</v>
      </c>
      <c r="R407" s="126">
        <f t="shared" si="33"/>
        <v>0</v>
      </c>
    </row>
    <row r="408" spans="1:18" x14ac:dyDescent="0.55000000000000004">
      <c r="A408">
        <v>399</v>
      </c>
      <c r="B408" s="142"/>
      <c r="C408" s="142"/>
      <c r="D408" s="142"/>
      <c r="E408" s="142"/>
      <c r="F408" s="142"/>
      <c r="G408" t="str">
        <f t="shared" si="30"/>
        <v/>
      </c>
      <c r="H408" s="142"/>
      <c r="I408" t="str">
        <f t="shared" ca="1" si="31"/>
        <v/>
      </c>
      <c r="J408" s="142"/>
      <c r="K408" t="str">
        <f t="shared" ca="1" si="32"/>
        <v/>
      </c>
      <c r="L408" s="142"/>
      <c r="M408" s="142"/>
      <c r="N408" s="142"/>
      <c r="O408" s="146"/>
      <c r="P408" s="146"/>
      <c r="Q408" s="145">
        <f t="shared" si="34"/>
        <v>0</v>
      </c>
      <c r="R408" s="126">
        <f t="shared" si="33"/>
        <v>0</v>
      </c>
    </row>
    <row r="409" spans="1:18" x14ac:dyDescent="0.55000000000000004">
      <c r="A409">
        <v>400</v>
      </c>
      <c r="B409" s="142"/>
      <c r="C409" s="142"/>
      <c r="D409" s="142"/>
      <c r="E409" s="142"/>
      <c r="F409" s="142"/>
      <c r="G409" t="str">
        <f t="shared" si="30"/>
        <v/>
      </c>
      <c r="H409" s="142"/>
      <c r="I409" t="str">
        <f t="shared" ca="1" si="31"/>
        <v/>
      </c>
      <c r="J409" s="142"/>
      <c r="K409" t="str">
        <f t="shared" ca="1" si="32"/>
        <v/>
      </c>
      <c r="L409" s="142"/>
      <c r="M409" s="142"/>
      <c r="N409" s="142"/>
      <c r="O409" s="146"/>
      <c r="P409" s="146"/>
      <c r="Q409" s="145">
        <f t="shared" si="34"/>
        <v>0</v>
      </c>
      <c r="R409" s="126">
        <f t="shared" si="33"/>
        <v>0</v>
      </c>
    </row>
    <row r="410" spans="1:18" x14ac:dyDescent="0.55000000000000004">
      <c r="A410">
        <v>401</v>
      </c>
      <c r="B410" s="142"/>
      <c r="C410" s="142"/>
      <c r="D410" s="142"/>
      <c r="E410" s="142"/>
      <c r="F410" s="142"/>
      <c r="G410" t="str">
        <f t="shared" si="30"/>
        <v/>
      </c>
      <c r="H410" s="142"/>
      <c r="I410" t="str">
        <f t="shared" ca="1" si="31"/>
        <v/>
      </c>
      <c r="J410" s="142"/>
      <c r="K410" t="str">
        <f t="shared" ca="1" si="32"/>
        <v/>
      </c>
      <c r="L410" s="142"/>
      <c r="M410" s="142"/>
      <c r="N410" s="142"/>
      <c r="O410" s="146"/>
      <c r="P410" s="146"/>
      <c r="Q410" s="145">
        <f t="shared" si="34"/>
        <v>0</v>
      </c>
      <c r="R410" s="126">
        <f t="shared" si="33"/>
        <v>0</v>
      </c>
    </row>
    <row r="411" spans="1:18" x14ac:dyDescent="0.55000000000000004">
      <c r="A411">
        <v>402</v>
      </c>
      <c r="B411" s="142"/>
      <c r="C411" s="142"/>
      <c r="D411" s="142"/>
      <c r="E411" s="142"/>
      <c r="F411" s="142"/>
      <c r="G411" t="str">
        <f t="shared" si="30"/>
        <v/>
      </c>
      <c r="H411" s="142"/>
      <c r="I411" t="str">
        <f t="shared" ca="1" si="31"/>
        <v/>
      </c>
      <c r="J411" s="142"/>
      <c r="K411" t="str">
        <f t="shared" ca="1" si="32"/>
        <v/>
      </c>
      <c r="L411" s="142"/>
      <c r="M411" s="142"/>
      <c r="N411" s="142"/>
      <c r="O411" s="146"/>
      <c r="P411" s="146"/>
      <c r="Q411" s="145">
        <f t="shared" si="34"/>
        <v>0</v>
      </c>
      <c r="R411" s="126">
        <f t="shared" si="33"/>
        <v>0</v>
      </c>
    </row>
    <row r="412" spans="1:18" x14ac:dyDescent="0.55000000000000004">
      <c r="A412">
        <v>403</v>
      </c>
      <c r="B412" s="142"/>
      <c r="C412" s="142"/>
      <c r="D412" s="142"/>
      <c r="E412" s="142"/>
      <c r="F412" s="142"/>
      <c r="G412" t="str">
        <f t="shared" si="30"/>
        <v/>
      </c>
      <c r="H412" s="142"/>
      <c r="I412" t="str">
        <f t="shared" ca="1" si="31"/>
        <v/>
      </c>
      <c r="J412" s="142"/>
      <c r="K412" t="str">
        <f t="shared" ca="1" si="32"/>
        <v/>
      </c>
      <c r="L412" s="142"/>
      <c r="M412" s="142"/>
      <c r="N412" s="142"/>
      <c r="O412" s="146"/>
      <c r="P412" s="146"/>
      <c r="Q412" s="145">
        <f t="shared" si="34"/>
        <v>0</v>
      </c>
      <c r="R412" s="126">
        <f t="shared" si="33"/>
        <v>0</v>
      </c>
    </row>
    <row r="413" spans="1:18" x14ac:dyDescent="0.55000000000000004">
      <c r="A413">
        <v>404</v>
      </c>
      <c r="B413" s="142"/>
      <c r="C413" s="142"/>
      <c r="D413" s="142"/>
      <c r="E413" s="142"/>
      <c r="F413" s="142"/>
      <c r="G413" t="str">
        <f t="shared" si="30"/>
        <v/>
      </c>
      <c r="H413" s="142"/>
      <c r="I413" t="str">
        <f t="shared" ca="1" si="31"/>
        <v/>
      </c>
      <c r="J413" s="142"/>
      <c r="K413" t="str">
        <f t="shared" ca="1" si="32"/>
        <v/>
      </c>
      <c r="L413" s="142"/>
      <c r="M413" s="142"/>
      <c r="N413" s="142"/>
      <c r="O413" s="146"/>
      <c r="P413" s="146"/>
      <c r="Q413" s="145">
        <f t="shared" si="34"/>
        <v>0</v>
      </c>
      <c r="R413" s="126">
        <f t="shared" si="33"/>
        <v>0</v>
      </c>
    </row>
    <row r="414" spans="1:18" x14ac:dyDescent="0.55000000000000004">
      <c r="A414">
        <v>405</v>
      </c>
      <c r="B414" s="142"/>
      <c r="C414" s="142"/>
      <c r="D414" s="142"/>
      <c r="E414" s="142"/>
      <c r="F414" s="142"/>
      <c r="G414" t="str">
        <f t="shared" si="30"/>
        <v/>
      </c>
      <c r="H414" s="142"/>
      <c r="I414" t="str">
        <f t="shared" ca="1" si="31"/>
        <v/>
      </c>
      <c r="J414" s="142"/>
      <c r="K414" t="str">
        <f t="shared" ca="1" si="32"/>
        <v/>
      </c>
      <c r="L414" s="142"/>
      <c r="M414" s="142"/>
      <c r="N414" s="142"/>
      <c r="O414" s="146"/>
      <c r="P414" s="146"/>
      <c r="Q414" s="145">
        <f t="shared" si="34"/>
        <v>0</v>
      </c>
      <c r="R414" s="126">
        <f t="shared" si="33"/>
        <v>0</v>
      </c>
    </row>
    <row r="415" spans="1:18" x14ac:dyDescent="0.55000000000000004">
      <c r="A415">
        <v>406</v>
      </c>
      <c r="B415" s="142"/>
      <c r="C415" s="142"/>
      <c r="D415" s="142"/>
      <c r="E415" s="142"/>
      <c r="F415" s="142"/>
      <c r="G415" t="str">
        <f t="shared" si="30"/>
        <v/>
      </c>
      <c r="H415" s="142"/>
      <c r="I415" t="str">
        <f t="shared" ca="1" si="31"/>
        <v/>
      </c>
      <c r="J415" s="142"/>
      <c r="K415" t="str">
        <f t="shared" ca="1" si="32"/>
        <v/>
      </c>
      <c r="L415" s="142"/>
      <c r="M415" s="142"/>
      <c r="N415" s="142"/>
      <c r="O415" s="146"/>
      <c r="P415" s="146"/>
      <c r="Q415" s="145">
        <f t="shared" si="34"/>
        <v>0</v>
      </c>
      <c r="R415" s="126">
        <f t="shared" si="33"/>
        <v>0</v>
      </c>
    </row>
    <row r="416" spans="1:18" x14ac:dyDescent="0.55000000000000004">
      <c r="A416">
        <v>407</v>
      </c>
      <c r="B416" s="142"/>
      <c r="C416" s="142"/>
      <c r="D416" s="142"/>
      <c r="E416" s="142"/>
      <c r="F416" s="142"/>
      <c r="G416" t="str">
        <f t="shared" si="30"/>
        <v/>
      </c>
      <c r="H416" s="142"/>
      <c r="I416" t="str">
        <f t="shared" ca="1" si="31"/>
        <v/>
      </c>
      <c r="J416" s="142"/>
      <c r="K416" t="str">
        <f t="shared" ca="1" si="32"/>
        <v/>
      </c>
      <c r="L416" s="142"/>
      <c r="M416" s="142"/>
      <c r="N416" s="142"/>
      <c r="O416" s="146"/>
      <c r="P416" s="146"/>
      <c r="Q416" s="145">
        <f t="shared" si="34"/>
        <v>0</v>
      </c>
      <c r="R416" s="126">
        <f t="shared" si="33"/>
        <v>0</v>
      </c>
    </row>
    <row r="417" spans="1:18" x14ac:dyDescent="0.55000000000000004">
      <c r="A417">
        <v>408</v>
      </c>
      <c r="B417" s="142"/>
      <c r="C417" s="142"/>
      <c r="D417" s="142"/>
      <c r="E417" s="142"/>
      <c r="F417" s="142"/>
      <c r="G417" t="str">
        <f t="shared" si="30"/>
        <v/>
      </c>
      <c r="H417" s="142"/>
      <c r="I417" t="str">
        <f t="shared" ca="1" si="31"/>
        <v/>
      </c>
      <c r="J417" s="142"/>
      <c r="K417" t="str">
        <f t="shared" ca="1" si="32"/>
        <v/>
      </c>
      <c r="L417" s="142"/>
      <c r="M417" s="142"/>
      <c r="N417" s="142"/>
      <c r="O417" s="146"/>
      <c r="P417" s="146"/>
      <c r="Q417" s="145">
        <f t="shared" si="34"/>
        <v>0</v>
      </c>
      <c r="R417" s="126">
        <f t="shared" si="33"/>
        <v>0</v>
      </c>
    </row>
    <row r="418" spans="1:18" x14ac:dyDescent="0.55000000000000004">
      <c r="A418">
        <v>409</v>
      </c>
      <c r="B418" s="142"/>
      <c r="C418" s="142"/>
      <c r="D418" s="142"/>
      <c r="E418" s="142"/>
      <c r="F418" s="142"/>
      <c r="G418" t="str">
        <f t="shared" si="30"/>
        <v/>
      </c>
      <c r="H418" s="142"/>
      <c r="I418" t="str">
        <f t="shared" ca="1" si="31"/>
        <v/>
      </c>
      <c r="J418" s="142"/>
      <c r="K418" t="str">
        <f t="shared" ca="1" si="32"/>
        <v/>
      </c>
      <c r="L418" s="142"/>
      <c r="M418" s="142"/>
      <c r="N418" s="142"/>
      <c r="O418" s="146"/>
      <c r="P418" s="146"/>
      <c r="Q418" s="145">
        <f t="shared" si="34"/>
        <v>0</v>
      </c>
      <c r="R418" s="126">
        <f t="shared" si="33"/>
        <v>0</v>
      </c>
    </row>
    <row r="419" spans="1:18" x14ac:dyDescent="0.55000000000000004">
      <c r="A419">
        <v>410</v>
      </c>
      <c r="B419" s="142"/>
      <c r="C419" s="142"/>
      <c r="D419" s="142"/>
      <c r="E419" s="142"/>
      <c r="F419" s="142"/>
      <c r="G419" t="str">
        <f t="shared" si="30"/>
        <v/>
      </c>
      <c r="H419" s="142"/>
      <c r="I419" t="str">
        <f t="shared" ca="1" si="31"/>
        <v/>
      </c>
      <c r="J419" s="142"/>
      <c r="K419" t="str">
        <f t="shared" ca="1" si="32"/>
        <v/>
      </c>
      <c r="L419" s="142"/>
      <c r="M419" s="142"/>
      <c r="N419" s="142"/>
      <c r="O419" s="146"/>
      <c r="P419" s="146"/>
      <c r="Q419" s="145">
        <f t="shared" si="34"/>
        <v>0</v>
      </c>
      <c r="R419" s="126">
        <f t="shared" si="33"/>
        <v>0</v>
      </c>
    </row>
    <row r="420" spans="1:18" x14ac:dyDescent="0.55000000000000004">
      <c r="A420">
        <v>411</v>
      </c>
      <c r="B420" s="142"/>
      <c r="C420" s="142"/>
      <c r="D420" s="142"/>
      <c r="E420" s="142"/>
      <c r="F420" s="142"/>
      <c r="G420" t="str">
        <f t="shared" si="30"/>
        <v/>
      </c>
      <c r="H420" s="142"/>
      <c r="I420" t="str">
        <f t="shared" ca="1" si="31"/>
        <v/>
      </c>
      <c r="J420" s="142"/>
      <c r="K420" t="str">
        <f t="shared" ca="1" si="32"/>
        <v/>
      </c>
      <c r="L420" s="142"/>
      <c r="M420" s="142"/>
      <c r="N420" s="142"/>
      <c r="O420" s="146"/>
      <c r="P420" s="146"/>
      <c r="Q420" s="145">
        <f t="shared" si="34"/>
        <v>0</v>
      </c>
      <c r="R420" s="126">
        <f t="shared" si="33"/>
        <v>0</v>
      </c>
    </row>
    <row r="421" spans="1:18" x14ac:dyDescent="0.55000000000000004">
      <c r="A421">
        <v>412</v>
      </c>
      <c r="B421" s="142"/>
      <c r="C421" s="142"/>
      <c r="D421" s="142"/>
      <c r="E421" s="142"/>
      <c r="F421" s="142"/>
      <c r="G421" t="str">
        <f t="shared" si="30"/>
        <v/>
      </c>
      <c r="H421" s="142"/>
      <c r="I421" t="str">
        <f t="shared" ca="1" si="31"/>
        <v/>
      </c>
      <c r="J421" s="142"/>
      <c r="K421" t="str">
        <f t="shared" ca="1" si="32"/>
        <v/>
      </c>
      <c r="L421" s="142"/>
      <c r="M421" s="142"/>
      <c r="N421" s="142"/>
      <c r="O421" s="146"/>
      <c r="P421" s="146"/>
      <c r="Q421" s="145">
        <f t="shared" si="34"/>
        <v>0</v>
      </c>
      <c r="R421" s="126">
        <f t="shared" si="33"/>
        <v>0</v>
      </c>
    </row>
    <row r="422" spans="1:18" x14ac:dyDescent="0.55000000000000004">
      <c r="A422">
        <v>413</v>
      </c>
      <c r="B422" s="142"/>
      <c r="C422" s="142"/>
      <c r="D422" s="142"/>
      <c r="E422" s="142"/>
      <c r="F422" s="142"/>
      <c r="G422" t="str">
        <f t="shared" si="30"/>
        <v/>
      </c>
      <c r="H422" s="142"/>
      <c r="I422" t="str">
        <f t="shared" ca="1" si="31"/>
        <v/>
      </c>
      <c r="J422" s="142"/>
      <c r="K422" t="str">
        <f t="shared" ca="1" si="32"/>
        <v/>
      </c>
      <c r="L422" s="142"/>
      <c r="M422" s="142"/>
      <c r="N422" s="142"/>
      <c r="O422" s="146"/>
      <c r="P422" s="146"/>
      <c r="Q422" s="145">
        <f t="shared" si="34"/>
        <v>0</v>
      </c>
      <c r="R422" s="126">
        <f t="shared" si="33"/>
        <v>0</v>
      </c>
    </row>
    <row r="423" spans="1:18" x14ac:dyDescent="0.55000000000000004">
      <c r="A423">
        <v>414</v>
      </c>
      <c r="B423" s="142"/>
      <c r="C423" s="142"/>
      <c r="D423" s="142"/>
      <c r="E423" s="142"/>
      <c r="F423" s="142"/>
      <c r="G423" t="str">
        <f t="shared" si="30"/>
        <v/>
      </c>
      <c r="H423" s="142"/>
      <c r="I423" t="str">
        <f t="shared" ca="1" si="31"/>
        <v/>
      </c>
      <c r="J423" s="142"/>
      <c r="K423" t="str">
        <f t="shared" ca="1" si="32"/>
        <v/>
      </c>
      <c r="L423" s="142"/>
      <c r="M423" s="142"/>
      <c r="N423" s="142"/>
      <c r="O423" s="146"/>
      <c r="P423" s="146"/>
      <c r="Q423" s="145">
        <f t="shared" si="34"/>
        <v>0</v>
      </c>
      <c r="R423" s="126">
        <f t="shared" si="33"/>
        <v>0</v>
      </c>
    </row>
    <row r="424" spans="1:18" x14ac:dyDescent="0.55000000000000004">
      <c r="A424">
        <v>415</v>
      </c>
      <c r="B424" s="142"/>
      <c r="C424" s="142"/>
      <c r="D424" s="142"/>
      <c r="E424" s="142"/>
      <c r="F424" s="142"/>
      <c r="G424" t="str">
        <f t="shared" si="30"/>
        <v/>
      </c>
      <c r="H424" s="142"/>
      <c r="I424" t="str">
        <f t="shared" ca="1" si="31"/>
        <v/>
      </c>
      <c r="J424" s="142"/>
      <c r="K424" t="str">
        <f t="shared" ca="1" si="32"/>
        <v/>
      </c>
      <c r="L424" s="142"/>
      <c r="M424" s="142"/>
      <c r="N424" s="142"/>
      <c r="O424" s="146"/>
      <c r="P424" s="146"/>
      <c r="Q424" s="145">
        <f t="shared" si="34"/>
        <v>0</v>
      </c>
      <c r="R424" s="126">
        <f t="shared" si="33"/>
        <v>0</v>
      </c>
    </row>
    <row r="425" spans="1:18" x14ac:dyDescent="0.55000000000000004">
      <c r="A425">
        <v>416</v>
      </c>
      <c r="B425" s="142"/>
      <c r="C425" s="142"/>
      <c r="D425" s="142"/>
      <c r="E425" s="142"/>
      <c r="F425" s="142"/>
      <c r="G425" t="str">
        <f t="shared" si="30"/>
        <v/>
      </c>
      <c r="H425" s="142"/>
      <c r="I425" t="str">
        <f t="shared" ca="1" si="31"/>
        <v/>
      </c>
      <c r="J425" s="142"/>
      <c r="K425" t="str">
        <f t="shared" ca="1" si="32"/>
        <v/>
      </c>
      <c r="L425" s="142"/>
      <c r="M425" s="142"/>
      <c r="N425" s="142"/>
      <c r="O425" s="146"/>
      <c r="P425" s="146"/>
      <c r="Q425" s="145">
        <f t="shared" si="34"/>
        <v>0</v>
      </c>
      <c r="R425" s="126">
        <f t="shared" si="33"/>
        <v>0</v>
      </c>
    </row>
    <row r="426" spans="1:18" x14ac:dyDescent="0.55000000000000004">
      <c r="A426">
        <v>417</v>
      </c>
      <c r="B426" s="142"/>
      <c r="C426" s="142"/>
      <c r="D426" s="142"/>
      <c r="E426" s="142"/>
      <c r="F426" s="142"/>
      <c r="G426" t="str">
        <f t="shared" si="30"/>
        <v/>
      </c>
      <c r="H426" s="142"/>
      <c r="I426" t="str">
        <f t="shared" ca="1" si="31"/>
        <v/>
      </c>
      <c r="J426" s="142"/>
      <c r="K426" t="str">
        <f t="shared" ca="1" si="32"/>
        <v/>
      </c>
      <c r="L426" s="142"/>
      <c r="M426" s="142"/>
      <c r="N426" s="142"/>
      <c r="O426" s="146"/>
      <c r="P426" s="146"/>
      <c r="Q426" s="145">
        <f t="shared" si="34"/>
        <v>0</v>
      </c>
      <c r="R426" s="126">
        <f t="shared" si="33"/>
        <v>0</v>
      </c>
    </row>
    <row r="427" spans="1:18" x14ac:dyDescent="0.55000000000000004">
      <c r="A427">
        <v>418</v>
      </c>
      <c r="B427" s="142"/>
      <c r="C427" s="142"/>
      <c r="D427" s="142"/>
      <c r="E427" s="142"/>
      <c r="F427" s="142"/>
      <c r="G427" t="str">
        <f t="shared" si="30"/>
        <v/>
      </c>
      <c r="H427" s="142"/>
      <c r="I427" t="str">
        <f t="shared" ca="1" si="31"/>
        <v/>
      </c>
      <c r="J427" s="142"/>
      <c r="K427" t="str">
        <f t="shared" ca="1" si="32"/>
        <v/>
      </c>
      <c r="L427" s="142"/>
      <c r="M427" s="142"/>
      <c r="N427" s="142"/>
      <c r="O427" s="146"/>
      <c r="P427" s="146"/>
      <c r="Q427" s="145">
        <f t="shared" si="34"/>
        <v>0</v>
      </c>
      <c r="R427" s="126">
        <f t="shared" si="33"/>
        <v>0</v>
      </c>
    </row>
    <row r="428" spans="1:18" x14ac:dyDescent="0.55000000000000004">
      <c r="A428">
        <v>419</v>
      </c>
      <c r="B428" s="142"/>
      <c r="C428" s="142"/>
      <c r="D428" s="142"/>
      <c r="E428" s="142"/>
      <c r="F428" s="142"/>
      <c r="G428" t="str">
        <f t="shared" si="30"/>
        <v/>
      </c>
      <c r="H428" s="142"/>
      <c r="I428" t="str">
        <f t="shared" ca="1" si="31"/>
        <v/>
      </c>
      <c r="J428" s="142"/>
      <c r="K428" t="str">
        <f t="shared" ca="1" si="32"/>
        <v/>
      </c>
      <c r="L428" s="142"/>
      <c r="M428" s="142"/>
      <c r="N428" s="142"/>
      <c r="O428" s="146"/>
      <c r="P428" s="146"/>
      <c r="Q428" s="145">
        <f t="shared" si="34"/>
        <v>0</v>
      </c>
      <c r="R428" s="126">
        <f t="shared" si="33"/>
        <v>0</v>
      </c>
    </row>
    <row r="429" spans="1:18" x14ac:dyDescent="0.55000000000000004">
      <c r="A429">
        <v>420</v>
      </c>
      <c r="B429" s="142"/>
      <c r="C429" s="142"/>
      <c r="D429" s="142"/>
      <c r="E429" s="142"/>
      <c r="F429" s="142"/>
      <c r="G429" t="str">
        <f t="shared" si="30"/>
        <v/>
      </c>
      <c r="H429" s="142"/>
      <c r="I429" t="str">
        <f t="shared" ca="1" si="31"/>
        <v/>
      </c>
      <c r="J429" s="142"/>
      <c r="K429" t="str">
        <f t="shared" ca="1" si="32"/>
        <v/>
      </c>
      <c r="L429" s="142"/>
      <c r="M429" s="142"/>
      <c r="N429" s="142"/>
      <c r="O429" s="146"/>
      <c r="P429" s="146"/>
      <c r="Q429" s="145">
        <f t="shared" si="34"/>
        <v>0</v>
      </c>
      <c r="R429" s="126">
        <f t="shared" si="33"/>
        <v>0</v>
      </c>
    </row>
    <row r="430" spans="1:18" x14ac:dyDescent="0.55000000000000004">
      <c r="A430">
        <v>421</v>
      </c>
      <c r="B430" s="142"/>
      <c r="C430" s="142"/>
      <c r="D430" s="142"/>
      <c r="E430" s="142"/>
      <c r="F430" s="142"/>
      <c r="G430" t="str">
        <f t="shared" si="30"/>
        <v/>
      </c>
      <c r="H430" s="142"/>
      <c r="I430" t="str">
        <f t="shared" ca="1" si="31"/>
        <v/>
      </c>
      <c r="J430" s="142"/>
      <c r="K430" t="str">
        <f t="shared" ca="1" si="32"/>
        <v/>
      </c>
      <c r="L430" s="142"/>
      <c r="M430" s="142"/>
      <c r="N430" s="142"/>
      <c r="O430" s="146"/>
      <c r="P430" s="146"/>
      <c r="Q430" s="145">
        <f t="shared" si="34"/>
        <v>0</v>
      </c>
      <c r="R430" s="126">
        <f t="shared" si="33"/>
        <v>0</v>
      </c>
    </row>
    <row r="431" spans="1:18" x14ac:dyDescent="0.55000000000000004">
      <c r="A431">
        <v>422</v>
      </c>
      <c r="B431" s="142"/>
      <c r="C431" s="142"/>
      <c r="D431" s="142"/>
      <c r="E431" s="142"/>
      <c r="F431" s="142"/>
      <c r="G431" t="str">
        <f t="shared" si="30"/>
        <v/>
      </c>
      <c r="H431" s="142"/>
      <c r="I431" t="str">
        <f t="shared" ca="1" si="31"/>
        <v/>
      </c>
      <c r="J431" s="142"/>
      <c r="K431" t="str">
        <f t="shared" ca="1" si="32"/>
        <v/>
      </c>
      <c r="L431" s="142"/>
      <c r="M431" s="142"/>
      <c r="N431" s="142"/>
      <c r="O431" s="146"/>
      <c r="P431" s="146"/>
      <c r="Q431" s="145">
        <f t="shared" si="34"/>
        <v>0</v>
      </c>
      <c r="R431" s="126">
        <f t="shared" si="33"/>
        <v>0</v>
      </c>
    </row>
    <row r="432" spans="1:18" x14ac:dyDescent="0.55000000000000004">
      <c r="A432">
        <v>423</v>
      </c>
      <c r="B432" s="142"/>
      <c r="C432" s="142"/>
      <c r="D432" s="142"/>
      <c r="E432" s="142"/>
      <c r="F432" s="142"/>
      <c r="G432" t="str">
        <f t="shared" si="30"/>
        <v/>
      </c>
      <c r="H432" s="142"/>
      <c r="I432" t="str">
        <f t="shared" ca="1" si="31"/>
        <v/>
      </c>
      <c r="J432" s="142"/>
      <c r="K432" t="str">
        <f t="shared" ca="1" si="32"/>
        <v/>
      </c>
      <c r="L432" s="142"/>
      <c r="M432" s="142"/>
      <c r="N432" s="142"/>
      <c r="O432" s="146"/>
      <c r="P432" s="146"/>
      <c r="Q432" s="145">
        <f t="shared" si="34"/>
        <v>0</v>
      </c>
      <c r="R432" s="126">
        <f t="shared" si="33"/>
        <v>0</v>
      </c>
    </row>
    <row r="433" spans="1:18" x14ac:dyDescent="0.55000000000000004">
      <c r="A433">
        <v>424</v>
      </c>
      <c r="B433" s="142"/>
      <c r="C433" s="142"/>
      <c r="D433" s="142"/>
      <c r="E433" s="142"/>
      <c r="F433" s="142"/>
      <c r="G433" t="str">
        <f t="shared" si="30"/>
        <v/>
      </c>
      <c r="H433" s="142"/>
      <c r="I433" t="str">
        <f t="shared" ca="1" si="31"/>
        <v/>
      </c>
      <c r="J433" s="142"/>
      <c r="K433" t="str">
        <f t="shared" ca="1" si="32"/>
        <v/>
      </c>
      <c r="L433" s="142"/>
      <c r="M433" s="142"/>
      <c r="N433" s="142"/>
      <c r="O433" s="146"/>
      <c r="P433" s="146"/>
      <c r="Q433" s="145">
        <f t="shared" si="34"/>
        <v>0</v>
      </c>
      <c r="R433" s="126">
        <f t="shared" si="33"/>
        <v>0</v>
      </c>
    </row>
    <row r="434" spans="1:18" x14ac:dyDescent="0.55000000000000004">
      <c r="A434">
        <v>425</v>
      </c>
      <c r="B434" s="142"/>
      <c r="C434" s="142"/>
      <c r="D434" s="142"/>
      <c r="E434" s="142"/>
      <c r="F434" s="142"/>
      <c r="G434" t="str">
        <f t="shared" si="30"/>
        <v/>
      </c>
      <c r="H434" s="142"/>
      <c r="I434" t="str">
        <f t="shared" ca="1" si="31"/>
        <v/>
      </c>
      <c r="J434" s="142"/>
      <c r="K434" t="str">
        <f t="shared" ca="1" si="32"/>
        <v/>
      </c>
      <c r="L434" s="142"/>
      <c r="M434" s="142"/>
      <c r="N434" s="142"/>
      <c r="O434" s="146"/>
      <c r="P434" s="146"/>
      <c r="Q434" s="145">
        <f t="shared" si="34"/>
        <v>0</v>
      </c>
      <c r="R434" s="126">
        <f t="shared" si="33"/>
        <v>0</v>
      </c>
    </row>
    <row r="435" spans="1:18" x14ac:dyDescent="0.55000000000000004">
      <c r="A435">
        <v>426</v>
      </c>
      <c r="B435" s="142"/>
      <c r="C435" s="142"/>
      <c r="D435" s="142"/>
      <c r="E435" s="142"/>
      <c r="F435" s="142"/>
      <c r="G435" t="str">
        <f t="shared" si="30"/>
        <v/>
      </c>
      <c r="H435" s="142"/>
      <c r="I435" t="str">
        <f t="shared" ca="1" si="31"/>
        <v/>
      </c>
      <c r="J435" s="142"/>
      <c r="K435" t="str">
        <f t="shared" ca="1" si="32"/>
        <v/>
      </c>
      <c r="L435" s="142"/>
      <c r="M435" s="142"/>
      <c r="N435" s="142"/>
      <c r="O435" s="146"/>
      <c r="P435" s="146"/>
      <c r="Q435" s="145">
        <f t="shared" si="34"/>
        <v>0</v>
      </c>
      <c r="R435" s="126">
        <f t="shared" si="33"/>
        <v>0</v>
      </c>
    </row>
    <row r="436" spans="1:18" x14ac:dyDescent="0.55000000000000004">
      <c r="A436">
        <v>427</v>
      </c>
      <c r="B436" s="142"/>
      <c r="C436" s="142"/>
      <c r="D436" s="142"/>
      <c r="E436" s="142"/>
      <c r="F436" s="142"/>
      <c r="G436" t="str">
        <f t="shared" si="30"/>
        <v/>
      </c>
      <c r="H436" s="142"/>
      <c r="I436" t="str">
        <f t="shared" ca="1" si="31"/>
        <v/>
      </c>
      <c r="J436" s="142"/>
      <c r="K436" t="str">
        <f t="shared" ca="1" si="32"/>
        <v/>
      </c>
      <c r="L436" s="142"/>
      <c r="M436" s="142"/>
      <c r="N436" s="142"/>
      <c r="O436" s="146"/>
      <c r="P436" s="146"/>
      <c r="Q436" s="145">
        <f t="shared" si="34"/>
        <v>0</v>
      </c>
      <c r="R436" s="126">
        <f t="shared" si="33"/>
        <v>0</v>
      </c>
    </row>
    <row r="437" spans="1:18" x14ac:dyDescent="0.55000000000000004">
      <c r="A437">
        <v>428</v>
      </c>
      <c r="B437" s="142"/>
      <c r="C437" s="142"/>
      <c r="D437" s="142"/>
      <c r="E437" s="142"/>
      <c r="F437" s="142"/>
      <c r="G437" t="str">
        <f t="shared" si="30"/>
        <v/>
      </c>
      <c r="H437" s="142"/>
      <c r="I437" t="str">
        <f t="shared" ca="1" si="31"/>
        <v/>
      </c>
      <c r="J437" s="142"/>
      <c r="K437" t="str">
        <f t="shared" ca="1" si="32"/>
        <v/>
      </c>
      <c r="L437" s="142"/>
      <c r="M437" s="142"/>
      <c r="N437" s="142"/>
      <c r="O437" s="146"/>
      <c r="P437" s="146"/>
      <c r="Q437" s="145">
        <f t="shared" si="34"/>
        <v>0</v>
      </c>
      <c r="R437" s="126">
        <f t="shared" si="33"/>
        <v>0</v>
      </c>
    </row>
    <row r="438" spans="1:18" x14ac:dyDescent="0.55000000000000004">
      <c r="A438">
        <v>429</v>
      </c>
      <c r="B438" s="142"/>
      <c r="C438" s="142"/>
      <c r="D438" s="142"/>
      <c r="E438" s="142"/>
      <c r="F438" s="142"/>
      <c r="G438" t="str">
        <f t="shared" si="30"/>
        <v/>
      </c>
      <c r="H438" s="142"/>
      <c r="I438" t="str">
        <f t="shared" ca="1" si="31"/>
        <v/>
      </c>
      <c r="J438" s="142"/>
      <c r="K438" t="str">
        <f t="shared" ca="1" si="32"/>
        <v/>
      </c>
      <c r="L438" s="142"/>
      <c r="M438" s="142"/>
      <c r="N438" s="142"/>
      <c r="O438" s="146"/>
      <c r="P438" s="146"/>
      <c r="Q438" s="145">
        <f t="shared" si="34"/>
        <v>0</v>
      </c>
      <c r="R438" s="126">
        <f t="shared" si="33"/>
        <v>0</v>
      </c>
    </row>
    <row r="439" spans="1:18" x14ac:dyDescent="0.55000000000000004">
      <c r="A439">
        <v>430</v>
      </c>
      <c r="B439" s="142"/>
      <c r="C439" s="142"/>
      <c r="D439" s="142"/>
      <c r="E439" s="142"/>
      <c r="F439" s="142"/>
      <c r="G439" t="str">
        <f t="shared" si="30"/>
        <v/>
      </c>
      <c r="H439" s="142"/>
      <c r="I439" t="str">
        <f t="shared" ca="1" si="31"/>
        <v/>
      </c>
      <c r="J439" s="142"/>
      <c r="K439" t="str">
        <f t="shared" ca="1" si="32"/>
        <v/>
      </c>
      <c r="L439" s="142"/>
      <c r="M439" s="142"/>
      <c r="N439" s="142"/>
      <c r="O439" s="146"/>
      <c r="P439" s="146"/>
      <c r="Q439" s="145">
        <f t="shared" si="34"/>
        <v>0</v>
      </c>
      <c r="R439" s="126">
        <f t="shared" si="33"/>
        <v>0</v>
      </c>
    </row>
    <row r="440" spans="1:18" x14ac:dyDescent="0.55000000000000004">
      <c r="A440">
        <v>431</v>
      </c>
      <c r="B440" s="142"/>
      <c r="C440" s="142"/>
      <c r="D440" s="142"/>
      <c r="E440" s="142"/>
      <c r="F440" s="142"/>
      <c r="G440" t="str">
        <f t="shared" si="30"/>
        <v/>
      </c>
      <c r="H440" s="142"/>
      <c r="I440" t="str">
        <f t="shared" ca="1" si="31"/>
        <v/>
      </c>
      <c r="J440" s="142"/>
      <c r="K440" t="str">
        <f t="shared" ca="1" si="32"/>
        <v/>
      </c>
      <c r="L440" s="142"/>
      <c r="M440" s="142"/>
      <c r="N440" s="142"/>
      <c r="O440" s="146"/>
      <c r="P440" s="146"/>
      <c r="Q440" s="145">
        <f t="shared" si="34"/>
        <v>0</v>
      </c>
      <c r="R440" s="126">
        <f t="shared" si="33"/>
        <v>0</v>
      </c>
    </row>
    <row r="441" spans="1:18" x14ac:dyDescent="0.55000000000000004">
      <c r="A441">
        <v>432</v>
      </c>
      <c r="B441" s="142"/>
      <c r="C441" s="142"/>
      <c r="D441" s="142"/>
      <c r="E441" s="142"/>
      <c r="F441" s="142"/>
      <c r="G441" t="str">
        <f t="shared" si="30"/>
        <v/>
      </c>
      <c r="H441" s="142"/>
      <c r="I441" t="str">
        <f t="shared" ca="1" si="31"/>
        <v/>
      </c>
      <c r="J441" s="142"/>
      <c r="K441" t="str">
        <f t="shared" ca="1" si="32"/>
        <v/>
      </c>
      <c r="L441" s="142"/>
      <c r="M441" s="142"/>
      <c r="N441" s="142"/>
      <c r="O441" s="146"/>
      <c r="P441" s="146"/>
      <c r="Q441" s="145">
        <f t="shared" si="34"/>
        <v>0</v>
      </c>
      <c r="R441" s="126">
        <f t="shared" si="33"/>
        <v>0</v>
      </c>
    </row>
    <row r="442" spans="1:18" x14ac:dyDescent="0.55000000000000004">
      <c r="A442">
        <v>433</v>
      </c>
      <c r="B442" s="142"/>
      <c r="C442" s="142"/>
      <c r="D442" s="142"/>
      <c r="E442" s="142"/>
      <c r="F442" s="142"/>
      <c r="G442" t="str">
        <f t="shared" si="30"/>
        <v/>
      </c>
      <c r="H442" s="142"/>
      <c r="I442" t="str">
        <f t="shared" ca="1" si="31"/>
        <v/>
      </c>
      <c r="J442" s="142"/>
      <c r="K442" t="str">
        <f t="shared" ca="1" si="32"/>
        <v/>
      </c>
      <c r="L442" s="142"/>
      <c r="M442" s="142"/>
      <c r="N442" s="142"/>
      <c r="O442" s="146"/>
      <c r="P442" s="146"/>
      <c r="Q442" s="145">
        <f t="shared" si="34"/>
        <v>0</v>
      </c>
      <c r="R442" s="126">
        <f t="shared" si="33"/>
        <v>0</v>
      </c>
    </row>
    <row r="443" spans="1:18" x14ac:dyDescent="0.55000000000000004">
      <c r="A443">
        <v>434</v>
      </c>
      <c r="B443" s="142"/>
      <c r="C443" s="142"/>
      <c r="D443" s="142"/>
      <c r="E443" s="142"/>
      <c r="F443" s="142"/>
      <c r="G443" t="str">
        <f t="shared" si="30"/>
        <v/>
      </c>
      <c r="H443" s="142"/>
      <c r="I443" t="str">
        <f t="shared" ca="1" si="31"/>
        <v/>
      </c>
      <c r="J443" s="142"/>
      <c r="K443" t="str">
        <f t="shared" ca="1" si="32"/>
        <v/>
      </c>
      <c r="L443" s="142"/>
      <c r="M443" s="142"/>
      <c r="N443" s="142"/>
      <c r="O443" s="146"/>
      <c r="P443" s="146"/>
      <c r="Q443" s="145">
        <f t="shared" si="34"/>
        <v>0</v>
      </c>
      <c r="R443" s="126">
        <f t="shared" si="33"/>
        <v>0</v>
      </c>
    </row>
    <row r="444" spans="1:18" x14ac:dyDescent="0.55000000000000004">
      <c r="A444">
        <v>435</v>
      </c>
      <c r="B444" s="142"/>
      <c r="C444" s="142"/>
      <c r="D444" s="142"/>
      <c r="E444" s="142"/>
      <c r="F444" s="142"/>
      <c r="G444" t="str">
        <f t="shared" si="30"/>
        <v/>
      </c>
      <c r="H444" s="142"/>
      <c r="I444" t="str">
        <f t="shared" ca="1" si="31"/>
        <v/>
      </c>
      <c r="J444" s="142"/>
      <c r="K444" t="str">
        <f t="shared" ca="1" si="32"/>
        <v/>
      </c>
      <c r="L444" s="142"/>
      <c r="M444" s="142"/>
      <c r="N444" s="142"/>
      <c r="O444" s="146"/>
      <c r="P444" s="146"/>
      <c r="Q444" s="145">
        <f t="shared" si="34"/>
        <v>0</v>
      </c>
      <c r="R444" s="126">
        <f t="shared" si="33"/>
        <v>0</v>
      </c>
    </row>
    <row r="445" spans="1:18" x14ac:dyDescent="0.55000000000000004">
      <c r="A445">
        <v>436</v>
      </c>
      <c r="B445" s="142"/>
      <c r="C445" s="142"/>
      <c r="D445" s="142"/>
      <c r="E445" s="142"/>
      <c r="F445" s="142"/>
      <c r="G445" t="str">
        <f t="shared" si="30"/>
        <v/>
      </c>
      <c r="H445" s="142"/>
      <c r="I445" t="str">
        <f t="shared" ca="1" si="31"/>
        <v/>
      </c>
      <c r="J445" s="142"/>
      <c r="K445" t="str">
        <f t="shared" ca="1" si="32"/>
        <v/>
      </c>
      <c r="L445" s="142"/>
      <c r="M445" s="142"/>
      <c r="N445" s="142"/>
      <c r="O445" s="146"/>
      <c r="P445" s="146"/>
      <c r="Q445" s="145">
        <f t="shared" si="34"/>
        <v>0</v>
      </c>
      <c r="R445" s="126">
        <f t="shared" si="33"/>
        <v>0</v>
      </c>
    </row>
    <row r="446" spans="1:18" x14ac:dyDescent="0.55000000000000004">
      <c r="A446">
        <v>437</v>
      </c>
      <c r="B446" s="142"/>
      <c r="C446" s="142"/>
      <c r="D446" s="142"/>
      <c r="E446" s="142"/>
      <c r="F446" s="142"/>
      <c r="G446" t="str">
        <f t="shared" si="30"/>
        <v/>
      </c>
      <c r="H446" s="142"/>
      <c r="I446" t="str">
        <f t="shared" ca="1" si="31"/>
        <v/>
      </c>
      <c r="J446" s="142"/>
      <c r="K446" t="str">
        <f t="shared" ca="1" si="32"/>
        <v/>
      </c>
      <c r="L446" s="142"/>
      <c r="M446" s="142"/>
      <c r="N446" s="142"/>
      <c r="O446" s="146"/>
      <c r="P446" s="146"/>
      <c r="Q446" s="145">
        <f t="shared" si="34"/>
        <v>0</v>
      </c>
      <c r="R446" s="126">
        <f t="shared" si="33"/>
        <v>0</v>
      </c>
    </row>
    <row r="447" spans="1:18" x14ac:dyDescent="0.55000000000000004">
      <c r="A447">
        <v>438</v>
      </c>
      <c r="B447" s="142"/>
      <c r="C447" s="142"/>
      <c r="D447" s="142"/>
      <c r="E447" s="142"/>
      <c r="F447" s="142"/>
      <c r="G447" t="str">
        <f t="shared" si="30"/>
        <v/>
      </c>
      <c r="H447" s="142"/>
      <c r="I447" t="str">
        <f t="shared" ca="1" si="31"/>
        <v/>
      </c>
      <c r="J447" s="142"/>
      <c r="K447" t="str">
        <f t="shared" ca="1" si="32"/>
        <v/>
      </c>
      <c r="L447" s="142"/>
      <c r="M447" s="142"/>
      <c r="N447" s="142"/>
      <c r="O447" s="146"/>
      <c r="P447" s="146"/>
      <c r="Q447" s="145">
        <f t="shared" si="34"/>
        <v>0</v>
      </c>
      <c r="R447" s="126">
        <f t="shared" si="33"/>
        <v>0</v>
      </c>
    </row>
    <row r="448" spans="1:18" x14ac:dyDescent="0.55000000000000004">
      <c r="A448">
        <v>439</v>
      </c>
      <c r="B448" s="142"/>
      <c r="C448" s="142"/>
      <c r="D448" s="142"/>
      <c r="E448" s="142"/>
      <c r="F448" s="142"/>
      <c r="G448" t="str">
        <f t="shared" si="30"/>
        <v/>
      </c>
      <c r="H448" s="142"/>
      <c r="I448" t="str">
        <f t="shared" ca="1" si="31"/>
        <v/>
      </c>
      <c r="J448" s="142"/>
      <c r="K448" t="str">
        <f t="shared" ca="1" si="32"/>
        <v/>
      </c>
      <c r="L448" s="142"/>
      <c r="M448" s="142"/>
      <c r="N448" s="142"/>
      <c r="O448" s="146"/>
      <c r="P448" s="146"/>
      <c r="Q448" s="145">
        <f t="shared" si="34"/>
        <v>0</v>
      </c>
      <c r="R448" s="126">
        <f t="shared" si="33"/>
        <v>0</v>
      </c>
    </row>
    <row r="449" spans="1:18" x14ac:dyDescent="0.55000000000000004">
      <c r="A449">
        <v>440</v>
      </c>
      <c r="B449" s="142"/>
      <c r="C449" s="142"/>
      <c r="D449" s="142"/>
      <c r="E449" s="142"/>
      <c r="F449" s="142"/>
      <c r="G449" t="str">
        <f t="shared" si="30"/>
        <v/>
      </c>
      <c r="H449" s="142"/>
      <c r="I449" t="str">
        <f t="shared" ca="1" si="31"/>
        <v/>
      </c>
      <c r="J449" s="142"/>
      <c r="K449" t="str">
        <f t="shared" ca="1" si="32"/>
        <v/>
      </c>
      <c r="L449" s="142"/>
      <c r="M449" s="142"/>
      <c r="N449" s="142"/>
      <c r="O449" s="146"/>
      <c r="P449" s="146"/>
      <c r="Q449" s="145">
        <f t="shared" si="34"/>
        <v>0</v>
      </c>
      <c r="R449" s="126">
        <f t="shared" si="33"/>
        <v>0</v>
      </c>
    </row>
    <row r="450" spans="1:18" x14ac:dyDescent="0.55000000000000004">
      <c r="A450">
        <v>441</v>
      </c>
      <c r="B450" s="142"/>
      <c r="C450" s="142"/>
      <c r="D450" s="142"/>
      <c r="E450" s="142"/>
      <c r="F450" s="142"/>
      <c r="G450" t="str">
        <f t="shared" si="30"/>
        <v/>
      </c>
      <c r="H450" s="142"/>
      <c r="I450" t="str">
        <f t="shared" ca="1" si="31"/>
        <v/>
      </c>
      <c r="J450" s="142"/>
      <c r="K450" t="str">
        <f t="shared" ca="1" si="32"/>
        <v/>
      </c>
      <c r="L450" s="142"/>
      <c r="M450" s="142"/>
      <c r="N450" s="142"/>
      <c r="O450" s="146"/>
      <c r="P450" s="146"/>
      <c r="Q450" s="145">
        <f t="shared" si="34"/>
        <v>0</v>
      </c>
      <c r="R450" s="126">
        <f t="shared" si="33"/>
        <v>0</v>
      </c>
    </row>
    <row r="451" spans="1:18" x14ac:dyDescent="0.55000000000000004">
      <c r="A451">
        <v>442</v>
      </c>
      <c r="B451" s="142"/>
      <c r="C451" s="142"/>
      <c r="D451" s="142"/>
      <c r="E451" s="142"/>
      <c r="F451" s="142"/>
      <c r="G451" t="str">
        <f t="shared" si="30"/>
        <v/>
      </c>
      <c r="H451" s="142"/>
      <c r="I451" t="str">
        <f t="shared" ca="1" si="31"/>
        <v/>
      </c>
      <c r="J451" s="142"/>
      <c r="K451" t="str">
        <f t="shared" ca="1" si="32"/>
        <v/>
      </c>
      <c r="L451" s="142"/>
      <c r="M451" s="142"/>
      <c r="N451" s="142"/>
      <c r="O451" s="146"/>
      <c r="P451" s="146"/>
      <c r="Q451" s="145">
        <f t="shared" si="34"/>
        <v>0</v>
      </c>
      <c r="R451" s="126">
        <f t="shared" si="33"/>
        <v>0</v>
      </c>
    </row>
    <row r="452" spans="1:18" x14ac:dyDescent="0.55000000000000004">
      <c r="A452">
        <v>443</v>
      </c>
      <c r="B452" s="142"/>
      <c r="C452" s="142"/>
      <c r="D452" s="142"/>
      <c r="E452" s="142"/>
      <c r="F452" s="142"/>
      <c r="G452" t="str">
        <f t="shared" si="30"/>
        <v/>
      </c>
      <c r="H452" s="142"/>
      <c r="I452" t="str">
        <f t="shared" ca="1" si="31"/>
        <v/>
      </c>
      <c r="J452" s="142"/>
      <c r="K452" t="str">
        <f t="shared" ca="1" si="32"/>
        <v/>
      </c>
      <c r="L452" s="142"/>
      <c r="M452" s="142"/>
      <c r="N452" s="142"/>
      <c r="O452" s="146"/>
      <c r="P452" s="146"/>
      <c r="Q452" s="145">
        <f t="shared" si="34"/>
        <v>0</v>
      </c>
      <c r="R452" s="126">
        <f t="shared" si="33"/>
        <v>0</v>
      </c>
    </row>
    <row r="453" spans="1:18" x14ac:dyDescent="0.55000000000000004">
      <c r="A453">
        <v>444</v>
      </c>
      <c r="B453" s="142"/>
      <c r="C453" s="142"/>
      <c r="D453" s="142"/>
      <c r="E453" s="142"/>
      <c r="F453" s="142"/>
      <c r="G453" t="str">
        <f t="shared" si="30"/>
        <v/>
      </c>
      <c r="H453" s="142"/>
      <c r="I453" t="str">
        <f t="shared" ca="1" si="31"/>
        <v/>
      </c>
      <c r="J453" s="142"/>
      <c r="K453" t="str">
        <f t="shared" ca="1" si="32"/>
        <v/>
      </c>
      <c r="L453" s="142"/>
      <c r="M453" s="142"/>
      <c r="N453" s="142"/>
      <c r="O453" s="146"/>
      <c r="P453" s="146"/>
      <c r="Q453" s="145">
        <f t="shared" si="34"/>
        <v>0</v>
      </c>
      <c r="R453" s="126">
        <f t="shared" si="33"/>
        <v>0</v>
      </c>
    </row>
    <row r="454" spans="1:18" x14ac:dyDescent="0.55000000000000004">
      <c r="A454">
        <v>445</v>
      </c>
      <c r="B454" s="142"/>
      <c r="C454" s="142"/>
      <c r="D454" s="142"/>
      <c r="E454" s="142"/>
      <c r="F454" s="142"/>
      <c r="G454" t="str">
        <f t="shared" si="30"/>
        <v/>
      </c>
      <c r="H454" s="142"/>
      <c r="I454" t="str">
        <f t="shared" ca="1" si="31"/>
        <v/>
      </c>
      <c r="J454" s="142"/>
      <c r="K454" t="str">
        <f t="shared" ca="1" si="32"/>
        <v/>
      </c>
      <c r="L454" s="142"/>
      <c r="M454" s="142"/>
      <c r="N454" s="142"/>
      <c r="O454" s="146"/>
      <c r="P454" s="146"/>
      <c r="Q454" s="145">
        <f t="shared" si="34"/>
        <v>0</v>
      </c>
      <c r="R454" s="126">
        <f t="shared" si="33"/>
        <v>0</v>
      </c>
    </row>
    <row r="455" spans="1:18" x14ac:dyDescent="0.55000000000000004">
      <c r="A455">
        <v>446</v>
      </c>
      <c r="B455" s="142"/>
      <c r="C455" s="142"/>
      <c r="D455" s="142"/>
      <c r="E455" s="142"/>
      <c r="F455" s="142"/>
      <c r="G455" t="str">
        <f t="shared" si="30"/>
        <v/>
      </c>
      <c r="H455" s="142"/>
      <c r="I455" t="str">
        <f t="shared" ca="1" si="31"/>
        <v/>
      </c>
      <c r="J455" s="142"/>
      <c r="K455" t="str">
        <f t="shared" ca="1" si="32"/>
        <v/>
      </c>
      <c r="L455" s="142"/>
      <c r="M455" s="142"/>
      <c r="N455" s="142"/>
      <c r="O455" s="146"/>
      <c r="P455" s="146"/>
      <c r="Q455" s="145">
        <f t="shared" si="34"/>
        <v>0</v>
      </c>
      <c r="R455" s="126">
        <f t="shared" si="33"/>
        <v>0</v>
      </c>
    </row>
    <row r="456" spans="1:18" x14ac:dyDescent="0.55000000000000004">
      <c r="A456">
        <v>447</v>
      </c>
      <c r="B456" s="142"/>
      <c r="C456" s="142"/>
      <c r="D456" s="142"/>
      <c r="E456" s="142"/>
      <c r="F456" s="142"/>
      <c r="G456" t="str">
        <f t="shared" si="30"/>
        <v/>
      </c>
      <c r="H456" s="142"/>
      <c r="I456" t="str">
        <f t="shared" ca="1" si="31"/>
        <v/>
      </c>
      <c r="J456" s="142"/>
      <c r="K456" t="str">
        <f t="shared" ca="1" si="32"/>
        <v/>
      </c>
      <c r="L456" s="142"/>
      <c r="M456" s="142"/>
      <c r="N456" s="142"/>
      <c r="O456" s="146"/>
      <c r="P456" s="146"/>
      <c r="Q456" s="145">
        <f t="shared" si="34"/>
        <v>0</v>
      </c>
      <c r="R456" s="126">
        <f t="shared" si="33"/>
        <v>0</v>
      </c>
    </row>
    <row r="457" spans="1:18" x14ac:dyDescent="0.55000000000000004">
      <c r="A457">
        <v>448</v>
      </c>
      <c r="B457" s="142"/>
      <c r="C457" s="142"/>
      <c r="D457" s="142"/>
      <c r="E457" s="142"/>
      <c r="F457" s="142"/>
      <c r="G457" t="str">
        <f t="shared" si="30"/>
        <v/>
      </c>
      <c r="H457" s="142"/>
      <c r="I457" t="str">
        <f t="shared" ca="1" si="31"/>
        <v/>
      </c>
      <c r="J457" s="142"/>
      <c r="K457" t="str">
        <f t="shared" ca="1" si="32"/>
        <v/>
      </c>
      <c r="L457" s="142"/>
      <c r="M457" s="142"/>
      <c r="N457" s="142"/>
      <c r="O457" s="146"/>
      <c r="P457" s="146"/>
      <c r="Q457" s="145">
        <f t="shared" si="34"/>
        <v>0</v>
      </c>
      <c r="R457" s="126">
        <f t="shared" si="33"/>
        <v>0</v>
      </c>
    </row>
    <row r="458" spans="1:18" x14ac:dyDescent="0.55000000000000004">
      <c r="A458">
        <v>449</v>
      </c>
      <c r="B458" s="142"/>
      <c r="C458" s="142"/>
      <c r="D458" s="142"/>
      <c r="E458" s="142"/>
      <c r="F458" s="142"/>
      <c r="G458" t="str">
        <f t="shared" si="30"/>
        <v/>
      </c>
      <c r="H458" s="142"/>
      <c r="I458" t="str">
        <f t="shared" ca="1" si="31"/>
        <v/>
      </c>
      <c r="J458" s="142"/>
      <c r="K458" t="str">
        <f t="shared" ca="1" si="32"/>
        <v/>
      </c>
      <c r="L458" s="142"/>
      <c r="M458" s="142"/>
      <c r="N458" s="142"/>
      <c r="O458" s="146"/>
      <c r="P458" s="146"/>
      <c r="Q458" s="145">
        <f t="shared" si="34"/>
        <v>0</v>
      </c>
      <c r="R458" s="126">
        <f t="shared" si="33"/>
        <v>0</v>
      </c>
    </row>
    <row r="459" spans="1:18" x14ac:dyDescent="0.55000000000000004">
      <c r="A459">
        <v>450</v>
      </c>
      <c r="B459" s="142"/>
      <c r="C459" s="142"/>
      <c r="D459" s="142"/>
      <c r="E459" s="142"/>
      <c r="F459" s="142"/>
      <c r="G459" t="str">
        <f t="shared" ref="G459:G522" si="35">LEFT(F459,1)</f>
        <v/>
      </c>
      <c r="H459" s="142"/>
      <c r="I459" t="str">
        <f t="shared" ref="I459:I522" ca="1" si="36">IFERROR(VLOOKUP(H459,INDIRECT(G459&amp;"CATL"),2,FALSE),"")</f>
        <v/>
      </c>
      <c r="J459" s="142"/>
      <c r="K459" t="str">
        <f t="shared" ref="K459:K522" ca="1" si="37">IFERROR(VLOOKUP(J459,INDIRECT("SUB"&amp;I459&amp;"L"),2,FALSE),"")</f>
        <v/>
      </c>
      <c r="L459" s="142"/>
      <c r="M459" s="142"/>
      <c r="N459" s="142"/>
      <c r="O459" s="146"/>
      <c r="P459" s="146"/>
      <c r="Q459" s="145">
        <f t="shared" si="34"/>
        <v>0</v>
      </c>
      <c r="R459" s="126">
        <f t="shared" ref="R459:R522" si="38">O459-P459</f>
        <v>0</v>
      </c>
    </row>
    <row r="460" spans="1:18" x14ac:dyDescent="0.55000000000000004">
      <c r="A460">
        <v>451</v>
      </c>
      <c r="B460" s="142"/>
      <c r="C460" s="142"/>
      <c r="D460" s="142"/>
      <c r="E460" s="142"/>
      <c r="F460" s="142"/>
      <c r="G460" t="str">
        <f t="shared" si="35"/>
        <v/>
      </c>
      <c r="H460" s="142"/>
      <c r="I460" t="str">
        <f t="shared" ca="1" si="36"/>
        <v/>
      </c>
      <c r="J460" s="142"/>
      <c r="K460" t="str">
        <f t="shared" ca="1" si="37"/>
        <v/>
      </c>
      <c r="L460" s="142"/>
      <c r="M460" s="142"/>
      <c r="N460" s="142"/>
      <c r="O460" s="146"/>
      <c r="P460" s="146"/>
      <c r="Q460" s="145">
        <f t="shared" ref="Q460:Q523" si="39">Q459+O460-P460</f>
        <v>0</v>
      </c>
      <c r="R460" s="126">
        <f t="shared" si="38"/>
        <v>0</v>
      </c>
    </row>
    <row r="461" spans="1:18" x14ac:dyDescent="0.55000000000000004">
      <c r="A461">
        <v>452</v>
      </c>
      <c r="B461" s="142"/>
      <c r="C461" s="142"/>
      <c r="D461" s="142"/>
      <c r="E461" s="142"/>
      <c r="F461" s="142"/>
      <c r="G461" t="str">
        <f t="shared" si="35"/>
        <v/>
      </c>
      <c r="H461" s="142"/>
      <c r="I461" t="str">
        <f t="shared" ca="1" si="36"/>
        <v/>
      </c>
      <c r="J461" s="142"/>
      <c r="K461" t="str">
        <f t="shared" ca="1" si="37"/>
        <v/>
      </c>
      <c r="L461" s="142"/>
      <c r="M461" s="142"/>
      <c r="N461" s="142"/>
      <c r="O461" s="146"/>
      <c r="P461" s="146"/>
      <c r="Q461" s="145">
        <f t="shared" si="39"/>
        <v>0</v>
      </c>
      <c r="R461" s="126">
        <f t="shared" si="38"/>
        <v>0</v>
      </c>
    </row>
    <row r="462" spans="1:18" x14ac:dyDescent="0.55000000000000004">
      <c r="A462">
        <v>453</v>
      </c>
      <c r="B462" s="142"/>
      <c r="C462" s="142"/>
      <c r="D462" s="142"/>
      <c r="E462" s="142"/>
      <c r="F462" s="142"/>
      <c r="G462" t="str">
        <f t="shared" si="35"/>
        <v/>
      </c>
      <c r="H462" s="142"/>
      <c r="I462" t="str">
        <f t="shared" ca="1" si="36"/>
        <v/>
      </c>
      <c r="J462" s="142"/>
      <c r="K462" t="str">
        <f t="shared" ca="1" si="37"/>
        <v/>
      </c>
      <c r="L462" s="142"/>
      <c r="M462" s="142"/>
      <c r="N462" s="142"/>
      <c r="O462" s="146"/>
      <c r="P462" s="146"/>
      <c r="Q462" s="145">
        <f t="shared" si="39"/>
        <v>0</v>
      </c>
      <c r="R462" s="126">
        <f t="shared" si="38"/>
        <v>0</v>
      </c>
    </row>
    <row r="463" spans="1:18" x14ac:dyDescent="0.55000000000000004">
      <c r="A463">
        <v>454</v>
      </c>
      <c r="B463" s="142"/>
      <c r="C463" s="142"/>
      <c r="D463" s="142"/>
      <c r="E463" s="142"/>
      <c r="F463" s="142"/>
      <c r="G463" t="str">
        <f t="shared" si="35"/>
        <v/>
      </c>
      <c r="H463" s="142"/>
      <c r="I463" t="str">
        <f t="shared" ca="1" si="36"/>
        <v/>
      </c>
      <c r="J463" s="142"/>
      <c r="K463" t="str">
        <f t="shared" ca="1" si="37"/>
        <v/>
      </c>
      <c r="L463" s="142"/>
      <c r="M463" s="142"/>
      <c r="N463" s="142"/>
      <c r="O463" s="146"/>
      <c r="P463" s="146"/>
      <c r="Q463" s="145">
        <f t="shared" si="39"/>
        <v>0</v>
      </c>
      <c r="R463" s="126">
        <f t="shared" si="38"/>
        <v>0</v>
      </c>
    </row>
    <row r="464" spans="1:18" x14ac:dyDescent="0.55000000000000004">
      <c r="A464">
        <v>455</v>
      </c>
      <c r="B464" s="142"/>
      <c r="C464" s="142"/>
      <c r="D464" s="142"/>
      <c r="E464" s="142"/>
      <c r="F464" s="142"/>
      <c r="G464" t="str">
        <f t="shared" si="35"/>
        <v/>
      </c>
      <c r="H464" s="142"/>
      <c r="I464" t="str">
        <f t="shared" ca="1" si="36"/>
        <v/>
      </c>
      <c r="J464" s="142"/>
      <c r="K464" t="str">
        <f t="shared" ca="1" si="37"/>
        <v/>
      </c>
      <c r="L464" s="142"/>
      <c r="M464" s="142"/>
      <c r="N464" s="142"/>
      <c r="O464" s="146"/>
      <c r="P464" s="146"/>
      <c r="Q464" s="145">
        <f t="shared" si="39"/>
        <v>0</v>
      </c>
      <c r="R464" s="126">
        <f t="shared" si="38"/>
        <v>0</v>
      </c>
    </row>
    <row r="465" spans="1:18" x14ac:dyDescent="0.55000000000000004">
      <c r="A465">
        <v>456</v>
      </c>
      <c r="B465" s="142"/>
      <c r="C465" s="142"/>
      <c r="D465" s="142"/>
      <c r="E465" s="142"/>
      <c r="F465" s="142"/>
      <c r="G465" t="str">
        <f t="shared" si="35"/>
        <v/>
      </c>
      <c r="H465" s="142"/>
      <c r="I465" t="str">
        <f t="shared" ca="1" si="36"/>
        <v/>
      </c>
      <c r="J465" s="142"/>
      <c r="K465" t="str">
        <f t="shared" ca="1" si="37"/>
        <v/>
      </c>
      <c r="L465" s="142"/>
      <c r="M465" s="142"/>
      <c r="N465" s="142"/>
      <c r="O465" s="146"/>
      <c r="P465" s="146"/>
      <c r="Q465" s="145">
        <f t="shared" si="39"/>
        <v>0</v>
      </c>
      <c r="R465" s="126">
        <f t="shared" si="38"/>
        <v>0</v>
      </c>
    </row>
    <row r="466" spans="1:18" x14ac:dyDescent="0.55000000000000004">
      <c r="A466">
        <v>457</v>
      </c>
      <c r="B466" s="142"/>
      <c r="C466" s="142"/>
      <c r="D466" s="142"/>
      <c r="E466" s="142"/>
      <c r="F466" s="142"/>
      <c r="G466" t="str">
        <f t="shared" si="35"/>
        <v/>
      </c>
      <c r="H466" s="142"/>
      <c r="I466" t="str">
        <f t="shared" ca="1" si="36"/>
        <v/>
      </c>
      <c r="J466" s="142"/>
      <c r="K466" t="str">
        <f t="shared" ca="1" si="37"/>
        <v/>
      </c>
      <c r="L466" s="142"/>
      <c r="M466" s="142"/>
      <c r="N466" s="142"/>
      <c r="O466" s="146"/>
      <c r="P466" s="146"/>
      <c r="Q466" s="145">
        <f t="shared" si="39"/>
        <v>0</v>
      </c>
      <c r="R466" s="126">
        <f t="shared" si="38"/>
        <v>0</v>
      </c>
    </row>
    <row r="467" spans="1:18" x14ac:dyDescent="0.55000000000000004">
      <c r="A467">
        <v>458</v>
      </c>
      <c r="B467" s="142"/>
      <c r="C467" s="142"/>
      <c r="D467" s="142"/>
      <c r="E467" s="142"/>
      <c r="F467" s="142"/>
      <c r="G467" t="str">
        <f t="shared" si="35"/>
        <v/>
      </c>
      <c r="H467" s="142"/>
      <c r="I467" t="str">
        <f t="shared" ca="1" si="36"/>
        <v/>
      </c>
      <c r="J467" s="142"/>
      <c r="K467" t="str">
        <f t="shared" ca="1" si="37"/>
        <v/>
      </c>
      <c r="L467" s="142"/>
      <c r="M467" s="142"/>
      <c r="N467" s="142"/>
      <c r="O467" s="146"/>
      <c r="P467" s="146"/>
      <c r="Q467" s="145">
        <f t="shared" si="39"/>
        <v>0</v>
      </c>
      <c r="R467" s="126">
        <f t="shared" si="38"/>
        <v>0</v>
      </c>
    </row>
    <row r="468" spans="1:18" x14ac:dyDescent="0.55000000000000004">
      <c r="A468">
        <v>459</v>
      </c>
      <c r="B468" s="142"/>
      <c r="C468" s="142"/>
      <c r="D468" s="142"/>
      <c r="E468" s="142"/>
      <c r="F468" s="142"/>
      <c r="G468" t="str">
        <f t="shared" si="35"/>
        <v/>
      </c>
      <c r="H468" s="142"/>
      <c r="I468" t="str">
        <f t="shared" ca="1" si="36"/>
        <v/>
      </c>
      <c r="J468" s="142"/>
      <c r="K468" t="str">
        <f t="shared" ca="1" si="37"/>
        <v/>
      </c>
      <c r="L468" s="142"/>
      <c r="M468" s="142"/>
      <c r="N468" s="142"/>
      <c r="O468" s="146"/>
      <c r="P468" s="146"/>
      <c r="Q468" s="145">
        <f t="shared" si="39"/>
        <v>0</v>
      </c>
      <c r="R468" s="126">
        <f t="shared" si="38"/>
        <v>0</v>
      </c>
    </row>
    <row r="469" spans="1:18" x14ac:dyDescent="0.55000000000000004">
      <c r="A469">
        <v>460</v>
      </c>
      <c r="B469" s="142"/>
      <c r="C469" s="142"/>
      <c r="D469" s="142"/>
      <c r="E469" s="142"/>
      <c r="F469" s="142"/>
      <c r="G469" t="str">
        <f t="shared" si="35"/>
        <v/>
      </c>
      <c r="H469" s="142"/>
      <c r="I469" t="str">
        <f t="shared" ca="1" si="36"/>
        <v/>
      </c>
      <c r="J469" s="142"/>
      <c r="K469" t="str">
        <f t="shared" ca="1" si="37"/>
        <v/>
      </c>
      <c r="L469" s="142"/>
      <c r="M469" s="142"/>
      <c r="N469" s="142"/>
      <c r="O469" s="146"/>
      <c r="P469" s="146"/>
      <c r="Q469" s="145">
        <f t="shared" si="39"/>
        <v>0</v>
      </c>
      <c r="R469" s="126">
        <f t="shared" si="38"/>
        <v>0</v>
      </c>
    </row>
    <row r="470" spans="1:18" x14ac:dyDescent="0.55000000000000004">
      <c r="A470">
        <v>461</v>
      </c>
      <c r="B470" s="142"/>
      <c r="C470" s="142"/>
      <c r="D470" s="142"/>
      <c r="E470" s="142"/>
      <c r="F470" s="142"/>
      <c r="G470" t="str">
        <f t="shared" si="35"/>
        <v/>
      </c>
      <c r="H470" s="142"/>
      <c r="I470" t="str">
        <f t="shared" ca="1" si="36"/>
        <v/>
      </c>
      <c r="J470" s="142"/>
      <c r="K470" t="str">
        <f t="shared" ca="1" si="37"/>
        <v/>
      </c>
      <c r="L470" s="142"/>
      <c r="M470" s="142"/>
      <c r="N470" s="142"/>
      <c r="O470" s="146"/>
      <c r="P470" s="146"/>
      <c r="Q470" s="145">
        <f t="shared" si="39"/>
        <v>0</v>
      </c>
      <c r="R470" s="126">
        <f t="shared" si="38"/>
        <v>0</v>
      </c>
    </row>
    <row r="471" spans="1:18" x14ac:dyDescent="0.55000000000000004">
      <c r="A471">
        <v>462</v>
      </c>
      <c r="B471" s="142"/>
      <c r="C471" s="142"/>
      <c r="D471" s="142"/>
      <c r="E471" s="142"/>
      <c r="F471" s="142"/>
      <c r="G471" t="str">
        <f t="shared" si="35"/>
        <v/>
      </c>
      <c r="H471" s="142"/>
      <c r="I471" t="str">
        <f t="shared" ca="1" si="36"/>
        <v/>
      </c>
      <c r="J471" s="142"/>
      <c r="K471" t="str">
        <f t="shared" ca="1" si="37"/>
        <v/>
      </c>
      <c r="L471" s="142"/>
      <c r="M471" s="142"/>
      <c r="N471" s="142"/>
      <c r="O471" s="146"/>
      <c r="P471" s="146"/>
      <c r="Q471" s="145">
        <f t="shared" si="39"/>
        <v>0</v>
      </c>
      <c r="R471" s="126">
        <f t="shared" si="38"/>
        <v>0</v>
      </c>
    </row>
    <row r="472" spans="1:18" x14ac:dyDescent="0.55000000000000004">
      <c r="A472">
        <v>463</v>
      </c>
      <c r="B472" s="142"/>
      <c r="C472" s="142"/>
      <c r="D472" s="142"/>
      <c r="E472" s="142"/>
      <c r="F472" s="142"/>
      <c r="G472" t="str">
        <f t="shared" si="35"/>
        <v/>
      </c>
      <c r="H472" s="142"/>
      <c r="I472" t="str">
        <f t="shared" ca="1" si="36"/>
        <v/>
      </c>
      <c r="J472" s="142"/>
      <c r="K472" t="str">
        <f t="shared" ca="1" si="37"/>
        <v/>
      </c>
      <c r="L472" s="142"/>
      <c r="M472" s="142"/>
      <c r="N472" s="142"/>
      <c r="O472" s="146"/>
      <c r="P472" s="146"/>
      <c r="Q472" s="145">
        <f t="shared" si="39"/>
        <v>0</v>
      </c>
      <c r="R472" s="126">
        <f t="shared" si="38"/>
        <v>0</v>
      </c>
    </row>
    <row r="473" spans="1:18" x14ac:dyDescent="0.55000000000000004">
      <c r="A473">
        <v>464</v>
      </c>
      <c r="B473" s="142"/>
      <c r="C473" s="142"/>
      <c r="D473" s="142"/>
      <c r="E473" s="142"/>
      <c r="F473" s="142"/>
      <c r="G473" t="str">
        <f t="shared" si="35"/>
        <v/>
      </c>
      <c r="H473" s="142"/>
      <c r="I473" t="str">
        <f t="shared" ca="1" si="36"/>
        <v/>
      </c>
      <c r="J473" s="142"/>
      <c r="K473" t="str">
        <f t="shared" ca="1" si="37"/>
        <v/>
      </c>
      <c r="L473" s="142"/>
      <c r="M473" s="142"/>
      <c r="N473" s="142"/>
      <c r="O473" s="146"/>
      <c r="P473" s="146"/>
      <c r="Q473" s="145">
        <f t="shared" si="39"/>
        <v>0</v>
      </c>
      <c r="R473" s="126">
        <f t="shared" si="38"/>
        <v>0</v>
      </c>
    </row>
    <row r="474" spans="1:18" x14ac:dyDescent="0.55000000000000004">
      <c r="A474">
        <v>465</v>
      </c>
      <c r="B474" s="142"/>
      <c r="C474" s="142"/>
      <c r="D474" s="142"/>
      <c r="E474" s="142"/>
      <c r="F474" s="142"/>
      <c r="G474" t="str">
        <f t="shared" si="35"/>
        <v/>
      </c>
      <c r="H474" s="142"/>
      <c r="I474" t="str">
        <f t="shared" ca="1" si="36"/>
        <v/>
      </c>
      <c r="J474" s="142"/>
      <c r="K474" t="str">
        <f t="shared" ca="1" si="37"/>
        <v/>
      </c>
      <c r="L474" s="142"/>
      <c r="M474" s="142"/>
      <c r="N474" s="142"/>
      <c r="O474" s="146"/>
      <c r="P474" s="146"/>
      <c r="Q474" s="145">
        <f t="shared" si="39"/>
        <v>0</v>
      </c>
      <c r="R474" s="126">
        <f t="shared" si="38"/>
        <v>0</v>
      </c>
    </row>
    <row r="475" spans="1:18" x14ac:dyDescent="0.55000000000000004">
      <c r="A475">
        <v>466</v>
      </c>
      <c r="B475" s="142"/>
      <c r="C475" s="142"/>
      <c r="D475" s="142"/>
      <c r="E475" s="142"/>
      <c r="F475" s="142"/>
      <c r="G475" t="str">
        <f t="shared" si="35"/>
        <v/>
      </c>
      <c r="H475" s="142"/>
      <c r="I475" t="str">
        <f t="shared" ca="1" si="36"/>
        <v/>
      </c>
      <c r="J475" s="142"/>
      <c r="K475" t="str">
        <f t="shared" ca="1" si="37"/>
        <v/>
      </c>
      <c r="L475" s="142"/>
      <c r="M475" s="142"/>
      <c r="N475" s="142"/>
      <c r="O475" s="146"/>
      <c r="P475" s="146"/>
      <c r="Q475" s="145">
        <f t="shared" si="39"/>
        <v>0</v>
      </c>
      <c r="R475" s="126">
        <f t="shared" si="38"/>
        <v>0</v>
      </c>
    </row>
    <row r="476" spans="1:18" x14ac:dyDescent="0.55000000000000004">
      <c r="A476">
        <v>467</v>
      </c>
      <c r="B476" s="142"/>
      <c r="C476" s="142"/>
      <c r="D476" s="142"/>
      <c r="E476" s="142"/>
      <c r="F476" s="142"/>
      <c r="G476" t="str">
        <f t="shared" si="35"/>
        <v/>
      </c>
      <c r="H476" s="142"/>
      <c r="I476" t="str">
        <f t="shared" ca="1" si="36"/>
        <v/>
      </c>
      <c r="J476" s="142"/>
      <c r="K476" t="str">
        <f t="shared" ca="1" si="37"/>
        <v/>
      </c>
      <c r="L476" s="142"/>
      <c r="M476" s="142"/>
      <c r="N476" s="142"/>
      <c r="O476" s="146"/>
      <c r="P476" s="146"/>
      <c r="Q476" s="145">
        <f t="shared" si="39"/>
        <v>0</v>
      </c>
      <c r="R476" s="126">
        <f t="shared" si="38"/>
        <v>0</v>
      </c>
    </row>
    <row r="477" spans="1:18" x14ac:dyDescent="0.55000000000000004">
      <c r="A477">
        <v>468</v>
      </c>
      <c r="B477" s="142"/>
      <c r="C477" s="142"/>
      <c r="D477" s="142"/>
      <c r="E477" s="142"/>
      <c r="F477" s="142"/>
      <c r="G477" t="str">
        <f t="shared" si="35"/>
        <v/>
      </c>
      <c r="H477" s="142"/>
      <c r="I477" t="str">
        <f t="shared" ca="1" si="36"/>
        <v/>
      </c>
      <c r="J477" s="142"/>
      <c r="K477" t="str">
        <f t="shared" ca="1" si="37"/>
        <v/>
      </c>
      <c r="L477" s="142"/>
      <c r="M477" s="142"/>
      <c r="N477" s="142"/>
      <c r="O477" s="146"/>
      <c r="P477" s="146"/>
      <c r="Q477" s="145">
        <f t="shared" si="39"/>
        <v>0</v>
      </c>
      <c r="R477" s="126">
        <f t="shared" si="38"/>
        <v>0</v>
      </c>
    </row>
    <row r="478" spans="1:18" x14ac:dyDescent="0.55000000000000004">
      <c r="A478">
        <v>469</v>
      </c>
      <c r="B478" s="142"/>
      <c r="C478" s="142"/>
      <c r="D478" s="142"/>
      <c r="E478" s="142"/>
      <c r="F478" s="142"/>
      <c r="G478" t="str">
        <f t="shared" si="35"/>
        <v/>
      </c>
      <c r="H478" s="142"/>
      <c r="I478" t="str">
        <f t="shared" ca="1" si="36"/>
        <v/>
      </c>
      <c r="J478" s="142"/>
      <c r="K478" t="str">
        <f t="shared" ca="1" si="37"/>
        <v/>
      </c>
      <c r="L478" s="142"/>
      <c r="M478" s="142"/>
      <c r="N478" s="142"/>
      <c r="O478" s="146"/>
      <c r="P478" s="146"/>
      <c r="Q478" s="145">
        <f t="shared" si="39"/>
        <v>0</v>
      </c>
      <c r="R478" s="126">
        <f t="shared" si="38"/>
        <v>0</v>
      </c>
    </row>
    <row r="479" spans="1:18" x14ac:dyDescent="0.55000000000000004">
      <c r="A479">
        <v>470</v>
      </c>
      <c r="B479" s="142"/>
      <c r="C479" s="142"/>
      <c r="D479" s="142"/>
      <c r="E479" s="142"/>
      <c r="F479" s="142"/>
      <c r="G479" t="str">
        <f t="shared" si="35"/>
        <v/>
      </c>
      <c r="H479" s="142"/>
      <c r="I479" t="str">
        <f t="shared" ca="1" si="36"/>
        <v/>
      </c>
      <c r="J479" s="142"/>
      <c r="K479" t="str">
        <f t="shared" ca="1" si="37"/>
        <v/>
      </c>
      <c r="L479" s="142"/>
      <c r="M479" s="142"/>
      <c r="N479" s="142"/>
      <c r="O479" s="146"/>
      <c r="P479" s="146"/>
      <c r="Q479" s="145">
        <f t="shared" si="39"/>
        <v>0</v>
      </c>
      <c r="R479" s="126">
        <f t="shared" si="38"/>
        <v>0</v>
      </c>
    </row>
    <row r="480" spans="1:18" x14ac:dyDescent="0.55000000000000004">
      <c r="A480">
        <v>471</v>
      </c>
      <c r="B480" s="142"/>
      <c r="C480" s="142"/>
      <c r="D480" s="142"/>
      <c r="E480" s="142"/>
      <c r="F480" s="142"/>
      <c r="G480" t="str">
        <f t="shared" si="35"/>
        <v/>
      </c>
      <c r="H480" s="142"/>
      <c r="I480" t="str">
        <f t="shared" ca="1" si="36"/>
        <v/>
      </c>
      <c r="J480" s="142"/>
      <c r="K480" t="str">
        <f t="shared" ca="1" si="37"/>
        <v/>
      </c>
      <c r="L480" s="142"/>
      <c r="M480" s="142"/>
      <c r="N480" s="142"/>
      <c r="O480" s="146"/>
      <c r="P480" s="146"/>
      <c r="Q480" s="145">
        <f t="shared" si="39"/>
        <v>0</v>
      </c>
      <c r="R480" s="126">
        <f t="shared" si="38"/>
        <v>0</v>
      </c>
    </row>
    <row r="481" spans="1:18" x14ac:dyDescent="0.55000000000000004">
      <c r="A481">
        <v>472</v>
      </c>
      <c r="B481" s="142"/>
      <c r="C481" s="142"/>
      <c r="D481" s="142"/>
      <c r="E481" s="142"/>
      <c r="F481" s="142"/>
      <c r="G481" t="str">
        <f t="shared" si="35"/>
        <v/>
      </c>
      <c r="H481" s="142"/>
      <c r="I481" t="str">
        <f t="shared" ca="1" si="36"/>
        <v/>
      </c>
      <c r="J481" s="142"/>
      <c r="K481" t="str">
        <f t="shared" ca="1" si="37"/>
        <v/>
      </c>
      <c r="L481" s="142"/>
      <c r="M481" s="142"/>
      <c r="N481" s="142"/>
      <c r="O481" s="146"/>
      <c r="P481" s="146"/>
      <c r="Q481" s="145">
        <f t="shared" si="39"/>
        <v>0</v>
      </c>
      <c r="R481" s="126">
        <f t="shared" si="38"/>
        <v>0</v>
      </c>
    </row>
    <row r="482" spans="1:18" x14ac:dyDescent="0.55000000000000004">
      <c r="A482">
        <v>473</v>
      </c>
      <c r="B482" s="142"/>
      <c r="C482" s="142"/>
      <c r="D482" s="142"/>
      <c r="E482" s="142"/>
      <c r="F482" s="142"/>
      <c r="G482" t="str">
        <f t="shared" si="35"/>
        <v/>
      </c>
      <c r="H482" s="142"/>
      <c r="I482" t="str">
        <f t="shared" ca="1" si="36"/>
        <v/>
      </c>
      <c r="J482" s="142"/>
      <c r="K482" t="str">
        <f t="shared" ca="1" si="37"/>
        <v/>
      </c>
      <c r="L482" s="142"/>
      <c r="M482" s="142"/>
      <c r="N482" s="142"/>
      <c r="O482" s="146"/>
      <c r="P482" s="146"/>
      <c r="Q482" s="145">
        <f t="shared" si="39"/>
        <v>0</v>
      </c>
      <c r="R482" s="126">
        <f t="shared" si="38"/>
        <v>0</v>
      </c>
    </row>
    <row r="483" spans="1:18" x14ac:dyDescent="0.55000000000000004">
      <c r="A483">
        <v>474</v>
      </c>
      <c r="B483" s="142"/>
      <c r="C483" s="142"/>
      <c r="D483" s="142"/>
      <c r="E483" s="142"/>
      <c r="F483" s="142"/>
      <c r="G483" t="str">
        <f t="shared" si="35"/>
        <v/>
      </c>
      <c r="H483" s="142"/>
      <c r="I483" t="str">
        <f t="shared" ca="1" si="36"/>
        <v/>
      </c>
      <c r="J483" s="142"/>
      <c r="K483" t="str">
        <f t="shared" ca="1" si="37"/>
        <v/>
      </c>
      <c r="L483" s="142"/>
      <c r="M483" s="142"/>
      <c r="N483" s="142"/>
      <c r="O483" s="146"/>
      <c r="P483" s="146"/>
      <c r="Q483" s="145">
        <f t="shared" si="39"/>
        <v>0</v>
      </c>
      <c r="R483" s="126">
        <f t="shared" si="38"/>
        <v>0</v>
      </c>
    </row>
    <row r="484" spans="1:18" x14ac:dyDescent="0.55000000000000004">
      <c r="A484">
        <v>475</v>
      </c>
      <c r="B484" s="142"/>
      <c r="C484" s="142"/>
      <c r="D484" s="142"/>
      <c r="E484" s="142"/>
      <c r="F484" s="142"/>
      <c r="G484" t="str">
        <f t="shared" si="35"/>
        <v/>
      </c>
      <c r="H484" s="142"/>
      <c r="I484" t="str">
        <f t="shared" ca="1" si="36"/>
        <v/>
      </c>
      <c r="J484" s="142"/>
      <c r="K484" t="str">
        <f t="shared" ca="1" si="37"/>
        <v/>
      </c>
      <c r="L484" s="142"/>
      <c r="M484" s="142"/>
      <c r="N484" s="142"/>
      <c r="O484" s="146"/>
      <c r="P484" s="146"/>
      <c r="Q484" s="145">
        <f t="shared" si="39"/>
        <v>0</v>
      </c>
      <c r="R484" s="126">
        <f t="shared" si="38"/>
        <v>0</v>
      </c>
    </row>
    <row r="485" spans="1:18" x14ac:dyDescent="0.55000000000000004">
      <c r="A485">
        <v>476</v>
      </c>
      <c r="B485" s="142"/>
      <c r="C485" s="142"/>
      <c r="D485" s="142"/>
      <c r="E485" s="142"/>
      <c r="F485" s="142"/>
      <c r="G485" t="str">
        <f t="shared" si="35"/>
        <v/>
      </c>
      <c r="H485" s="142"/>
      <c r="I485" t="str">
        <f t="shared" ca="1" si="36"/>
        <v/>
      </c>
      <c r="J485" s="142"/>
      <c r="K485" t="str">
        <f t="shared" ca="1" si="37"/>
        <v/>
      </c>
      <c r="L485" s="142"/>
      <c r="M485" s="142"/>
      <c r="N485" s="142"/>
      <c r="O485" s="146"/>
      <c r="P485" s="146"/>
      <c r="Q485" s="145">
        <f t="shared" si="39"/>
        <v>0</v>
      </c>
      <c r="R485" s="126">
        <f t="shared" si="38"/>
        <v>0</v>
      </c>
    </row>
    <row r="486" spans="1:18" x14ac:dyDescent="0.55000000000000004">
      <c r="A486">
        <v>477</v>
      </c>
      <c r="B486" s="142"/>
      <c r="C486" s="142"/>
      <c r="D486" s="142"/>
      <c r="E486" s="142"/>
      <c r="F486" s="142"/>
      <c r="G486" t="str">
        <f t="shared" si="35"/>
        <v/>
      </c>
      <c r="H486" s="142"/>
      <c r="I486" t="str">
        <f t="shared" ca="1" si="36"/>
        <v/>
      </c>
      <c r="J486" s="142"/>
      <c r="K486" t="str">
        <f t="shared" ca="1" si="37"/>
        <v/>
      </c>
      <c r="L486" s="142"/>
      <c r="M486" s="142"/>
      <c r="N486" s="142"/>
      <c r="O486" s="146"/>
      <c r="P486" s="146"/>
      <c r="Q486" s="145">
        <f t="shared" si="39"/>
        <v>0</v>
      </c>
      <c r="R486" s="126">
        <f t="shared" si="38"/>
        <v>0</v>
      </c>
    </row>
    <row r="487" spans="1:18" x14ac:dyDescent="0.55000000000000004">
      <c r="A487">
        <v>478</v>
      </c>
      <c r="B487" s="142"/>
      <c r="C487" s="142"/>
      <c r="D487" s="142"/>
      <c r="E487" s="142"/>
      <c r="F487" s="142"/>
      <c r="G487" t="str">
        <f t="shared" si="35"/>
        <v/>
      </c>
      <c r="H487" s="142"/>
      <c r="I487" t="str">
        <f t="shared" ca="1" si="36"/>
        <v/>
      </c>
      <c r="J487" s="142"/>
      <c r="K487" t="str">
        <f t="shared" ca="1" si="37"/>
        <v/>
      </c>
      <c r="L487" s="142"/>
      <c r="M487" s="142"/>
      <c r="N487" s="142"/>
      <c r="O487" s="146"/>
      <c r="P487" s="146"/>
      <c r="Q487" s="145">
        <f t="shared" si="39"/>
        <v>0</v>
      </c>
      <c r="R487" s="126">
        <f t="shared" si="38"/>
        <v>0</v>
      </c>
    </row>
    <row r="488" spans="1:18" x14ac:dyDescent="0.55000000000000004">
      <c r="A488">
        <v>479</v>
      </c>
      <c r="B488" s="142"/>
      <c r="C488" s="142"/>
      <c r="D488" s="142"/>
      <c r="E488" s="142"/>
      <c r="F488" s="142"/>
      <c r="G488" t="str">
        <f t="shared" si="35"/>
        <v/>
      </c>
      <c r="H488" s="142"/>
      <c r="I488" t="str">
        <f t="shared" ca="1" si="36"/>
        <v/>
      </c>
      <c r="J488" s="142"/>
      <c r="K488" t="str">
        <f t="shared" ca="1" si="37"/>
        <v/>
      </c>
      <c r="L488" s="142"/>
      <c r="M488" s="142"/>
      <c r="N488" s="142"/>
      <c r="O488" s="146"/>
      <c r="P488" s="146"/>
      <c r="Q488" s="145">
        <f t="shared" si="39"/>
        <v>0</v>
      </c>
      <c r="R488" s="126">
        <f t="shared" si="38"/>
        <v>0</v>
      </c>
    </row>
    <row r="489" spans="1:18" x14ac:dyDescent="0.55000000000000004">
      <c r="A489">
        <v>480</v>
      </c>
      <c r="B489" s="142"/>
      <c r="C489" s="142"/>
      <c r="D489" s="142"/>
      <c r="E489" s="142"/>
      <c r="F489" s="142"/>
      <c r="G489" t="str">
        <f t="shared" si="35"/>
        <v/>
      </c>
      <c r="H489" s="142"/>
      <c r="I489" t="str">
        <f t="shared" ca="1" si="36"/>
        <v/>
      </c>
      <c r="J489" s="142"/>
      <c r="K489" t="str">
        <f t="shared" ca="1" si="37"/>
        <v/>
      </c>
      <c r="L489" s="142"/>
      <c r="M489" s="142"/>
      <c r="N489" s="142"/>
      <c r="O489" s="146"/>
      <c r="P489" s="146"/>
      <c r="Q489" s="145">
        <f t="shared" si="39"/>
        <v>0</v>
      </c>
      <c r="R489" s="126">
        <f t="shared" si="38"/>
        <v>0</v>
      </c>
    </row>
    <row r="490" spans="1:18" x14ac:dyDescent="0.55000000000000004">
      <c r="A490">
        <v>481</v>
      </c>
      <c r="B490" s="142"/>
      <c r="C490" s="142"/>
      <c r="D490" s="142"/>
      <c r="E490" s="142"/>
      <c r="F490" s="142"/>
      <c r="G490" t="str">
        <f t="shared" si="35"/>
        <v/>
      </c>
      <c r="H490" s="142"/>
      <c r="I490" t="str">
        <f t="shared" ca="1" si="36"/>
        <v/>
      </c>
      <c r="J490" s="142"/>
      <c r="K490" t="str">
        <f t="shared" ca="1" si="37"/>
        <v/>
      </c>
      <c r="L490" s="142"/>
      <c r="M490" s="142"/>
      <c r="N490" s="142"/>
      <c r="O490" s="146"/>
      <c r="P490" s="146"/>
      <c r="Q490" s="145">
        <f t="shared" si="39"/>
        <v>0</v>
      </c>
      <c r="R490" s="126">
        <f t="shared" si="38"/>
        <v>0</v>
      </c>
    </row>
    <row r="491" spans="1:18" x14ac:dyDescent="0.55000000000000004">
      <c r="A491">
        <v>482</v>
      </c>
      <c r="B491" s="142"/>
      <c r="C491" s="142"/>
      <c r="D491" s="142"/>
      <c r="E491" s="142"/>
      <c r="F491" s="142"/>
      <c r="G491" t="str">
        <f t="shared" si="35"/>
        <v/>
      </c>
      <c r="H491" s="142"/>
      <c r="I491" t="str">
        <f t="shared" ca="1" si="36"/>
        <v/>
      </c>
      <c r="J491" s="142"/>
      <c r="K491" t="str">
        <f t="shared" ca="1" si="37"/>
        <v/>
      </c>
      <c r="L491" s="142"/>
      <c r="M491" s="142"/>
      <c r="N491" s="142"/>
      <c r="O491" s="146"/>
      <c r="P491" s="146"/>
      <c r="Q491" s="145">
        <f t="shared" si="39"/>
        <v>0</v>
      </c>
      <c r="R491" s="126">
        <f t="shared" si="38"/>
        <v>0</v>
      </c>
    </row>
    <row r="492" spans="1:18" x14ac:dyDescent="0.55000000000000004">
      <c r="A492">
        <v>483</v>
      </c>
      <c r="B492" s="142"/>
      <c r="C492" s="142"/>
      <c r="D492" s="142"/>
      <c r="E492" s="142"/>
      <c r="F492" s="142"/>
      <c r="G492" t="str">
        <f t="shared" si="35"/>
        <v/>
      </c>
      <c r="H492" s="142"/>
      <c r="I492" t="str">
        <f t="shared" ca="1" si="36"/>
        <v/>
      </c>
      <c r="J492" s="142"/>
      <c r="K492" t="str">
        <f t="shared" ca="1" si="37"/>
        <v/>
      </c>
      <c r="L492" s="142"/>
      <c r="M492" s="142"/>
      <c r="N492" s="142"/>
      <c r="O492" s="146"/>
      <c r="P492" s="146"/>
      <c r="Q492" s="145">
        <f t="shared" si="39"/>
        <v>0</v>
      </c>
      <c r="R492" s="126">
        <f t="shared" si="38"/>
        <v>0</v>
      </c>
    </row>
    <row r="493" spans="1:18" x14ac:dyDescent="0.55000000000000004">
      <c r="A493">
        <v>484</v>
      </c>
      <c r="B493" s="142"/>
      <c r="C493" s="142"/>
      <c r="D493" s="142"/>
      <c r="E493" s="142"/>
      <c r="F493" s="142"/>
      <c r="G493" t="str">
        <f t="shared" si="35"/>
        <v/>
      </c>
      <c r="H493" s="142"/>
      <c r="I493" t="str">
        <f t="shared" ca="1" si="36"/>
        <v/>
      </c>
      <c r="J493" s="142"/>
      <c r="K493" t="str">
        <f t="shared" ca="1" si="37"/>
        <v/>
      </c>
      <c r="L493" s="142"/>
      <c r="M493" s="142"/>
      <c r="N493" s="142"/>
      <c r="O493" s="146"/>
      <c r="P493" s="146"/>
      <c r="Q493" s="145">
        <f t="shared" si="39"/>
        <v>0</v>
      </c>
      <c r="R493" s="126">
        <f t="shared" si="38"/>
        <v>0</v>
      </c>
    </row>
    <row r="494" spans="1:18" x14ac:dyDescent="0.55000000000000004">
      <c r="A494">
        <v>485</v>
      </c>
      <c r="B494" s="142"/>
      <c r="C494" s="142"/>
      <c r="D494" s="142"/>
      <c r="E494" s="142"/>
      <c r="F494" s="142"/>
      <c r="G494" t="str">
        <f t="shared" si="35"/>
        <v/>
      </c>
      <c r="H494" s="142"/>
      <c r="I494" t="str">
        <f t="shared" ca="1" si="36"/>
        <v/>
      </c>
      <c r="J494" s="142"/>
      <c r="K494" t="str">
        <f t="shared" ca="1" si="37"/>
        <v/>
      </c>
      <c r="L494" s="142"/>
      <c r="M494" s="142"/>
      <c r="N494" s="142"/>
      <c r="O494" s="146"/>
      <c r="P494" s="146"/>
      <c r="Q494" s="145">
        <f t="shared" si="39"/>
        <v>0</v>
      </c>
      <c r="R494" s="126">
        <f t="shared" si="38"/>
        <v>0</v>
      </c>
    </row>
    <row r="495" spans="1:18" x14ac:dyDescent="0.55000000000000004">
      <c r="A495">
        <v>486</v>
      </c>
      <c r="B495" s="142"/>
      <c r="C495" s="142"/>
      <c r="D495" s="142"/>
      <c r="E495" s="142"/>
      <c r="F495" s="142"/>
      <c r="G495" t="str">
        <f t="shared" si="35"/>
        <v/>
      </c>
      <c r="H495" s="142"/>
      <c r="I495" t="str">
        <f t="shared" ca="1" si="36"/>
        <v/>
      </c>
      <c r="J495" s="142"/>
      <c r="K495" t="str">
        <f t="shared" ca="1" si="37"/>
        <v/>
      </c>
      <c r="L495" s="142"/>
      <c r="M495" s="142"/>
      <c r="N495" s="142"/>
      <c r="O495" s="146"/>
      <c r="P495" s="146"/>
      <c r="Q495" s="145">
        <f t="shared" si="39"/>
        <v>0</v>
      </c>
      <c r="R495" s="126">
        <f t="shared" si="38"/>
        <v>0</v>
      </c>
    </row>
    <row r="496" spans="1:18" x14ac:dyDescent="0.55000000000000004">
      <c r="A496">
        <v>487</v>
      </c>
      <c r="B496" s="142"/>
      <c r="C496" s="142"/>
      <c r="D496" s="142"/>
      <c r="E496" s="142"/>
      <c r="F496" s="142"/>
      <c r="G496" t="str">
        <f t="shared" si="35"/>
        <v/>
      </c>
      <c r="H496" s="142"/>
      <c r="I496" t="str">
        <f t="shared" ca="1" si="36"/>
        <v/>
      </c>
      <c r="J496" s="142"/>
      <c r="K496" t="str">
        <f t="shared" ca="1" si="37"/>
        <v/>
      </c>
      <c r="L496" s="142"/>
      <c r="M496" s="142"/>
      <c r="N496" s="142"/>
      <c r="O496" s="146"/>
      <c r="P496" s="146"/>
      <c r="Q496" s="145">
        <f t="shared" si="39"/>
        <v>0</v>
      </c>
      <c r="R496" s="126">
        <f t="shared" si="38"/>
        <v>0</v>
      </c>
    </row>
    <row r="497" spans="1:18" x14ac:dyDescent="0.55000000000000004">
      <c r="A497">
        <v>488</v>
      </c>
      <c r="B497" s="142"/>
      <c r="C497" s="142"/>
      <c r="D497" s="142"/>
      <c r="E497" s="142"/>
      <c r="F497" s="142"/>
      <c r="G497" t="str">
        <f t="shared" si="35"/>
        <v/>
      </c>
      <c r="H497" s="142"/>
      <c r="I497" t="str">
        <f t="shared" ca="1" si="36"/>
        <v/>
      </c>
      <c r="J497" s="142"/>
      <c r="K497" t="str">
        <f t="shared" ca="1" si="37"/>
        <v/>
      </c>
      <c r="L497" s="142"/>
      <c r="M497" s="142"/>
      <c r="N497" s="142"/>
      <c r="O497" s="146"/>
      <c r="P497" s="146"/>
      <c r="Q497" s="145">
        <f t="shared" si="39"/>
        <v>0</v>
      </c>
      <c r="R497" s="126">
        <f t="shared" si="38"/>
        <v>0</v>
      </c>
    </row>
    <row r="498" spans="1:18" x14ac:dyDescent="0.55000000000000004">
      <c r="A498">
        <v>489</v>
      </c>
      <c r="B498" s="142"/>
      <c r="C498" s="142"/>
      <c r="D498" s="142"/>
      <c r="E498" s="142"/>
      <c r="F498" s="142"/>
      <c r="G498" t="str">
        <f t="shared" si="35"/>
        <v/>
      </c>
      <c r="H498" s="142"/>
      <c r="I498" t="str">
        <f t="shared" ca="1" si="36"/>
        <v/>
      </c>
      <c r="J498" s="142"/>
      <c r="K498" t="str">
        <f t="shared" ca="1" si="37"/>
        <v/>
      </c>
      <c r="L498" s="142"/>
      <c r="M498" s="142"/>
      <c r="N498" s="142"/>
      <c r="O498" s="146"/>
      <c r="P498" s="146"/>
      <c r="Q498" s="145">
        <f t="shared" si="39"/>
        <v>0</v>
      </c>
      <c r="R498" s="126">
        <f t="shared" si="38"/>
        <v>0</v>
      </c>
    </row>
    <row r="499" spans="1:18" x14ac:dyDescent="0.55000000000000004">
      <c r="A499">
        <v>490</v>
      </c>
      <c r="B499" s="142"/>
      <c r="C499" s="142"/>
      <c r="D499" s="142"/>
      <c r="E499" s="142"/>
      <c r="F499" s="142"/>
      <c r="G499" t="str">
        <f t="shared" si="35"/>
        <v/>
      </c>
      <c r="H499" s="142"/>
      <c r="I499" t="str">
        <f t="shared" ca="1" si="36"/>
        <v/>
      </c>
      <c r="J499" s="142"/>
      <c r="K499" t="str">
        <f t="shared" ca="1" si="37"/>
        <v/>
      </c>
      <c r="L499" s="142"/>
      <c r="M499" s="142"/>
      <c r="N499" s="142"/>
      <c r="O499" s="146"/>
      <c r="P499" s="146"/>
      <c r="Q499" s="145">
        <f t="shared" si="39"/>
        <v>0</v>
      </c>
      <c r="R499" s="126">
        <f t="shared" si="38"/>
        <v>0</v>
      </c>
    </row>
    <row r="500" spans="1:18" x14ac:dyDescent="0.55000000000000004">
      <c r="A500">
        <v>491</v>
      </c>
      <c r="B500" s="142"/>
      <c r="C500" s="142"/>
      <c r="D500" s="142"/>
      <c r="E500" s="142"/>
      <c r="F500" s="142"/>
      <c r="G500" t="str">
        <f t="shared" si="35"/>
        <v/>
      </c>
      <c r="H500" s="142"/>
      <c r="I500" t="str">
        <f t="shared" ca="1" si="36"/>
        <v/>
      </c>
      <c r="J500" s="142"/>
      <c r="K500" t="str">
        <f t="shared" ca="1" si="37"/>
        <v/>
      </c>
      <c r="L500" s="142"/>
      <c r="M500" s="142"/>
      <c r="N500" s="142"/>
      <c r="O500" s="146"/>
      <c r="P500" s="146"/>
      <c r="Q500" s="145">
        <f t="shared" si="39"/>
        <v>0</v>
      </c>
      <c r="R500" s="126">
        <f t="shared" si="38"/>
        <v>0</v>
      </c>
    </row>
    <row r="501" spans="1:18" x14ac:dyDescent="0.55000000000000004">
      <c r="A501">
        <v>492</v>
      </c>
      <c r="B501" s="142"/>
      <c r="C501" s="142"/>
      <c r="D501" s="142"/>
      <c r="E501" s="142"/>
      <c r="F501" s="142"/>
      <c r="G501" t="str">
        <f t="shared" si="35"/>
        <v/>
      </c>
      <c r="H501" s="142"/>
      <c r="I501" t="str">
        <f t="shared" ca="1" si="36"/>
        <v/>
      </c>
      <c r="J501" s="142"/>
      <c r="K501" t="str">
        <f t="shared" ca="1" si="37"/>
        <v/>
      </c>
      <c r="L501" s="142"/>
      <c r="M501" s="142"/>
      <c r="N501" s="142"/>
      <c r="O501" s="146"/>
      <c r="P501" s="146"/>
      <c r="Q501" s="145">
        <f t="shared" si="39"/>
        <v>0</v>
      </c>
      <c r="R501" s="126">
        <f t="shared" si="38"/>
        <v>0</v>
      </c>
    </row>
    <row r="502" spans="1:18" x14ac:dyDescent="0.55000000000000004">
      <c r="A502">
        <v>493</v>
      </c>
      <c r="B502" s="142"/>
      <c r="C502" s="142"/>
      <c r="D502" s="142"/>
      <c r="E502" s="142"/>
      <c r="F502" s="142"/>
      <c r="G502" t="str">
        <f t="shared" si="35"/>
        <v/>
      </c>
      <c r="H502" s="142"/>
      <c r="I502" t="str">
        <f t="shared" ca="1" si="36"/>
        <v/>
      </c>
      <c r="J502" s="142"/>
      <c r="K502" t="str">
        <f t="shared" ca="1" si="37"/>
        <v/>
      </c>
      <c r="L502" s="142"/>
      <c r="M502" s="142"/>
      <c r="N502" s="142"/>
      <c r="O502" s="146"/>
      <c r="P502" s="146"/>
      <c r="Q502" s="145">
        <f t="shared" si="39"/>
        <v>0</v>
      </c>
      <c r="R502" s="126">
        <f t="shared" si="38"/>
        <v>0</v>
      </c>
    </row>
    <row r="503" spans="1:18" x14ac:dyDescent="0.55000000000000004">
      <c r="A503">
        <v>494</v>
      </c>
      <c r="B503" s="142"/>
      <c r="C503" s="142"/>
      <c r="D503" s="142"/>
      <c r="E503" s="142"/>
      <c r="F503" s="142"/>
      <c r="G503" t="str">
        <f t="shared" si="35"/>
        <v/>
      </c>
      <c r="H503" s="142"/>
      <c r="I503" t="str">
        <f t="shared" ca="1" si="36"/>
        <v/>
      </c>
      <c r="J503" s="142"/>
      <c r="K503" t="str">
        <f t="shared" ca="1" si="37"/>
        <v/>
      </c>
      <c r="L503" s="142"/>
      <c r="M503" s="142"/>
      <c r="N503" s="142"/>
      <c r="O503" s="146"/>
      <c r="P503" s="146"/>
      <c r="Q503" s="145">
        <f t="shared" si="39"/>
        <v>0</v>
      </c>
      <c r="R503" s="126">
        <f t="shared" si="38"/>
        <v>0</v>
      </c>
    </row>
    <row r="504" spans="1:18" x14ac:dyDescent="0.55000000000000004">
      <c r="A504">
        <v>495</v>
      </c>
      <c r="B504" s="142"/>
      <c r="C504" s="142"/>
      <c r="D504" s="142"/>
      <c r="E504" s="142"/>
      <c r="F504" s="142"/>
      <c r="G504" t="str">
        <f t="shared" si="35"/>
        <v/>
      </c>
      <c r="H504" s="142"/>
      <c r="I504" t="str">
        <f t="shared" ca="1" si="36"/>
        <v/>
      </c>
      <c r="J504" s="142"/>
      <c r="K504" t="str">
        <f t="shared" ca="1" si="37"/>
        <v/>
      </c>
      <c r="L504" s="142"/>
      <c r="M504" s="142"/>
      <c r="N504" s="142"/>
      <c r="O504" s="146"/>
      <c r="P504" s="146"/>
      <c r="Q504" s="145">
        <f t="shared" si="39"/>
        <v>0</v>
      </c>
      <c r="R504" s="126">
        <f t="shared" si="38"/>
        <v>0</v>
      </c>
    </row>
    <row r="505" spans="1:18" x14ac:dyDescent="0.55000000000000004">
      <c r="A505">
        <v>496</v>
      </c>
      <c r="B505" s="142"/>
      <c r="C505" s="142"/>
      <c r="D505" s="142"/>
      <c r="E505" s="142"/>
      <c r="F505" s="142"/>
      <c r="G505" t="str">
        <f t="shared" si="35"/>
        <v/>
      </c>
      <c r="H505" s="142"/>
      <c r="I505" t="str">
        <f t="shared" ca="1" si="36"/>
        <v/>
      </c>
      <c r="J505" s="142"/>
      <c r="K505" t="str">
        <f t="shared" ca="1" si="37"/>
        <v/>
      </c>
      <c r="L505" s="142"/>
      <c r="M505" s="142"/>
      <c r="N505" s="142"/>
      <c r="O505" s="146"/>
      <c r="P505" s="146"/>
      <c r="Q505" s="145">
        <f t="shared" si="39"/>
        <v>0</v>
      </c>
      <c r="R505" s="126">
        <f t="shared" si="38"/>
        <v>0</v>
      </c>
    </row>
    <row r="506" spans="1:18" x14ac:dyDescent="0.55000000000000004">
      <c r="A506">
        <v>497</v>
      </c>
      <c r="B506" s="142"/>
      <c r="C506" s="142"/>
      <c r="D506" s="142"/>
      <c r="E506" s="142"/>
      <c r="F506" s="142"/>
      <c r="G506" t="str">
        <f t="shared" si="35"/>
        <v/>
      </c>
      <c r="H506" s="142"/>
      <c r="I506" t="str">
        <f t="shared" ca="1" si="36"/>
        <v/>
      </c>
      <c r="J506" s="142"/>
      <c r="K506" t="str">
        <f t="shared" ca="1" si="37"/>
        <v/>
      </c>
      <c r="L506" s="142"/>
      <c r="M506" s="142"/>
      <c r="N506" s="142"/>
      <c r="O506" s="146"/>
      <c r="P506" s="146"/>
      <c r="Q506" s="145">
        <f t="shared" si="39"/>
        <v>0</v>
      </c>
      <c r="R506" s="126">
        <f t="shared" si="38"/>
        <v>0</v>
      </c>
    </row>
    <row r="507" spans="1:18" x14ac:dyDescent="0.55000000000000004">
      <c r="A507">
        <v>498</v>
      </c>
      <c r="B507" s="142"/>
      <c r="C507" s="142"/>
      <c r="D507" s="142"/>
      <c r="E507" s="142"/>
      <c r="F507" s="142"/>
      <c r="G507" t="str">
        <f t="shared" si="35"/>
        <v/>
      </c>
      <c r="H507" s="142"/>
      <c r="I507" t="str">
        <f t="shared" ca="1" si="36"/>
        <v/>
      </c>
      <c r="J507" s="142"/>
      <c r="K507" t="str">
        <f t="shared" ca="1" si="37"/>
        <v/>
      </c>
      <c r="L507" s="142"/>
      <c r="M507" s="142"/>
      <c r="N507" s="142"/>
      <c r="O507" s="146"/>
      <c r="P507" s="146"/>
      <c r="Q507" s="145">
        <f t="shared" si="39"/>
        <v>0</v>
      </c>
      <c r="R507" s="126">
        <f t="shared" si="38"/>
        <v>0</v>
      </c>
    </row>
    <row r="508" spans="1:18" x14ac:dyDescent="0.55000000000000004">
      <c r="A508">
        <v>499</v>
      </c>
      <c r="B508" s="142"/>
      <c r="C508" s="142"/>
      <c r="D508" s="142"/>
      <c r="E508" s="142"/>
      <c r="F508" s="142"/>
      <c r="G508" t="str">
        <f t="shared" si="35"/>
        <v/>
      </c>
      <c r="H508" s="142"/>
      <c r="I508" t="str">
        <f t="shared" ca="1" si="36"/>
        <v/>
      </c>
      <c r="J508" s="142"/>
      <c r="K508" t="str">
        <f t="shared" ca="1" si="37"/>
        <v/>
      </c>
      <c r="L508" s="142"/>
      <c r="M508" s="142"/>
      <c r="N508" s="142"/>
      <c r="O508" s="146"/>
      <c r="P508" s="146"/>
      <c r="Q508" s="145">
        <f t="shared" si="39"/>
        <v>0</v>
      </c>
      <c r="R508" s="126">
        <f t="shared" si="38"/>
        <v>0</v>
      </c>
    </row>
    <row r="509" spans="1:18" x14ac:dyDescent="0.55000000000000004">
      <c r="A509">
        <v>500</v>
      </c>
      <c r="B509" s="142"/>
      <c r="C509" s="142"/>
      <c r="D509" s="142"/>
      <c r="E509" s="142"/>
      <c r="F509" s="142"/>
      <c r="G509" t="str">
        <f t="shared" si="35"/>
        <v/>
      </c>
      <c r="H509" s="142"/>
      <c r="I509" t="str">
        <f t="shared" ca="1" si="36"/>
        <v/>
      </c>
      <c r="J509" s="142"/>
      <c r="K509" t="str">
        <f t="shared" ca="1" si="37"/>
        <v/>
      </c>
      <c r="L509" s="142"/>
      <c r="M509" s="142"/>
      <c r="N509" s="142"/>
      <c r="O509" s="146"/>
      <c r="P509" s="146"/>
      <c r="Q509" s="145">
        <f t="shared" si="39"/>
        <v>0</v>
      </c>
      <c r="R509" s="126">
        <f t="shared" si="38"/>
        <v>0</v>
      </c>
    </row>
    <row r="510" spans="1:18" x14ac:dyDescent="0.55000000000000004">
      <c r="A510">
        <v>501</v>
      </c>
      <c r="B510" s="142"/>
      <c r="C510" s="142"/>
      <c r="D510" s="142"/>
      <c r="E510" s="142"/>
      <c r="F510" s="142"/>
      <c r="G510" t="str">
        <f t="shared" si="35"/>
        <v/>
      </c>
      <c r="H510" s="142"/>
      <c r="I510" t="str">
        <f t="shared" ca="1" si="36"/>
        <v/>
      </c>
      <c r="J510" s="142"/>
      <c r="K510" t="str">
        <f t="shared" ca="1" si="37"/>
        <v/>
      </c>
      <c r="L510" s="142"/>
      <c r="M510" s="142"/>
      <c r="N510" s="142"/>
      <c r="O510" s="146"/>
      <c r="P510" s="146"/>
      <c r="Q510" s="145">
        <f t="shared" si="39"/>
        <v>0</v>
      </c>
      <c r="R510" s="126">
        <f t="shared" si="38"/>
        <v>0</v>
      </c>
    </row>
    <row r="511" spans="1:18" x14ac:dyDescent="0.55000000000000004">
      <c r="A511">
        <v>502</v>
      </c>
      <c r="B511" s="142"/>
      <c r="C511" s="142"/>
      <c r="D511" s="142"/>
      <c r="E511" s="142"/>
      <c r="F511" s="142"/>
      <c r="G511" t="str">
        <f t="shared" si="35"/>
        <v/>
      </c>
      <c r="H511" s="142"/>
      <c r="I511" t="str">
        <f t="shared" ca="1" si="36"/>
        <v/>
      </c>
      <c r="J511" s="142"/>
      <c r="K511" t="str">
        <f t="shared" ca="1" si="37"/>
        <v/>
      </c>
      <c r="L511" s="142"/>
      <c r="M511" s="142"/>
      <c r="N511" s="142"/>
      <c r="O511" s="146"/>
      <c r="P511" s="146"/>
      <c r="Q511" s="145">
        <f t="shared" si="39"/>
        <v>0</v>
      </c>
      <c r="R511" s="126">
        <f t="shared" si="38"/>
        <v>0</v>
      </c>
    </row>
    <row r="512" spans="1:18" x14ac:dyDescent="0.55000000000000004">
      <c r="A512">
        <v>503</v>
      </c>
      <c r="B512" s="142"/>
      <c r="C512" s="142"/>
      <c r="D512" s="142"/>
      <c r="E512" s="142"/>
      <c r="F512" s="142"/>
      <c r="G512" t="str">
        <f t="shared" si="35"/>
        <v/>
      </c>
      <c r="H512" s="142"/>
      <c r="I512" t="str">
        <f t="shared" ca="1" si="36"/>
        <v/>
      </c>
      <c r="J512" s="142"/>
      <c r="K512" t="str">
        <f t="shared" ca="1" si="37"/>
        <v/>
      </c>
      <c r="L512" s="142"/>
      <c r="M512" s="142"/>
      <c r="N512" s="142"/>
      <c r="O512" s="146"/>
      <c r="P512" s="146"/>
      <c r="Q512" s="145">
        <f t="shared" si="39"/>
        <v>0</v>
      </c>
      <c r="R512" s="126">
        <f t="shared" si="38"/>
        <v>0</v>
      </c>
    </row>
    <row r="513" spans="1:18" x14ac:dyDescent="0.55000000000000004">
      <c r="A513">
        <v>504</v>
      </c>
      <c r="B513" s="142"/>
      <c r="C513" s="142"/>
      <c r="D513" s="142"/>
      <c r="E513" s="142"/>
      <c r="F513" s="142"/>
      <c r="G513" t="str">
        <f t="shared" si="35"/>
        <v/>
      </c>
      <c r="H513" s="142"/>
      <c r="I513" t="str">
        <f t="shared" ca="1" si="36"/>
        <v/>
      </c>
      <c r="J513" s="142"/>
      <c r="K513" t="str">
        <f t="shared" ca="1" si="37"/>
        <v/>
      </c>
      <c r="L513" s="142"/>
      <c r="M513" s="142"/>
      <c r="N513" s="142"/>
      <c r="O513" s="146"/>
      <c r="P513" s="146"/>
      <c r="Q513" s="145">
        <f t="shared" si="39"/>
        <v>0</v>
      </c>
      <c r="R513" s="126">
        <f t="shared" si="38"/>
        <v>0</v>
      </c>
    </row>
    <row r="514" spans="1:18" x14ac:dyDescent="0.55000000000000004">
      <c r="A514">
        <v>505</v>
      </c>
      <c r="B514" s="142"/>
      <c r="C514" s="142"/>
      <c r="D514" s="142"/>
      <c r="E514" s="142"/>
      <c r="F514" s="142"/>
      <c r="G514" t="str">
        <f t="shared" si="35"/>
        <v/>
      </c>
      <c r="H514" s="142"/>
      <c r="I514" t="str">
        <f t="shared" ca="1" si="36"/>
        <v/>
      </c>
      <c r="J514" s="142"/>
      <c r="K514" t="str">
        <f t="shared" ca="1" si="37"/>
        <v/>
      </c>
      <c r="L514" s="142"/>
      <c r="M514" s="142"/>
      <c r="N514" s="142"/>
      <c r="O514" s="146"/>
      <c r="P514" s="146"/>
      <c r="Q514" s="145">
        <f t="shared" si="39"/>
        <v>0</v>
      </c>
      <c r="R514" s="126">
        <f t="shared" si="38"/>
        <v>0</v>
      </c>
    </row>
    <row r="515" spans="1:18" x14ac:dyDescent="0.55000000000000004">
      <c r="A515">
        <v>506</v>
      </c>
      <c r="B515" s="142"/>
      <c r="C515" s="142"/>
      <c r="D515" s="142"/>
      <c r="E515" s="142"/>
      <c r="F515" s="142"/>
      <c r="G515" t="str">
        <f t="shared" si="35"/>
        <v/>
      </c>
      <c r="H515" s="142"/>
      <c r="I515" t="str">
        <f t="shared" ca="1" si="36"/>
        <v/>
      </c>
      <c r="J515" s="142"/>
      <c r="K515" t="str">
        <f t="shared" ca="1" si="37"/>
        <v/>
      </c>
      <c r="L515" s="142"/>
      <c r="M515" s="142"/>
      <c r="N515" s="142"/>
      <c r="O515" s="146"/>
      <c r="P515" s="146"/>
      <c r="Q515" s="145">
        <f t="shared" si="39"/>
        <v>0</v>
      </c>
      <c r="R515" s="126">
        <f t="shared" si="38"/>
        <v>0</v>
      </c>
    </row>
    <row r="516" spans="1:18" x14ac:dyDescent="0.55000000000000004">
      <c r="A516">
        <v>507</v>
      </c>
      <c r="B516" s="142"/>
      <c r="C516" s="142"/>
      <c r="D516" s="142"/>
      <c r="E516" s="142"/>
      <c r="F516" s="142"/>
      <c r="G516" t="str">
        <f t="shared" si="35"/>
        <v/>
      </c>
      <c r="H516" s="142"/>
      <c r="I516" t="str">
        <f t="shared" ca="1" si="36"/>
        <v/>
      </c>
      <c r="J516" s="142"/>
      <c r="K516" t="str">
        <f t="shared" ca="1" si="37"/>
        <v/>
      </c>
      <c r="L516" s="142"/>
      <c r="M516" s="142"/>
      <c r="N516" s="142"/>
      <c r="O516" s="146"/>
      <c r="P516" s="146"/>
      <c r="Q516" s="145">
        <f t="shared" si="39"/>
        <v>0</v>
      </c>
      <c r="R516" s="126">
        <f t="shared" si="38"/>
        <v>0</v>
      </c>
    </row>
    <row r="517" spans="1:18" x14ac:dyDescent="0.55000000000000004">
      <c r="A517">
        <v>508</v>
      </c>
      <c r="B517" s="142"/>
      <c r="C517" s="142"/>
      <c r="D517" s="142"/>
      <c r="E517" s="142"/>
      <c r="F517" s="142"/>
      <c r="G517" t="str">
        <f t="shared" si="35"/>
        <v/>
      </c>
      <c r="H517" s="142"/>
      <c r="I517" t="str">
        <f t="shared" ca="1" si="36"/>
        <v/>
      </c>
      <c r="J517" s="142"/>
      <c r="K517" t="str">
        <f t="shared" ca="1" si="37"/>
        <v/>
      </c>
      <c r="L517" s="142"/>
      <c r="M517" s="142"/>
      <c r="N517" s="142"/>
      <c r="O517" s="146"/>
      <c r="P517" s="146"/>
      <c r="Q517" s="145">
        <f t="shared" si="39"/>
        <v>0</v>
      </c>
      <c r="R517" s="126">
        <f t="shared" si="38"/>
        <v>0</v>
      </c>
    </row>
    <row r="518" spans="1:18" x14ac:dyDescent="0.55000000000000004">
      <c r="A518">
        <v>509</v>
      </c>
      <c r="B518" s="142"/>
      <c r="C518" s="142"/>
      <c r="D518" s="142"/>
      <c r="E518" s="142"/>
      <c r="F518" s="142"/>
      <c r="G518" t="str">
        <f t="shared" si="35"/>
        <v/>
      </c>
      <c r="H518" s="142"/>
      <c r="I518" t="str">
        <f t="shared" ca="1" si="36"/>
        <v/>
      </c>
      <c r="J518" s="142"/>
      <c r="K518" t="str">
        <f t="shared" ca="1" si="37"/>
        <v/>
      </c>
      <c r="L518" s="142"/>
      <c r="M518" s="142"/>
      <c r="N518" s="142"/>
      <c r="O518" s="146"/>
      <c r="P518" s="146"/>
      <c r="Q518" s="145">
        <f t="shared" si="39"/>
        <v>0</v>
      </c>
      <c r="R518" s="126">
        <f t="shared" si="38"/>
        <v>0</v>
      </c>
    </row>
    <row r="519" spans="1:18" x14ac:dyDescent="0.55000000000000004">
      <c r="A519">
        <v>510</v>
      </c>
      <c r="B519" s="142"/>
      <c r="C519" s="142"/>
      <c r="D519" s="142"/>
      <c r="E519" s="142"/>
      <c r="F519" s="142"/>
      <c r="G519" t="str">
        <f t="shared" si="35"/>
        <v/>
      </c>
      <c r="H519" s="142"/>
      <c r="I519" t="str">
        <f t="shared" ca="1" si="36"/>
        <v/>
      </c>
      <c r="J519" s="142"/>
      <c r="K519" t="str">
        <f t="shared" ca="1" si="37"/>
        <v/>
      </c>
      <c r="L519" s="142"/>
      <c r="M519" s="142"/>
      <c r="N519" s="142"/>
      <c r="O519" s="146"/>
      <c r="P519" s="146"/>
      <c r="Q519" s="145">
        <f t="shared" si="39"/>
        <v>0</v>
      </c>
      <c r="R519" s="126">
        <f t="shared" si="38"/>
        <v>0</v>
      </c>
    </row>
    <row r="520" spans="1:18" x14ac:dyDescent="0.55000000000000004">
      <c r="A520">
        <v>511</v>
      </c>
      <c r="B520" s="142"/>
      <c r="C520" s="142"/>
      <c r="D520" s="142"/>
      <c r="E520" s="142"/>
      <c r="F520" s="142"/>
      <c r="G520" t="str">
        <f t="shared" si="35"/>
        <v/>
      </c>
      <c r="H520" s="142"/>
      <c r="I520" t="str">
        <f t="shared" ca="1" si="36"/>
        <v/>
      </c>
      <c r="J520" s="142"/>
      <c r="K520" t="str">
        <f t="shared" ca="1" si="37"/>
        <v/>
      </c>
      <c r="L520" s="142"/>
      <c r="M520" s="142"/>
      <c r="N520" s="142"/>
      <c r="O520" s="146"/>
      <c r="P520" s="146"/>
      <c r="Q520" s="145">
        <f t="shared" si="39"/>
        <v>0</v>
      </c>
      <c r="R520" s="126">
        <f t="shared" si="38"/>
        <v>0</v>
      </c>
    </row>
    <row r="521" spans="1:18" x14ac:dyDescent="0.55000000000000004">
      <c r="A521">
        <v>512</v>
      </c>
      <c r="B521" s="142"/>
      <c r="C521" s="142"/>
      <c r="D521" s="142"/>
      <c r="E521" s="142"/>
      <c r="F521" s="142"/>
      <c r="G521" t="str">
        <f t="shared" si="35"/>
        <v/>
      </c>
      <c r="H521" s="142"/>
      <c r="I521" t="str">
        <f t="shared" ca="1" si="36"/>
        <v/>
      </c>
      <c r="J521" s="142"/>
      <c r="K521" t="str">
        <f t="shared" ca="1" si="37"/>
        <v/>
      </c>
      <c r="L521" s="142"/>
      <c r="M521" s="142"/>
      <c r="N521" s="142"/>
      <c r="O521" s="146"/>
      <c r="P521" s="146"/>
      <c r="Q521" s="145">
        <f t="shared" si="39"/>
        <v>0</v>
      </c>
      <c r="R521" s="126">
        <f t="shared" si="38"/>
        <v>0</v>
      </c>
    </row>
    <row r="522" spans="1:18" x14ac:dyDescent="0.55000000000000004">
      <c r="A522">
        <v>513</v>
      </c>
      <c r="B522" s="142"/>
      <c r="C522" s="142"/>
      <c r="D522" s="142"/>
      <c r="E522" s="142"/>
      <c r="F522" s="142"/>
      <c r="G522" t="str">
        <f t="shared" si="35"/>
        <v/>
      </c>
      <c r="H522" s="142"/>
      <c r="I522" t="str">
        <f t="shared" ca="1" si="36"/>
        <v/>
      </c>
      <c r="J522" s="142"/>
      <c r="K522" t="str">
        <f t="shared" ca="1" si="37"/>
        <v/>
      </c>
      <c r="L522" s="142"/>
      <c r="M522" s="142"/>
      <c r="N522" s="142"/>
      <c r="O522" s="146"/>
      <c r="P522" s="146"/>
      <c r="Q522" s="145">
        <f t="shared" si="39"/>
        <v>0</v>
      </c>
      <c r="R522" s="126">
        <f t="shared" si="38"/>
        <v>0</v>
      </c>
    </row>
    <row r="523" spans="1:18" x14ac:dyDescent="0.55000000000000004">
      <c r="A523">
        <v>514</v>
      </c>
      <c r="B523" s="142"/>
      <c r="C523" s="142"/>
      <c r="D523" s="142"/>
      <c r="E523" s="142"/>
      <c r="F523" s="142"/>
      <c r="G523" t="str">
        <f t="shared" ref="G523:G586" si="40">LEFT(F523,1)</f>
        <v/>
      </c>
      <c r="H523" s="142"/>
      <c r="I523" t="str">
        <f t="shared" ref="I523:I586" ca="1" si="41">IFERROR(VLOOKUP(H523,INDIRECT(G523&amp;"CATL"),2,FALSE),"")</f>
        <v/>
      </c>
      <c r="J523" s="142"/>
      <c r="K523" t="str">
        <f t="shared" ref="K523:K586" ca="1" si="42">IFERROR(VLOOKUP(J523,INDIRECT("SUB"&amp;I523&amp;"L"),2,FALSE),"")</f>
        <v/>
      </c>
      <c r="L523" s="142"/>
      <c r="M523" s="142"/>
      <c r="N523" s="142"/>
      <c r="O523" s="146"/>
      <c r="P523" s="146"/>
      <c r="Q523" s="145">
        <f t="shared" si="39"/>
        <v>0</v>
      </c>
      <c r="R523" s="126">
        <f t="shared" ref="R523:R586" si="43">O523-P523</f>
        <v>0</v>
      </c>
    </row>
    <row r="524" spans="1:18" x14ac:dyDescent="0.55000000000000004">
      <c r="A524">
        <v>515</v>
      </c>
      <c r="B524" s="142"/>
      <c r="C524" s="142"/>
      <c r="D524" s="142"/>
      <c r="E524" s="142"/>
      <c r="F524" s="142"/>
      <c r="G524" t="str">
        <f t="shared" si="40"/>
        <v/>
      </c>
      <c r="H524" s="142"/>
      <c r="I524" t="str">
        <f t="shared" ca="1" si="41"/>
        <v/>
      </c>
      <c r="J524" s="142"/>
      <c r="K524" t="str">
        <f t="shared" ca="1" si="42"/>
        <v/>
      </c>
      <c r="L524" s="142"/>
      <c r="M524" s="142"/>
      <c r="N524" s="142"/>
      <c r="O524" s="146"/>
      <c r="P524" s="146"/>
      <c r="Q524" s="145">
        <f t="shared" ref="Q524:Q587" si="44">Q523+O524-P524</f>
        <v>0</v>
      </c>
      <c r="R524" s="126">
        <f t="shared" si="43"/>
        <v>0</v>
      </c>
    </row>
    <row r="525" spans="1:18" x14ac:dyDescent="0.55000000000000004">
      <c r="A525">
        <v>516</v>
      </c>
      <c r="B525" s="142"/>
      <c r="C525" s="142"/>
      <c r="D525" s="142"/>
      <c r="E525" s="142"/>
      <c r="F525" s="142"/>
      <c r="G525" t="str">
        <f t="shared" si="40"/>
        <v/>
      </c>
      <c r="H525" s="142"/>
      <c r="I525" t="str">
        <f t="shared" ca="1" si="41"/>
        <v/>
      </c>
      <c r="J525" s="142"/>
      <c r="K525" t="str">
        <f t="shared" ca="1" si="42"/>
        <v/>
      </c>
      <c r="L525" s="142"/>
      <c r="M525" s="142"/>
      <c r="N525" s="142"/>
      <c r="O525" s="146"/>
      <c r="P525" s="146"/>
      <c r="Q525" s="145">
        <f t="shared" si="44"/>
        <v>0</v>
      </c>
      <c r="R525" s="126">
        <f t="shared" si="43"/>
        <v>0</v>
      </c>
    </row>
    <row r="526" spans="1:18" x14ac:dyDescent="0.55000000000000004">
      <c r="A526">
        <v>517</v>
      </c>
      <c r="B526" s="142"/>
      <c r="C526" s="142"/>
      <c r="D526" s="142"/>
      <c r="E526" s="142"/>
      <c r="F526" s="142"/>
      <c r="G526" t="str">
        <f t="shared" si="40"/>
        <v/>
      </c>
      <c r="H526" s="142"/>
      <c r="I526" t="str">
        <f t="shared" ca="1" si="41"/>
        <v/>
      </c>
      <c r="J526" s="142"/>
      <c r="K526" t="str">
        <f t="shared" ca="1" si="42"/>
        <v/>
      </c>
      <c r="L526" s="142"/>
      <c r="M526" s="142"/>
      <c r="N526" s="142"/>
      <c r="O526" s="146"/>
      <c r="P526" s="146"/>
      <c r="Q526" s="145">
        <f t="shared" si="44"/>
        <v>0</v>
      </c>
      <c r="R526" s="126">
        <f t="shared" si="43"/>
        <v>0</v>
      </c>
    </row>
    <row r="527" spans="1:18" x14ac:dyDescent="0.55000000000000004">
      <c r="A527">
        <v>518</v>
      </c>
      <c r="B527" s="142"/>
      <c r="C527" s="142"/>
      <c r="D527" s="142"/>
      <c r="E527" s="142"/>
      <c r="F527" s="142"/>
      <c r="G527" t="str">
        <f t="shared" si="40"/>
        <v/>
      </c>
      <c r="H527" s="142"/>
      <c r="I527" t="str">
        <f t="shared" ca="1" si="41"/>
        <v/>
      </c>
      <c r="J527" s="142"/>
      <c r="K527" t="str">
        <f t="shared" ca="1" si="42"/>
        <v/>
      </c>
      <c r="L527" s="142"/>
      <c r="M527" s="142"/>
      <c r="N527" s="142"/>
      <c r="O527" s="146"/>
      <c r="P527" s="146"/>
      <c r="Q527" s="145">
        <f t="shared" si="44"/>
        <v>0</v>
      </c>
      <c r="R527" s="126">
        <f t="shared" si="43"/>
        <v>0</v>
      </c>
    </row>
    <row r="528" spans="1:18" x14ac:dyDescent="0.55000000000000004">
      <c r="A528">
        <v>519</v>
      </c>
      <c r="B528" s="142"/>
      <c r="C528" s="142"/>
      <c r="D528" s="142"/>
      <c r="E528" s="142"/>
      <c r="F528" s="142"/>
      <c r="G528" t="str">
        <f t="shared" si="40"/>
        <v/>
      </c>
      <c r="H528" s="142"/>
      <c r="I528" t="str">
        <f t="shared" ca="1" si="41"/>
        <v/>
      </c>
      <c r="J528" s="142"/>
      <c r="K528" t="str">
        <f t="shared" ca="1" si="42"/>
        <v/>
      </c>
      <c r="L528" s="142"/>
      <c r="M528" s="142"/>
      <c r="N528" s="142"/>
      <c r="O528" s="146"/>
      <c r="P528" s="146"/>
      <c r="Q528" s="145">
        <f t="shared" si="44"/>
        <v>0</v>
      </c>
      <c r="R528" s="126">
        <f t="shared" si="43"/>
        <v>0</v>
      </c>
    </row>
    <row r="529" spans="1:18" x14ac:dyDescent="0.55000000000000004">
      <c r="A529">
        <v>520</v>
      </c>
      <c r="B529" s="142"/>
      <c r="C529" s="142"/>
      <c r="D529" s="142"/>
      <c r="E529" s="142"/>
      <c r="F529" s="142"/>
      <c r="G529" t="str">
        <f t="shared" si="40"/>
        <v/>
      </c>
      <c r="H529" s="142"/>
      <c r="I529" t="str">
        <f t="shared" ca="1" si="41"/>
        <v/>
      </c>
      <c r="J529" s="142"/>
      <c r="K529" t="str">
        <f t="shared" ca="1" si="42"/>
        <v/>
      </c>
      <c r="L529" s="142"/>
      <c r="M529" s="142"/>
      <c r="N529" s="142"/>
      <c r="O529" s="146"/>
      <c r="P529" s="146"/>
      <c r="Q529" s="145">
        <f t="shared" si="44"/>
        <v>0</v>
      </c>
      <c r="R529" s="126">
        <f t="shared" si="43"/>
        <v>0</v>
      </c>
    </row>
    <row r="530" spans="1:18" x14ac:dyDescent="0.55000000000000004">
      <c r="A530">
        <v>521</v>
      </c>
      <c r="B530" s="142"/>
      <c r="C530" s="142"/>
      <c r="D530" s="142"/>
      <c r="E530" s="142"/>
      <c r="F530" s="142"/>
      <c r="G530" t="str">
        <f t="shared" si="40"/>
        <v/>
      </c>
      <c r="H530" s="142"/>
      <c r="I530" t="str">
        <f t="shared" ca="1" si="41"/>
        <v/>
      </c>
      <c r="J530" s="142"/>
      <c r="K530" t="str">
        <f t="shared" ca="1" si="42"/>
        <v/>
      </c>
      <c r="L530" s="142"/>
      <c r="M530" s="142"/>
      <c r="N530" s="142"/>
      <c r="O530" s="146"/>
      <c r="P530" s="146"/>
      <c r="Q530" s="145">
        <f t="shared" si="44"/>
        <v>0</v>
      </c>
      <c r="R530" s="126">
        <f t="shared" si="43"/>
        <v>0</v>
      </c>
    </row>
    <row r="531" spans="1:18" x14ac:dyDescent="0.55000000000000004">
      <c r="A531">
        <v>522</v>
      </c>
      <c r="B531" s="142"/>
      <c r="C531" s="142"/>
      <c r="D531" s="142"/>
      <c r="E531" s="142"/>
      <c r="F531" s="142"/>
      <c r="G531" t="str">
        <f t="shared" si="40"/>
        <v/>
      </c>
      <c r="H531" s="142"/>
      <c r="I531" t="str">
        <f t="shared" ca="1" si="41"/>
        <v/>
      </c>
      <c r="J531" s="142"/>
      <c r="K531" t="str">
        <f t="shared" ca="1" si="42"/>
        <v/>
      </c>
      <c r="L531" s="142"/>
      <c r="M531" s="142"/>
      <c r="N531" s="142"/>
      <c r="O531" s="146"/>
      <c r="P531" s="146"/>
      <c r="Q531" s="145">
        <f t="shared" si="44"/>
        <v>0</v>
      </c>
      <c r="R531" s="126">
        <f t="shared" si="43"/>
        <v>0</v>
      </c>
    </row>
    <row r="532" spans="1:18" x14ac:dyDescent="0.55000000000000004">
      <c r="A532">
        <v>523</v>
      </c>
      <c r="B532" s="142"/>
      <c r="C532" s="142"/>
      <c r="D532" s="142"/>
      <c r="E532" s="142"/>
      <c r="F532" s="142"/>
      <c r="G532" t="str">
        <f t="shared" si="40"/>
        <v/>
      </c>
      <c r="H532" s="142"/>
      <c r="I532" t="str">
        <f t="shared" ca="1" si="41"/>
        <v/>
      </c>
      <c r="J532" s="142"/>
      <c r="K532" t="str">
        <f t="shared" ca="1" si="42"/>
        <v/>
      </c>
      <c r="L532" s="142"/>
      <c r="M532" s="142"/>
      <c r="N532" s="142"/>
      <c r="O532" s="146"/>
      <c r="P532" s="146"/>
      <c r="Q532" s="145">
        <f t="shared" si="44"/>
        <v>0</v>
      </c>
      <c r="R532" s="126">
        <f t="shared" si="43"/>
        <v>0</v>
      </c>
    </row>
    <row r="533" spans="1:18" x14ac:dyDescent="0.55000000000000004">
      <c r="A533">
        <v>524</v>
      </c>
      <c r="B533" s="142"/>
      <c r="C533" s="142"/>
      <c r="D533" s="142"/>
      <c r="E533" s="142"/>
      <c r="F533" s="142"/>
      <c r="G533" t="str">
        <f t="shared" si="40"/>
        <v/>
      </c>
      <c r="H533" s="142"/>
      <c r="I533" t="str">
        <f t="shared" ca="1" si="41"/>
        <v/>
      </c>
      <c r="J533" s="142"/>
      <c r="K533" t="str">
        <f t="shared" ca="1" si="42"/>
        <v/>
      </c>
      <c r="L533" s="142"/>
      <c r="M533" s="142"/>
      <c r="N533" s="142"/>
      <c r="O533" s="146"/>
      <c r="P533" s="146"/>
      <c r="Q533" s="145">
        <f t="shared" si="44"/>
        <v>0</v>
      </c>
      <c r="R533" s="126">
        <f t="shared" si="43"/>
        <v>0</v>
      </c>
    </row>
    <row r="534" spans="1:18" x14ac:dyDescent="0.55000000000000004">
      <c r="A534">
        <v>525</v>
      </c>
      <c r="B534" s="142"/>
      <c r="C534" s="142"/>
      <c r="D534" s="142"/>
      <c r="E534" s="142"/>
      <c r="F534" s="142"/>
      <c r="G534" t="str">
        <f t="shared" si="40"/>
        <v/>
      </c>
      <c r="H534" s="142"/>
      <c r="I534" t="str">
        <f t="shared" ca="1" si="41"/>
        <v/>
      </c>
      <c r="J534" s="142"/>
      <c r="K534" t="str">
        <f t="shared" ca="1" si="42"/>
        <v/>
      </c>
      <c r="L534" s="142"/>
      <c r="M534" s="142"/>
      <c r="N534" s="142"/>
      <c r="O534" s="146"/>
      <c r="P534" s="146"/>
      <c r="Q534" s="145">
        <f t="shared" si="44"/>
        <v>0</v>
      </c>
      <c r="R534" s="126">
        <f t="shared" si="43"/>
        <v>0</v>
      </c>
    </row>
    <row r="535" spans="1:18" x14ac:dyDescent="0.55000000000000004">
      <c r="A535">
        <v>526</v>
      </c>
      <c r="B535" s="142"/>
      <c r="C535" s="142"/>
      <c r="D535" s="142"/>
      <c r="E535" s="142"/>
      <c r="F535" s="142"/>
      <c r="G535" t="str">
        <f t="shared" si="40"/>
        <v/>
      </c>
      <c r="H535" s="142"/>
      <c r="I535" t="str">
        <f t="shared" ca="1" si="41"/>
        <v/>
      </c>
      <c r="J535" s="142"/>
      <c r="K535" t="str">
        <f t="shared" ca="1" si="42"/>
        <v/>
      </c>
      <c r="L535" s="142"/>
      <c r="M535" s="142"/>
      <c r="N535" s="142"/>
      <c r="O535" s="146"/>
      <c r="P535" s="146"/>
      <c r="Q535" s="145">
        <f t="shared" si="44"/>
        <v>0</v>
      </c>
      <c r="R535" s="126">
        <f t="shared" si="43"/>
        <v>0</v>
      </c>
    </row>
    <row r="536" spans="1:18" x14ac:dyDescent="0.55000000000000004">
      <c r="A536">
        <v>527</v>
      </c>
      <c r="B536" s="142"/>
      <c r="C536" s="142"/>
      <c r="D536" s="142"/>
      <c r="E536" s="142"/>
      <c r="F536" s="142"/>
      <c r="G536" t="str">
        <f t="shared" si="40"/>
        <v/>
      </c>
      <c r="H536" s="142"/>
      <c r="I536" t="str">
        <f t="shared" ca="1" si="41"/>
        <v/>
      </c>
      <c r="J536" s="142"/>
      <c r="K536" t="str">
        <f t="shared" ca="1" si="42"/>
        <v/>
      </c>
      <c r="L536" s="142"/>
      <c r="M536" s="142"/>
      <c r="N536" s="142"/>
      <c r="O536" s="146"/>
      <c r="P536" s="146"/>
      <c r="Q536" s="145">
        <f t="shared" si="44"/>
        <v>0</v>
      </c>
      <c r="R536" s="126">
        <f t="shared" si="43"/>
        <v>0</v>
      </c>
    </row>
    <row r="537" spans="1:18" x14ac:dyDescent="0.55000000000000004">
      <c r="A537">
        <v>528</v>
      </c>
      <c r="B537" s="142"/>
      <c r="C537" s="142"/>
      <c r="D537" s="142"/>
      <c r="E537" s="142"/>
      <c r="F537" s="142"/>
      <c r="G537" t="str">
        <f t="shared" si="40"/>
        <v/>
      </c>
      <c r="H537" s="142"/>
      <c r="I537" t="str">
        <f t="shared" ca="1" si="41"/>
        <v/>
      </c>
      <c r="J537" s="142"/>
      <c r="K537" t="str">
        <f t="shared" ca="1" si="42"/>
        <v/>
      </c>
      <c r="L537" s="142"/>
      <c r="M537" s="142"/>
      <c r="N537" s="142"/>
      <c r="O537" s="146"/>
      <c r="P537" s="146"/>
      <c r="Q537" s="145">
        <f t="shared" si="44"/>
        <v>0</v>
      </c>
      <c r="R537" s="126">
        <f t="shared" si="43"/>
        <v>0</v>
      </c>
    </row>
    <row r="538" spans="1:18" x14ac:dyDescent="0.55000000000000004">
      <c r="A538">
        <v>529</v>
      </c>
      <c r="B538" s="142"/>
      <c r="C538" s="142"/>
      <c r="D538" s="142"/>
      <c r="E538" s="142"/>
      <c r="F538" s="142"/>
      <c r="G538" t="str">
        <f t="shared" si="40"/>
        <v/>
      </c>
      <c r="H538" s="142"/>
      <c r="I538" t="str">
        <f t="shared" ca="1" si="41"/>
        <v/>
      </c>
      <c r="J538" s="142"/>
      <c r="K538" t="str">
        <f t="shared" ca="1" si="42"/>
        <v/>
      </c>
      <c r="L538" s="142"/>
      <c r="M538" s="142"/>
      <c r="N538" s="142"/>
      <c r="O538" s="146"/>
      <c r="P538" s="146"/>
      <c r="Q538" s="145">
        <f t="shared" si="44"/>
        <v>0</v>
      </c>
      <c r="R538" s="126">
        <f t="shared" si="43"/>
        <v>0</v>
      </c>
    </row>
    <row r="539" spans="1:18" x14ac:dyDescent="0.55000000000000004">
      <c r="A539">
        <v>530</v>
      </c>
      <c r="B539" s="142"/>
      <c r="C539" s="142"/>
      <c r="D539" s="142"/>
      <c r="E539" s="142"/>
      <c r="F539" s="142"/>
      <c r="G539" t="str">
        <f t="shared" si="40"/>
        <v/>
      </c>
      <c r="H539" s="142"/>
      <c r="I539" t="str">
        <f t="shared" ca="1" si="41"/>
        <v/>
      </c>
      <c r="J539" s="142"/>
      <c r="K539" t="str">
        <f t="shared" ca="1" si="42"/>
        <v/>
      </c>
      <c r="L539" s="142"/>
      <c r="M539" s="142"/>
      <c r="N539" s="142"/>
      <c r="O539" s="146"/>
      <c r="P539" s="146"/>
      <c r="Q539" s="145">
        <f t="shared" si="44"/>
        <v>0</v>
      </c>
      <c r="R539" s="126">
        <f t="shared" si="43"/>
        <v>0</v>
      </c>
    </row>
    <row r="540" spans="1:18" x14ac:dyDescent="0.55000000000000004">
      <c r="A540">
        <v>531</v>
      </c>
      <c r="B540" s="142"/>
      <c r="C540" s="142"/>
      <c r="D540" s="142"/>
      <c r="E540" s="142"/>
      <c r="F540" s="142"/>
      <c r="G540" t="str">
        <f t="shared" si="40"/>
        <v/>
      </c>
      <c r="H540" s="142"/>
      <c r="I540" t="str">
        <f t="shared" ca="1" si="41"/>
        <v/>
      </c>
      <c r="J540" s="142"/>
      <c r="K540" t="str">
        <f t="shared" ca="1" si="42"/>
        <v/>
      </c>
      <c r="L540" s="142"/>
      <c r="M540" s="142"/>
      <c r="N540" s="142"/>
      <c r="O540" s="146"/>
      <c r="P540" s="146"/>
      <c r="Q540" s="145">
        <f t="shared" si="44"/>
        <v>0</v>
      </c>
      <c r="R540" s="126">
        <f t="shared" si="43"/>
        <v>0</v>
      </c>
    </row>
    <row r="541" spans="1:18" x14ac:dyDescent="0.55000000000000004">
      <c r="A541">
        <v>532</v>
      </c>
      <c r="B541" s="142"/>
      <c r="C541" s="142"/>
      <c r="D541" s="142"/>
      <c r="E541" s="142"/>
      <c r="F541" s="142"/>
      <c r="G541" t="str">
        <f t="shared" si="40"/>
        <v/>
      </c>
      <c r="H541" s="142"/>
      <c r="I541" t="str">
        <f t="shared" ca="1" si="41"/>
        <v/>
      </c>
      <c r="J541" s="142"/>
      <c r="K541" t="str">
        <f t="shared" ca="1" si="42"/>
        <v/>
      </c>
      <c r="L541" s="142"/>
      <c r="M541" s="142"/>
      <c r="N541" s="142"/>
      <c r="O541" s="146"/>
      <c r="P541" s="146"/>
      <c r="Q541" s="145">
        <f t="shared" si="44"/>
        <v>0</v>
      </c>
      <c r="R541" s="126">
        <f t="shared" si="43"/>
        <v>0</v>
      </c>
    </row>
    <row r="542" spans="1:18" x14ac:dyDescent="0.55000000000000004">
      <c r="A542">
        <v>533</v>
      </c>
      <c r="B542" s="142"/>
      <c r="C542" s="142"/>
      <c r="D542" s="142"/>
      <c r="E542" s="142"/>
      <c r="F542" s="142"/>
      <c r="G542" t="str">
        <f t="shared" si="40"/>
        <v/>
      </c>
      <c r="H542" s="142"/>
      <c r="I542" t="str">
        <f t="shared" ca="1" si="41"/>
        <v/>
      </c>
      <c r="J542" s="142"/>
      <c r="K542" t="str">
        <f t="shared" ca="1" si="42"/>
        <v/>
      </c>
      <c r="L542" s="142"/>
      <c r="M542" s="142"/>
      <c r="N542" s="142"/>
      <c r="O542" s="146"/>
      <c r="P542" s="146"/>
      <c r="Q542" s="145">
        <f t="shared" si="44"/>
        <v>0</v>
      </c>
      <c r="R542" s="126">
        <f t="shared" si="43"/>
        <v>0</v>
      </c>
    </row>
    <row r="543" spans="1:18" x14ac:dyDescent="0.55000000000000004">
      <c r="A543">
        <v>534</v>
      </c>
      <c r="B543" s="142"/>
      <c r="C543" s="142"/>
      <c r="D543" s="142"/>
      <c r="E543" s="142"/>
      <c r="F543" s="142"/>
      <c r="G543" t="str">
        <f t="shared" si="40"/>
        <v/>
      </c>
      <c r="H543" s="142"/>
      <c r="I543" t="str">
        <f t="shared" ca="1" si="41"/>
        <v/>
      </c>
      <c r="J543" s="142"/>
      <c r="K543" t="str">
        <f t="shared" ca="1" si="42"/>
        <v/>
      </c>
      <c r="L543" s="142"/>
      <c r="M543" s="142"/>
      <c r="N543" s="142"/>
      <c r="O543" s="146"/>
      <c r="P543" s="146"/>
      <c r="Q543" s="145">
        <f t="shared" si="44"/>
        <v>0</v>
      </c>
      <c r="R543" s="126">
        <f t="shared" si="43"/>
        <v>0</v>
      </c>
    </row>
    <row r="544" spans="1:18" x14ac:dyDescent="0.55000000000000004">
      <c r="A544">
        <v>535</v>
      </c>
      <c r="B544" s="142"/>
      <c r="C544" s="142"/>
      <c r="D544" s="142"/>
      <c r="E544" s="142"/>
      <c r="F544" s="142"/>
      <c r="G544" t="str">
        <f t="shared" si="40"/>
        <v/>
      </c>
      <c r="H544" s="142"/>
      <c r="I544" t="str">
        <f t="shared" ca="1" si="41"/>
        <v/>
      </c>
      <c r="J544" s="142"/>
      <c r="K544" t="str">
        <f t="shared" ca="1" si="42"/>
        <v/>
      </c>
      <c r="L544" s="142"/>
      <c r="M544" s="142"/>
      <c r="N544" s="142"/>
      <c r="O544" s="146"/>
      <c r="P544" s="146"/>
      <c r="Q544" s="145">
        <f t="shared" si="44"/>
        <v>0</v>
      </c>
      <c r="R544" s="126">
        <f t="shared" si="43"/>
        <v>0</v>
      </c>
    </row>
    <row r="545" spans="1:18" x14ac:dyDescent="0.55000000000000004">
      <c r="A545">
        <v>536</v>
      </c>
      <c r="B545" s="142"/>
      <c r="C545" s="142"/>
      <c r="D545" s="142"/>
      <c r="E545" s="142"/>
      <c r="F545" s="142"/>
      <c r="G545" t="str">
        <f t="shared" si="40"/>
        <v/>
      </c>
      <c r="H545" s="142"/>
      <c r="I545" t="str">
        <f t="shared" ca="1" si="41"/>
        <v/>
      </c>
      <c r="J545" s="142"/>
      <c r="K545" t="str">
        <f t="shared" ca="1" si="42"/>
        <v/>
      </c>
      <c r="L545" s="142"/>
      <c r="M545" s="142"/>
      <c r="N545" s="142"/>
      <c r="O545" s="146"/>
      <c r="P545" s="146"/>
      <c r="Q545" s="145">
        <f t="shared" si="44"/>
        <v>0</v>
      </c>
      <c r="R545" s="126">
        <f t="shared" si="43"/>
        <v>0</v>
      </c>
    </row>
    <row r="546" spans="1:18" x14ac:dyDescent="0.55000000000000004">
      <c r="A546">
        <v>537</v>
      </c>
      <c r="B546" s="142"/>
      <c r="C546" s="142"/>
      <c r="D546" s="142"/>
      <c r="E546" s="142"/>
      <c r="F546" s="142"/>
      <c r="G546" t="str">
        <f t="shared" si="40"/>
        <v/>
      </c>
      <c r="H546" s="142"/>
      <c r="I546" t="str">
        <f t="shared" ca="1" si="41"/>
        <v/>
      </c>
      <c r="J546" s="142"/>
      <c r="K546" t="str">
        <f t="shared" ca="1" si="42"/>
        <v/>
      </c>
      <c r="L546" s="142"/>
      <c r="M546" s="142"/>
      <c r="N546" s="142"/>
      <c r="O546" s="146"/>
      <c r="P546" s="146"/>
      <c r="Q546" s="145">
        <f t="shared" si="44"/>
        <v>0</v>
      </c>
      <c r="R546" s="126">
        <f t="shared" si="43"/>
        <v>0</v>
      </c>
    </row>
    <row r="547" spans="1:18" x14ac:dyDescent="0.55000000000000004">
      <c r="A547">
        <v>538</v>
      </c>
      <c r="B547" s="142"/>
      <c r="C547" s="142"/>
      <c r="D547" s="142"/>
      <c r="E547" s="142"/>
      <c r="F547" s="142"/>
      <c r="G547" t="str">
        <f t="shared" si="40"/>
        <v/>
      </c>
      <c r="H547" s="142"/>
      <c r="I547" t="str">
        <f t="shared" ca="1" si="41"/>
        <v/>
      </c>
      <c r="J547" s="142"/>
      <c r="K547" t="str">
        <f t="shared" ca="1" si="42"/>
        <v/>
      </c>
      <c r="L547" s="142"/>
      <c r="M547" s="142"/>
      <c r="N547" s="142"/>
      <c r="O547" s="146"/>
      <c r="P547" s="146"/>
      <c r="Q547" s="145">
        <f t="shared" si="44"/>
        <v>0</v>
      </c>
      <c r="R547" s="126">
        <f t="shared" si="43"/>
        <v>0</v>
      </c>
    </row>
    <row r="548" spans="1:18" x14ac:dyDescent="0.55000000000000004">
      <c r="A548">
        <v>539</v>
      </c>
      <c r="B548" s="142"/>
      <c r="C548" s="142"/>
      <c r="D548" s="142"/>
      <c r="E548" s="142"/>
      <c r="F548" s="142"/>
      <c r="G548" t="str">
        <f t="shared" si="40"/>
        <v/>
      </c>
      <c r="H548" s="142"/>
      <c r="I548" t="str">
        <f t="shared" ca="1" si="41"/>
        <v/>
      </c>
      <c r="J548" s="142"/>
      <c r="K548" t="str">
        <f t="shared" ca="1" si="42"/>
        <v/>
      </c>
      <c r="L548" s="142"/>
      <c r="M548" s="142"/>
      <c r="N548" s="142"/>
      <c r="O548" s="146"/>
      <c r="P548" s="146"/>
      <c r="Q548" s="145">
        <f t="shared" si="44"/>
        <v>0</v>
      </c>
      <c r="R548" s="126">
        <f t="shared" si="43"/>
        <v>0</v>
      </c>
    </row>
    <row r="549" spans="1:18" x14ac:dyDescent="0.55000000000000004">
      <c r="A549">
        <v>540</v>
      </c>
      <c r="B549" s="142"/>
      <c r="C549" s="142"/>
      <c r="D549" s="142"/>
      <c r="E549" s="142"/>
      <c r="F549" s="142"/>
      <c r="G549" t="str">
        <f t="shared" si="40"/>
        <v/>
      </c>
      <c r="H549" s="142"/>
      <c r="I549" t="str">
        <f t="shared" ca="1" si="41"/>
        <v/>
      </c>
      <c r="J549" s="142"/>
      <c r="K549" t="str">
        <f t="shared" ca="1" si="42"/>
        <v/>
      </c>
      <c r="L549" s="142"/>
      <c r="M549" s="142"/>
      <c r="N549" s="142"/>
      <c r="O549" s="146"/>
      <c r="P549" s="146"/>
      <c r="Q549" s="145">
        <f t="shared" si="44"/>
        <v>0</v>
      </c>
      <c r="R549" s="126">
        <f t="shared" si="43"/>
        <v>0</v>
      </c>
    </row>
    <row r="550" spans="1:18" x14ac:dyDescent="0.55000000000000004">
      <c r="A550">
        <v>541</v>
      </c>
      <c r="B550" s="142"/>
      <c r="C550" s="142"/>
      <c r="D550" s="142"/>
      <c r="E550" s="142"/>
      <c r="F550" s="142"/>
      <c r="G550" t="str">
        <f t="shared" si="40"/>
        <v/>
      </c>
      <c r="H550" s="142"/>
      <c r="I550" t="str">
        <f t="shared" ca="1" si="41"/>
        <v/>
      </c>
      <c r="J550" s="142"/>
      <c r="K550" t="str">
        <f t="shared" ca="1" si="42"/>
        <v/>
      </c>
      <c r="L550" s="142"/>
      <c r="M550" s="142"/>
      <c r="N550" s="142"/>
      <c r="O550" s="146"/>
      <c r="P550" s="146"/>
      <c r="Q550" s="145">
        <f t="shared" si="44"/>
        <v>0</v>
      </c>
      <c r="R550" s="126">
        <f t="shared" si="43"/>
        <v>0</v>
      </c>
    </row>
    <row r="551" spans="1:18" x14ac:dyDescent="0.55000000000000004">
      <c r="A551">
        <v>542</v>
      </c>
      <c r="B551" s="142"/>
      <c r="C551" s="142"/>
      <c r="D551" s="142"/>
      <c r="E551" s="142"/>
      <c r="F551" s="142"/>
      <c r="G551" t="str">
        <f t="shared" si="40"/>
        <v/>
      </c>
      <c r="H551" s="142"/>
      <c r="I551" t="str">
        <f t="shared" ca="1" si="41"/>
        <v/>
      </c>
      <c r="J551" s="142"/>
      <c r="K551" t="str">
        <f t="shared" ca="1" si="42"/>
        <v/>
      </c>
      <c r="L551" s="142"/>
      <c r="M551" s="142"/>
      <c r="N551" s="142"/>
      <c r="O551" s="146"/>
      <c r="P551" s="146"/>
      <c r="Q551" s="145">
        <f t="shared" si="44"/>
        <v>0</v>
      </c>
      <c r="R551" s="126">
        <f t="shared" si="43"/>
        <v>0</v>
      </c>
    </row>
    <row r="552" spans="1:18" x14ac:dyDescent="0.55000000000000004">
      <c r="A552">
        <v>543</v>
      </c>
      <c r="B552" s="142"/>
      <c r="C552" s="142"/>
      <c r="D552" s="142"/>
      <c r="E552" s="142"/>
      <c r="F552" s="142"/>
      <c r="G552" t="str">
        <f t="shared" si="40"/>
        <v/>
      </c>
      <c r="H552" s="142"/>
      <c r="I552" t="str">
        <f t="shared" ca="1" si="41"/>
        <v/>
      </c>
      <c r="J552" s="142"/>
      <c r="K552" t="str">
        <f t="shared" ca="1" si="42"/>
        <v/>
      </c>
      <c r="L552" s="142"/>
      <c r="M552" s="142"/>
      <c r="N552" s="142"/>
      <c r="O552" s="146"/>
      <c r="P552" s="146"/>
      <c r="Q552" s="145">
        <f t="shared" si="44"/>
        <v>0</v>
      </c>
      <c r="R552" s="126">
        <f t="shared" si="43"/>
        <v>0</v>
      </c>
    </row>
    <row r="553" spans="1:18" x14ac:dyDescent="0.55000000000000004">
      <c r="A553">
        <v>544</v>
      </c>
      <c r="B553" s="142"/>
      <c r="C553" s="142"/>
      <c r="D553" s="142"/>
      <c r="E553" s="142"/>
      <c r="F553" s="142"/>
      <c r="G553" t="str">
        <f t="shared" si="40"/>
        <v/>
      </c>
      <c r="H553" s="142"/>
      <c r="I553" t="str">
        <f t="shared" ca="1" si="41"/>
        <v/>
      </c>
      <c r="J553" s="142"/>
      <c r="K553" t="str">
        <f t="shared" ca="1" si="42"/>
        <v/>
      </c>
      <c r="L553" s="142"/>
      <c r="M553" s="142"/>
      <c r="N553" s="142"/>
      <c r="O553" s="146"/>
      <c r="P553" s="146"/>
      <c r="Q553" s="145">
        <f t="shared" si="44"/>
        <v>0</v>
      </c>
      <c r="R553" s="126">
        <f t="shared" si="43"/>
        <v>0</v>
      </c>
    </row>
    <row r="554" spans="1:18" x14ac:dyDescent="0.55000000000000004">
      <c r="A554">
        <v>545</v>
      </c>
      <c r="B554" s="142"/>
      <c r="C554" s="142"/>
      <c r="D554" s="142"/>
      <c r="E554" s="142"/>
      <c r="F554" s="142"/>
      <c r="G554" t="str">
        <f t="shared" si="40"/>
        <v/>
      </c>
      <c r="H554" s="142"/>
      <c r="I554" t="str">
        <f t="shared" ca="1" si="41"/>
        <v/>
      </c>
      <c r="J554" s="142"/>
      <c r="K554" t="str">
        <f t="shared" ca="1" si="42"/>
        <v/>
      </c>
      <c r="L554" s="142"/>
      <c r="M554" s="142"/>
      <c r="N554" s="142"/>
      <c r="O554" s="146"/>
      <c r="P554" s="146"/>
      <c r="Q554" s="145">
        <f t="shared" si="44"/>
        <v>0</v>
      </c>
      <c r="R554" s="126">
        <f t="shared" si="43"/>
        <v>0</v>
      </c>
    </row>
    <row r="555" spans="1:18" x14ac:dyDescent="0.55000000000000004">
      <c r="A555">
        <v>546</v>
      </c>
      <c r="B555" s="142"/>
      <c r="C555" s="142"/>
      <c r="D555" s="142"/>
      <c r="E555" s="142"/>
      <c r="F555" s="142"/>
      <c r="G555" t="str">
        <f t="shared" si="40"/>
        <v/>
      </c>
      <c r="H555" s="142"/>
      <c r="I555" t="str">
        <f t="shared" ca="1" si="41"/>
        <v/>
      </c>
      <c r="J555" s="142"/>
      <c r="K555" t="str">
        <f t="shared" ca="1" si="42"/>
        <v/>
      </c>
      <c r="L555" s="142"/>
      <c r="M555" s="142"/>
      <c r="N555" s="142"/>
      <c r="O555" s="146"/>
      <c r="P555" s="146"/>
      <c r="Q555" s="145">
        <f t="shared" si="44"/>
        <v>0</v>
      </c>
      <c r="R555" s="126">
        <f t="shared" si="43"/>
        <v>0</v>
      </c>
    </row>
    <row r="556" spans="1:18" x14ac:dyDescent="0.55000000000000004">
      <c r="A556">
        <v>547</v>
      </c>
      <c r="B556" s="142"/>
      <c r="C556" s="142"/>
      <c r="D556" s="142"/>
      <c r="E556" s="142"/>
      <c r="F556" s="142"/>
      <c r="G556" t="str">
        <f t="shared" si="40"/>
        <v/>
      </c>
      <c r="H556" s="142"/>
      <c r="I556" t="str">
        <f t="shared" ca="1" si="41"/>
        <v/>
      </c>
      <c r="J556" s="142"/>
      <c r="K556" t="str">
        <f t="shared" ca="1" si="42"/>
        <v/>
      </c>
      <c r="L556" s="142"/>
      <c r="M556" s="142"/>
      <c r="N556" s="142"/>
      <c r="O556" s="146"/>
      <c r="P556" s="146"/>
      <c r="Q556" s="145">
        <f t="shared" si="44"/>
        <v>0</v>
      </c>
      <c r="R556" s="126">
        <f t="shared" si="43"/>
        <v>0</v>
      </c>
    </row>
    <row r="557" spans="1:18" x14ac:dyDescent="0.55000000000000004">
      <c r="A557">
        <v>548</v>
      </c>
      <c r="B557" s="142"/>
      <c r="C557" s="142"/>
      <c r="D557" s="142"/>
      <c r="E557" s="142"/>
      <c r="F557" s="142"/>
      <c r="G557" t="str">
        <f t="shared" si="40"/>
        <v/>
      </c>
      <c r="H557" s="142"/>
      <c r="I557" t="str">
        <f t="shared" ca="1" si="41"/>
        <v/>
      </c>
      <c r="J557" s="142"/>
      <c r="K557" t="str">
        <f t="shared" ca="1" si="42"/>
        <v/>
      </c>
      <c r="L557" s="142"/>
      <c r="M557" s="142"/>
      <c r="N557" s="142"/>
      <c r="O557" s="146"/>
      <c r="P557" s="146"/>
      <c r="Q557" s="145">
        <f t="shared" si="44"/>
        <v>0</v>
      </c>
      <c r="R557" s="126">
        <f t="shared" si="43"/>
        <v>0</v>
      </c>
    </row>
    <row r="558" spans="1:18" x14ac:dyDescent="0.55000000000000004">
      <c r="A558">
        <v>549</v>
      </c>
      <c r="B558" s="142"/>
      <c r="C558" s="142"/>
      <c r="D558" s="142"/>
      <c r="E558" s="142"/>
      <c r="F558" s="142"/>
      <c r="G558" t="str">
        <f t="shared" si="40"/>
        <v/>
      </c>
      <c r="H558" s="142"/>
      <c r="I558" t="str">
        <f t="shared" ca="1" si="41"/>
        <v/>
      </c>
      <c r="J558" s="142"/>
      <c r="K558" t="str">
        <f t="shared" ca="1" si="42"/>
        <v/>
      </c>
      <c r="L558" s="142"/>
      <c r="M558" s="142"/>
      <c r="N558" s="142"/>
      <c r="O558" s="146"/>
      <c r="P558" s="146"/>
      <c r="Q558" s="145">
        <f t="shared" si="44"/>
        <v>0</v>
      </c>
      <c r="R558" s="126">
        <f t="shared" si="43"/>
        <v>0</v>
      </c>
    </row>
    <row r="559" spans="1:18" x14ac:dyDescent="0.55000000000000004">
      <c r="A559">
        <v>550</v>
      </c>
      <c r="B559" s="142"/>
      <c r="C559" s="142"/>
      <c r="D559" s="142"/>
      <c r="E559" s="142"/>
      <c r="F559" s="142"/>
      <c r="G559" t="str">
        <f t="shared" si="40"/>
        <v/>
      </c>
      <c r="H559" s="142"/>
      <c r="I559" t="str">
        <f t="shared" ca="1" si="41"/>
        <v/>
      </c>
      <c r="J559" s="142"/>
      <c r="K559" t="str">
        <f t="shared" ca="1" si="42"/>
        <v/>
      </c>
      <c r="L559" s="142"/>
      <c r="M559" s="142"/>
      <c r="N559" s="142"/>
      <c r="O559" s="146"/>
      <c r="P559" s="146"/>
      <c r="Q559" s="145">
        <f t="shared" si="44"/>
        <v>0</v>
      </c>
      <c r="R559" s="126">
        <f t="shared" si="43"/>
        <v>0</v>
      </c>
    </row>
    <row r="560" spans="1:18" x14ac:dyDescent="0.55000000000000004">
      <c r="A560">
        <v>551</v>
      </c>
      <c r="B560" s="142"/>
      <c r="C560" s="142"/>
      <c r="D560" s="142"/>
      <c r="E560" s="142"/>
      <c r="F560" s="142"/>
      <c r="G560" t="str">
        <f t="shared" si="40"/>
        <v/>
      </c>
      <c r="H560" s="142"/>
      <c r="I560" t="str">
        <f t="shared" ca="1" si="41"/>
        <v/>
      </c>
      <c r="J560" s="142"/>
      <c r="K560" t="str">
        <f t="shared" ca="1" si="42"/>
        <v/>
      </c>
      <c r="L560" s="142"/>
      <c r="M560" s="142"/>
      <c r="N560" s="142"/>
      <c r="O560" s="146"/>
      <c r="P560" s="146"/>
      <c r="Q560" s="145">
        <f t="shared" si="44"/>
        <v>0</v>
      </c>
      <c r="R560" s="126">
        <f t="shared" si="43"/>
        <v>0</v>
      </c>
    </row>
    <row r="561" spans="1:18" x14ac:dyDescent="0.55000000000000004">
      <c r="A561">
        <v>552</v>
      </c>
      <c r="B561" s="142"/>
      <c r="C561" s="142"/>
      <c r="D561" s="142"/>
      <c r="E561" s="142"/>
      <c r="F561" s="142"/>
      <c r="G561" t="str">
        <f t="shared" si="40"/>
        <v/>
      </c>
      <c r="H561" s="142"/>
      <c r="I561" t="str">
        <f t="shared" ca="1" si="41"/>
        <v/>
      </c>
      <c r="J561" s="142"/>
      <c r="K561" t="str">
        <f t="shared" ca="1" si="42"/>
        <v/>
      </c>
      <c r="L561" s="142"/>
      <c r="M561" s="142"/>
      <c r="N561" s="142"/>
      <c r="O561" s="146"/>
      <c r="P561" s="146"/>
      <c r="Q561" s="145">
        <f t="shared" si="44"/>
        <v>0</v>
      </c>
      <c r="R561" s="126">
        <f t="shared" si="43"/>
        <v>0</v>
      </c>
    </row>
    <row r="562" spans="1:18" x14ac:dyDescent="0.55000000000000004">
      <c r="A562">
        <v>553</v>
      </c>
      <c r="B562" s="142"/>
      <c r="C562" s="142"/>
      <c r="D562" s="142"/>
      <c r="E562" s="142"/>
      <c r="F562" s="142"/>
      <c r="G562" t="str">
        <f t="shared" si="40"/>
        <v/>
      </c>
      <c r="H562" s="142"/>
      <c r="I562" t="str">
        <f t="shared" ca="1" si="41"/>
        <v/>
      </c>
      <c r="J562" s="142"/>
      <c r="K562" t="str">
        <f t="shared" ca="1" si="42"/>
        <v/>
      </c>
      <c r="L562" s="142"/>
      <c r="M562" s="142"/>
      <c r="N562" s="142"/>
      <c r="O562" s="146"/>
      <c r="P562" s="146"/>
      <c r="Q562" s="145">
        <f t="shared" si="44"/>
        <v>0</v>
      </c>
      <c r="R562" s="126">
        <f t="shared" si="43"/>
        <v>0</v>
      </c>
    </row>
    <row r="563" spans="1:18" x14ac:dyDescent="0.55000000000000004">
      <c r="A563">
        <v>554</v>
      </c>
      <c r="B563" s="142"/>
      <c r="C563" s="142"/>
      <c r="D563" s="142"/>
      <c r="E563" s="142"/>
      <c r="F563" s="142"/>
      <c r="G563" t="str">
        <f t="shared" si="40"/>
        <v/>
      </c>
      <c r="H563" s="142"/>
      <c r="I563" t="str">
        <f t="shared" ca="1" si="41"/>
        <v/>
      </c>
      <c r="J563" s="142"/>
      <c r="K563" t="str">
        <f t="shared" ca="1" si="42"/>
        <v/>
      </c>
      <c r="L563" s="142"/>
      <c r="M563" s="142"/>
      <c r="N563" s="142"/>
      <c r="O563" s="146"/>
      <c r="P563" s="146"/>
      <c r="Q563" s="145">
        <f t="shared" si="44"/>
        <v>0</v>
      </c>
      <c r="R563" s="126">
        <f t="shared" si="43"/>
        <v>0</v>
      </c>
    </row>
    <row r="564" spans="1:18" x14ac:dyDescent="0.55000000000000004">
      <c r="A564">
        <v>555</v>
      </c>
      <c r="B564" s="142"/>
      <c r="C564" s="142"/>
      <c r="D564" s="142"/>
      <c r="E564" s="142"/>
      <c r="F564" s="142"/>
      <c r="G564" t="str">
        <f t="shared" si="40"/>
        <v/>
      </c>
      <c r="H564" s="142"/>
      <c r="I564" t="str">
        <f t="shared" ca="1" si="41"/>
        <v/>
      </c>
      <c r="J564" s="142"/>
      <c r="K564" t="str">
        <f t="shared" ca="1" si="42"/>
        <v/>
      </c>
      <c r="L564" s="142"/>
      <c r="M564" s="142"/>
      <c r="N564" s="142"/>
      <c r="O564" s="146"/>
      <c r="P564" s="146"/>
      <c r="Q564" s="145">
        <f t="shared" si="44"/>
        <v>0</v>
      </c>
      <c r="R564" s="126">
        <f t="shared" si="43"/>
        <v>0</v>
      </c>
    </row>
    <row r="565" spans="1:18" x14ac:dyDescent="0.55000000000000004">
      <c r="A565">
        <v>556</v>
      </c>
      <c r="B565" s="142"/>
      <c r="C565" s="142"/>
      <c r="D565" s="142"/>
      <c r="E565" s="142"/>
      <c r="F565" s="142"/>
      <c r="G565" t="str">
        <f t="shared" si="40"/>
        <v/>
      </c>
      <c r="H565" s="142"/>
      <c r="I565" t="str">
        <f t="shared" ca="1" si="41"/>
        <v/>
      </c>
      <c r="J565" s="142"/>
      <c r="K565" t="str">
        <f t="shared" ca="1" si="42"/>
        <v/>
      </c>
      <c r="L565" s="142"/>
      <c r="M565" s="142"/>
      <c r="N565" s="142"/>
      <c r="O565" s="146"/>
      <c r="P565" s="146"/>
      <c r="Q565" s="145">
        <f t="shared" si="44"/>
        <v>0</v>
      </c>
      <c r="R565" s="126">
        <f t="shared" si="43"/>
        <v>0</v>
      </c>
    </row>
    <row r="566" spans="1:18" x14ac:dyDescent="0.55000000000000004">
      <c r="A566">
        <v>557</v>
      </c>
      <c r="B566" s="142"/>
      <c r="C566" s="142"/>
      <c r="D566" s="142"/>
      <c r="E566" s="142"/>
      <c r="F566" s="142"/>
      <c r="G566" t="str">
        <f t="shared" si="40"/>
        <v/>
      </c>
      <c r="H566" s="142"/>
      <c r="I566" t="str">
        <f t="shared" ca="1" si="41"/>
        <v/>
      </c>
      <c r="J566" s="142"/>
      <c r="K566" t="str">
        <f t="shared" ca="1" si="42"/>
        <v/>
      </c>
      <c r="L566" s="142"/>
      <c r="M566" s="142"/>
      <c r="N566" s="142"/>
      <c r="O566" s="146"/>
      <c r="P566" s="146"/>
      <c r="Q566" s="145">
        <f t="shared" si="44"/>
        <v>0</v>
      </c>
      <c r="R566" s="126">
        <f t="shared" si="43"/>
        <v>0</v>
      </c>
    </row>
    <row r="567" spans="1:18" x14ac:dyDescent="0.55000000000000004">
      <c r="A567">
        <v>558</v>
      </c>
      <c r="B567" s="142"/>
      <c r="C567" s="142"/>
      <c r="D567" s="142"/>
      <c r="E567" s="142"/>
      <c r="F567" s="142"/>
      <c r="G567" t="str">
        <f t="shared" si="40"/>
        <v/>
      </c>
      <c r="H567" s="142"/>
      <c r="I567" t="str">
        <f t="shared" ca="1" si="41"/>
        <v/>
      </c>
      <c r="J567" s="142"/>
      <c r="K567" t="str">
        <f t="shared" ca="1" si="42"/>
        <v/>
      </c>
      <c r="L567" s="142"/>
      <c r="M567" s="142"/>
      <c r="N567" s="142"/>
      <c r="O567" s="146"/>
      <c r="P567" s="146"/>
      <c r="Q567" s="145">
        <f t="shared" si="44"/>
        <v>0</v>
      </c>
      <c r="R567" s="126">
        <f t="shared" si="43"/>
        <v>0</v>
      </c>
    </row>
    <row r="568" spans="1:18" x14ac:dyDescent="0.55000000000000004">
      <c r="A568">
        <v>559</v>
      </c>
      <c r="B568" s="142"/>
      <c r="C568" s="142"/>
      <c r="D568" s="142"/>
      <c r="E568" s="142"/>
      <c r="F568" s="142"/>
      <c r="G568" t="str">
        <f t="shared" si="40"/>
        <v/>
      </c>
      <c r="H568" s="142"/>
      <c r="I568" t="str">
        <f t="shared" ca="1" si="41"/>
        <v/>
      </c>
      <c r="J568" s="142"/>
      <c r="K568" t="str">
        <f t="shared" ca="1" si="42"/>
        <v/>
      </c>
      <c r="L568" s="142"/>
      <c r="M568" s="142"/>
      <c r="N568" s="142"/>
      <c r="O568" s="146"/>
      <c r="P568" s="146"/>
      <c r="Q568" s="145">
        <f t="shared" si="44"/>
        <v>0</v>
      </c>
      <c r="R568" s="126">
        <f t="shared" si="43"/>
        <v>0</v>
      </c>
    </row>
    <row r="569" spans="1:18" x14ac:dyDescent="0.55000000000000004">
      <c r="A569">
        <v>560</v>
      </c>
      <c r="B569" s="142"/>
      <c r="C569" s="142"/>
      <c r="D569" s="142"/>
      <c r="E569" s="142"/>
      <c r="F569" s="142"/>
      <c r="G569" t="str">
        <f t="shared" si="40"/>
        <v/>
      </c>
      <c r="H569" s="142"/>
      <c r="I569" t="str">
        <f t="shared" ca="1" si="41"/>
        <v/>
      </c>
      <c r="J569" s="142"/>
      <c r="K569" t="str">
        <f t="shared" ca="1" si="42"/>
        <v/>
      </c>
      <c r="L569" s="142"/>
      <c r="M569" s="142"/>
      <c r="N569" s="142"/>
      <c r="O569" s="146"/>
      <c r="P569" s="146"/>
      <c r="Q569" s="145">
        <f t="shared" si="44"/>
        <v>0</v>
      </c>
      <c r="R569" s="126">
        <f t="shared" si="43"/>
        <v>0</v>
      </c>
    </row>
    <row r="570" spans="1:18" x14ac:dyDescent="0.55000000000000004">
      <c r="A570">
        <v>561</v>
      </c>
      <c r="B570" s="142"/>
      <c r="C570" s="142"/>
      <c r="D570" s="142"/>
      <c r="E570" s="142"/>
      <c r="F570" s="142"/>
      <c r="G570" t="str">
        <f t="shared" si="40"/>
        <v/>
      </c>
      <c r="H570" s="142"/>
      <c r="I570" t="str">
        <f t="shared" ca="1" si="41"/>
        <v/>
      </c>
      <c r="J570" s="142"/>
      <c r="K570" t="str">
        <f t="shared" ca="1" si="42"/>
        <v/>
      </c>
      <c r="L570" s="142"/>
      <c r="M570" s="142"/>
      <c r="N570" s="142"/>
      <c r="O570" s="146"/>
      <c r="P570" s="146"/>
      <c r="Q570" s="145">
        <f t="shared" si="44"/>
        <v>0</v>
      </c>
      <c r="R570" s="126">
        <f t="shared" si="43"/>
        <v>0</v>
      </c>
    </row>
    <row r="571" spans="1:18" x14ac:dyDescent="0.55000000000000004">
      <c r="A571">
        <v>562</v>
      </c>
      <c r="B571" s="142"/>
      <c r="C571" s="142"/>
      <c r="D571" s="142"/>
      <c r="E571" s="142"/>
      <c r="F571" s="142"/>
      <c r="G571" t="str">
        <f t="shared" si="40"/>
        <v/>
      </c>
      <c r="H571" s="142"/>
      <c r="I571" t="str">
        <f t="shared" ca="1" si="41"/>
        <v/>
      </c>
      <c r="J571" s="142"/>
      <c r="K571" t="str">
        <f t="shared" ca="1" si="42"/>
        <v/>
      </c>
      <c r="L571" s="142"/>
      <c r="M571" s="142"/>
      <c r="N571" s="142"/>
      <c r="O571" s="146"/>
      <c r="P571" s="146"/>
      <c r="Q571" s="145">
        <f t="shared" si="44"/>
        <v>0</v>
      </c>
      <c r="R571" s="126">
        <f t="shared" si="43"/>
        <v>0</v>
      </c>
    </row>
    <row r="572" spans="1:18" x14ac:dyDescent="0.55000000000000004">
      <c r="A572">
        <v>563</v>
      </c>
      <c r="B572" s="142"/>
      <c r="C572" s="142"/>
      <c r="D572" s="142"/>
      <c r="E572" s="142"/>
      <c r="F572" s="142"/>
      <c r="G572" t="str">
        <f t="shared" si="40"/>
        <v/>
      </c>
      <c r="H572" s="142"/>
      <c r="I572" t="str">
        <f t="shared" ca="1" si="41"/>
        <v/>
      </c>
      <c r="J572" s="142"/>
      <c r="K572" t="str">
        <f t="shared" ca="1" si="42"/>
        <v/>
      </c>
      <c r="L572" s="142"/>
      <c r="M572" s="142"/>
      <c r="N572" s="142"/>
      <c r="O572" s="146"/>
      <c r="P572" s="146"/>
      <c r="Q572" s="145">
        <f t="shared" si="44"/>
        <v>0</v>
      </c>
      <c r="R572" s="126">
        <f t="shared" si="43"/>
        <v>0</v>
      </c>
    </row>
    <row r="573" spans="1:18" x14ac:dyDescent="0.55000000000000004">
      <c r="A573">
        <v>564</v>
      </c>
      <c r="B573" s="142"/>
      <c r="C573" s="142"/>
      <c r="D573" s="142"/>
      <c r="E573" s="142"/>
      <c r="F573" s="142"/>
      <c r="G573" t="str">
        <f t="shared" si="40"/>
        <v/>
      </c>
      <c r="H573" s="142"/>
      <c r="I573" t="str">
        <f t="shared" ca="1" si="41"/>
        <v/>
      </c>
      <c r="J573" s="142"/>
      <c r="K573" t="str">
        <f t="shared" ca="1" si="42"/>
        <v/>
      </c>
      <c r="L573" s="142"/>
      <c r="M573" s="142"/>
      <c r="N573" s="142"/>
      <c r="O573" s="146"/>
      <c r="P573" s="146"/>
      <c r="Q573" s="145">
        <f t="shared" si="44"/>
        <v>0</v>
      </c>
      <c r="R573" s="126">
        <f t="shared" si="43"/>
        <v>0</v>
      </c>
    </row>
    <row r="574" spans="1:18" x14ac:dyDescent="0.55000000000000004">
      <c r="A574">
        <v>565</v>
      </c>
      <c r="B574" s="142"/>
      <c r="C574" s="142"/>
      <c r="D574" s="142"/>
      <c r="E574" s="142"/>
      <c r="F574" s="142"/>
      <c r="G574" t="str">
        <f t="shared" si="40"/>
        <v/>
      </c>
      <c r="H574" s="142"/>
      <c r="I574" t="str">
        <f t="shared" ca="1" si="41"/>
        <v/>
      </c>
      <c r="J574" s="142"/>
      <c r="K574" t="str">
        <f t="shared" ca="1" si="42"/>
        <v/>
      </c>
      <c r="L574" s="142"/>
      <c r="M574" s="142"/>
      <c r="N574" s="142"/>
      <c r="O574" s="146"/>
      <c r="P574" s="146"/>
      <c r="Q574" s="145">
        <f t="shared" si="44"/>
        <v>0</v>
      </c>
      <c r="R574" s="126">
        <f t="shared" si="43"/>
        <v>0</v>
      </c>
    </row>
    <row r="575" spans="1:18" x14ac:dyDescent="0.55000000000000004">
      <c r="A575">
        <v>566</v>
      </c>
      <c r="B575" s="142"/>
      <c r="C575" s="142"/>
      <c r="D575" s="142"/>
      <c r="E575" s="142"/>
      <c r="F575" s="142"/>
      <c r="G575" t="str">
        <f t="shared" si="40"/>
        <v/>
      </c>
      <c r="H575" s="142"/>
      <c r="I575" t="str">
        <f t="shared" ca="1" si="41"/>
        <v/>
      </c>
      <c r="J575" s="142"/>
      <c r="K575" t="str">
        <f t="shared" ca="1" si="42"/>
        <v/>
      </c>
      <c r="L575" s="142"/>
      <c r="M575" s="142"/>
      <c r="N575" s="142"/>
      <c r="O575" s="146"/>
      <c r="P575" s="146"/>
      <c r="Q575" s="145">
        <f t="shared" si="44"/>
        <v>0</v>
      </c>
      <c r="R575" s="126">
        <f t="shared" si="43"/>
        <v>0</v>
      </c>
    </row>
    <row r="576" spans="1:18" x14ac:dyDescent="0.55000000000000004">
      <c r="A576">
        <v>567</v>
      </c>
      <c r="B576" s="142"/>
      <c r="C576" s="142"/>
      <c r="D576" s="142"/>
      <c r="E576" s="142"/>
      <c r="F576" s="142"/>
      <c r="G576" t="str">
        <f t="shared" si="40"/>
        <v/>
      </c>
      <c r="H576" s="142"/>
      <c r="I576" t="str">
        <f t="shared" ca="1" si="41"/>
        <v/>
      </c>
      <c r="J576" s="142"/>
      <c r="K576" t="str">
        <f t="shared" ca="1" si="42"/>
        <v/>
      </c>
      <c r="L576" s="142"/>
      <c r="M576" s="142"/>
      <c r="N576" s="142"/>
      <c r="O576" s="146"/>
      <c r="P576" s="146"/>
      <c r="Q576" s="145">
        <f t="shared" si="44"/>
        <v>0</v>
      </c>
      <c r="R576" s="126">
        <f t="shared" si="43"/>
        <v>0</v>
      </c>
    </row>
    <row r="577" spans="1:18" x14ac:dyDescent="0.55000000000000004">
      <c r="A577">
        <v>568</v>
      </c>
      <c r="B577" s="142"/>
      <c r="C577" s="142"/>
      <c r="D577" s="142"/>
      <c r="E577" s="142"/>
      <c r="F577" s="142"/>
      <c r="G577" t="str">
        <f t="shared" si="40"/>
        <v/>
      </c>
      <c r="H577" s="142"/>
      <c r="I577" t="str">
        <f t="shared" ca="1" si="41"/>
        <v/>
      </c>
      <c r="J577" s="142"/>
      <c r="K577" t="str">
        <f t="shared" ca="1" si="42"/>
        <v/>
      </c>
      <c r="L577" s="142"/>
      <c r="M577" s="142"/>
      <c r="N577" s="142"/>
      <c r="O577" s="146"/>
      <c r="P577" s="146"/>
      <c r="Q577" s="145">
        <f t="shared" si="44"/>
        <v>0</v>
      </c>
      <c r="R577" s="126">
        <f t="shared" si="43"/>
        <v>0</v>
      </c>
    </row>
    <row r="578" spans="1:18" x14ac:dyDescent="0.55000000000000004">
      <c r="A578">
        <v>569</v>
      </c>
      <c r="B578" s="142"/>
      <c r="C578" s="142"/>
      <c r="D578" s="142"/>
      <c r="E578" s="142"/>
      <c r="F578" s="142"/>
      <c r="G578" t="str">
        <f t="shared" si="40"/>
        <v/>
      </c>
      <c r="H578" s="142"/>
      <c r="I578" t="str">
        <f t="shared" ca="1" si="41"/>
        <v/>
      </c>
      <c r="J578" s="142"/>
      <c r="K578" t="str">
        <f t="shared" ca="1" si="42"/>
        <v/>
      </c>
      <c r="L578" s="142"/>
      <c r="M578" s="142"/>
      <c r="N578" s="142"/>
      <c r="O578" s="146"/>
      <c r="P578" s="146"/>
      <c r="Q578" s="145">
        <f t="shared" si="44"/>
        <v>0</v>
      </c>
      <c r="R578" s="126">
        <f t="shared" si="43"/>
        <v>0</v>
      </c>
    </row>
    <row r="579" spans="1:18" x14ac:dyDescent="0.55000000000000004">
      <c r="A579">
        <v>570</v>
      </c>
      <c r="B579" s="142"/>
      <c r="C579" s="142"/>
      <c r="D579" s="142"/>
      <c r="E579" s="142"/>
      <c r="F579" s="142"/>
      <c r="G579" t="str">
        <f t="shared" si="40"/>
        <v/>
      </c>
      <c r="H579" s="142"/>
      <c r="I579" t="str">
        <f t="shared" ca="1" si="41"/>
        <v/>
      </c>
      <c r="J579" s="142"/>
      <c r="K579" t="str">
        <f t="shared" ca="1" si="42"/>
        <v/>
      </c>
      <c r="L579" s="142"/>
      <c r="M579" s="142"/>
      <c r="N579" s="142"/>
      <c r="O579" s="146"/>
      <c r="P579" s="146"/>
      <c r="Q579" s="145">
        <f t="shared" si="44"/>
        <v>0</v>
      </c>
      <c r="R579" s="126">
        <f t="shared" si="43"/>
        <v>0</v>
      </c>
    </row>
    <row r="580" spans="1:18" x14ac:dyDescent="0.55000000000000004">
      <c r="A580">
        <v>571</v>
      </c>
      <c r="B580" s="142"/>
      <c r="C580" s="142"/>
      <c r="D580" s="142"/>
      <c r="E580" s="142"/>
      <c r="F580" s="142"/>
      <c r="G580" t="str">
        <f t="shared" si="40"/>
        <v/>
      </c>
      <c r="H580" s="142"/>
      <c r="I580" t="str">
        <f t="shared" ca="1" si="41"/>
        <v/>
      </c>
      <c r="J580" s="142"/>
      <c r="K580" t="str">
        <f t="shared" ca="1" si="42"/>
        <v/>
      </c>
      <c r="L580" s="142"/>
      <c r="M580" s="142"/>
      <c r="N580" s="142"/>
      <c r="O580" s="146"/>
      <c r="P580" s="146"/>
      <c r="Q580" s="145">
        <f t="shared" si="44"/>
        <v>0</v>
      </c>
      <c r="R580" s="126">
        <f t="shared" si="43"/>
        <v>0</v>
      </c>
    </row>
    <row r="581" spans="1:18" x14ac:dyDescent="0.55000000000000004">
      <c r="A581">
        <v>572</v>
      </c>
      <c r="B581" s="142"/>
      <c r="C581" s="142"/>
      <c r="D581" s="142"/>
      <c r="E581" s="142"/>
      <c r="F581" s="142"/>
      <c r="G581" t="str">
        <f t="shared" si="40"/>
        <v/>
      </c>
      <c r="H581" s="142"/>
      <c r="I581" t="str">
        <f t="shared" ca="1" si="41"/>
        <v/>
      </c>
      <c r="J581" s="142"/>
      <c r="K581" t="str">
        <f t="shared" ca="1" si="42"/>
        <v/>
      </c>
      <c r="L581" s="142"/>
      <c r="M581" s="142"/>
      <c r="N581" s="142"/>
      <c r="O581" s="146"/>
      <c r="P581" s="146"/>
      <c r="Q581" s="145">
        <f t="shared" si="44"/>
        <v>0</v>
      </c>
      <c r="R581" s="126">
        <f t="shared" si="43"/>
        <v>0</v>
      </c>
    </row>
    <row r="582" spans="1:18" x14ac:dyDescent="0.55000000000000004">
      <c r="A582">
        <v>573</v>
      </c>
      <c r="B582" s="142"/>
      <c r="C582" s="142"/>
      <c r="D582" s="142"/>
      <c r="E582" s="142"/>
      <c r="F582" s="142"/>
      <c r="G582" t="str">
        <f t="shared" si="40"/>
        <v/>
      </c>
      <c r="H582" s="142"/>
      <c r="I582" t="str">
        <f t="shared" ca="1" si="41"/>
        <v/>
      </c>
      <c r="J582" s="142"/>
      <c r="K582" t="str">
        <f t="shared" ca="1" si="42"/>
        <v/>
      </c>
      <c r="L582" s="142"/>
      <c r="M582" s="142"/>
      <c r="N582" s="142"/>
      <c r="O582" s="146"/>
      <c r="P582" s="146"/>
      <c r="Q582" s="145">
        <f t="shared" si="44"/>
        <v>0</v>
      </c>
      <c r="R582" s="126">
        <f t="shared" si="43"/>
        <v>0</v>
      </c>
    </row>
    <row r="583" spans="1:18" x14ac:dyDescent="0.55000000000000004">
      <c r="A583">
        <v>574</v>
      </c>
      <c r="B583" s="142"/>
      <c r="C583" s="142"/>
      <c r="D583" s="142"/>
      <c r="E583" s="142"/>
      <c r="F583" s="142"/>
      <c r="G583" t="str">
        <f t="shared" si="40"/>
        <v/>
      </c>
      <c r="H583" s="142"/>
      <c r="I583" t="str">
        <f t="shared" ca="1" si="41"/>
        <v/>
      </c>
      <c r="J583" s="142"/>
      <c r="K583" t="str">
        <f t="shared" ca="1" si="42"/>
        <v/>
      </c>
      <c r="L583" s="142"/>
      <c r="M583" s="142"/>
      <c r="N583" s="142"/>
      <c r="O583" s="146"/>
      <c r="P583" s="146"/>
      <c r="Q583" s="145">
        <f t="shared" si="44"/>
        <v>0</v>
      </c>
      <c r="R583" s="126">
        <f t="shared" si="43"/>
        <v>0</v>
      </c>
    </row>
    <row r="584" spans="1:18" x14ac:dyDescent="0.55000000000000004">
      <c r="A584">
        <v>575</v>
      </c>
      <c r="B584" s="142"/>
      <c r="C584" s="142"/>
      <c r="D584" s="142"/>
      <c r="E584" s="142"/>
      <c r="F584" s="142"/>
      <c r="G584" t="str">
        <f t="shared" si="40"/>
        <v/>
      </c>
      <c r="H584" s="142"/>
      <c r="I584" t="str">
        <f t="shared" ca="1" si="41"/>
        <v/>
      </c>
      <c r="J584" s="142"/>
      <c r="K584" t="str">
        <f t="shared" ca="1" si="42"/>
        <v/>
      </c>
      <c r="L584" s="142"/>
      <c r="M584" s="142"/>
      <c r="N584" s="142"/>
      <c r="O584" s="146"/>
      <c r="P584" s="146"/>
      <c r="Q584" s="145">
        <f t="shared" si="44"/>
        <v>0</v>
      </c>
      <c r="R584" s="126">
        <f t="shared" si="43"/>
        <v>0</v>
      </c>
    </row>
    <row r="585" spans="1:18" x14ac:dyDescent="0.55000000000000004">
      <c r="A585">
        <v>576</v>
      </c>
      <c r="B585" s="142"/>
      <c r="C585" s="142"/>
      <c r="D585" s="142"/>
      <c r="E585" s="142"/>
      <c r="F585" s="142"/>
      <c r="G585" t="str">
        <f t="shared" si="40"/>
        <v/>
      </c>
      <c r="H585" s="142"/>
      <c r="I585" t="str">
        <f t="shared" ca="1" si="41"/>
        <v/>
      </c>
      <c r="J585" s="142"/>
      <c r="K585" t="str">
        <f t="shared" ca="1" si="42"/>
        <v/>
      </c>
      <c r="L585" s="142"/>
      <c r="M585" s="142"/>
      <c r="N585" s="142"/>
      <c r="O585" s="146"/>
      <c r="P585" s="146"/>
      <c r="Q585" s="145">
        <f t="shared" si="44"/>
        <v>0</v>
      </c>
      <c r="R585" s="126">
        <f t="shared" si="43"/>
        <v>0</v>
      </c>
    </row>
    <row r="586" spans="1:18" x14ac:dyDescent="0.55000000000000004">
      <c r="A586">
        <v>577</v>
      </c>
      <c r="B586" s="142"/>
      <c r="C586" s="142"/>
      <c r="D586" s="142"/>
      <c r="E586" s="142"/>
      <c r="F586" s="142"/>
      <c r="G586" t="str">
        <f t="shared" si="40"/>
        <v/>
      </c>
      <c r="H586" s="142"/>
      <c r="I586" t="str">
        <f t="shared" ca="1" si="41"/>
        <v/>
      </c>
      <c r="J586" s="142"/>
      <c r="K586" t="str">
        <f t="shared" ca="1" si="42"/>
        <v/>
      </c>
      <c r="L586" s="142"/>
      <c r="M586" s="142"/>
      <c r="N586" s="142"/>
      <c r="O586" s="146"/>
      <c r="P586" s="146"/>
      <c r="Q586" s="145">
        <f t="shared" si="44"/>
        <v>0</v>
      </c>
      <c r="R586" s="126">
        <f t="shared" si="43"/>
        <v>0</v>
      </c>
    </row>
    <row r="587" spans="1:18" x14ac:dyDescent="0.55000000000000004">
      <c r="A587">
        <v>578</v>
      </c>
      <c r="B587" s="142"/>
      <c r="C587" s="142"/>
      <c r="D587" s="142"/>
      <c r="E587" s="142"/>
      <c r="F587" s="142"/>
      <c r="G587" t="str">
        <f t="shared" ref="G587:G650" si="45">LEFT(F587,1)</f>
        <v/>
      </c>
      <c r="H587" s="142"/>
      <c r="I587" t="str">
        <f t="shared" ref="I587:I650" ca="1" si="46">IFERROR(VLOOKUP(H587,INDIRECT(G587&amp;"CATL"),2,FALSE),"")</f>
        <v/>
      </c>
      <c r="J587" s="142"/>
      <c r="K587" t="str">
        <f t="shared" ref="K587:K650" ca="1" si="47">IFERROR(VLOOKUP(J587,INDIRECT("SUB"&amp;I587&amp;"L"),2,FALSE),"")</f>
        <v/>
      </c>
      <c r="L587" s="142"/>
      <c r="M587" s="142"/>
      <c r="N587" s="142"/>
      <c r="O587" s="146"/>
      <c r="P587" s="146"/>
      <c r="Q587" s="145">
        <f t="shared" si="44"/>
        <v>0</v>
      </c>
      <c r="R587" s="126">
        <f t="shared" ref="R587:R650" si="48">O587-P587</f>
        <v>0</v>
      </c>
    </row>
    <row r="588" spans="1:18" x14ac:dyDescent="0.55000000000000004">
      <c r="A588">
        <v>579</v>
      </c>
      <c r="B588" s="142"/>
      <c r="C588" s="142"/>
      <c r="D588" s="142"/>
      <c r="E588" s="142"/>
      <c r="F588" s="142"/>
      <c r="G588" t="str">
        <f t="shared" si="45"/>
        <v/>
      </c>
      <c r="H588" s="142"/>
      <c r="I588" t="str">
        <f t="shared" ca="1" si="46"/>
        <v/>
      </c>
      <c r="J588" s="142"/>
      <c r="K588" t="str">
        <f t="shared" ca="1" si="47"/>
        <v/>
      </c>
      <c r="L588" s="142"/>
      <c r="M588" s="142"/>
      <c r="N588" s="142"/>
      <c r="O588" s="146"/>
      <c r="P588" s="146"/>
      <c r="Q588" s="145">
        <f t="shared" ref="Q588:Q651" si="49">Q587+O588-P588</f>
        <v>0</v>
      </c>
      <c r="R588" s="126">
        <f t="shared" si="48"/>
        <v>0</v>
      </c>
    </row>
    <row r="589" spans="1:18" x14ac:dyDescent="0.55000000000000004">
      <c r="A589">
        <v>580</v>
      </c>
      <c r="B589" s="142"/>
      <c r="C589" s="142"/>
      <c r="D589" s="142"/>
      <c r="E589" s="142"/>
      <c r="F589" s="142"/>
      <c r="G589" t="str">
        <f t="shared" si="45"/>
        <v/>
      </c>
      <c r="H589" s="142"/>
      <c r="I589" t="str">
        <f t="shared" ca="1" si="46"/>
        <v/>
      </c>
      <c r="J589" s="142"/>
      <c r="K589" t="str">
        <f t="shared" ca="1" si="47"/>
        <v/>
      </c>
      <c r="L589" s="142"/>
      <c r="M589" s="142"/>
      <c r="N589" s="142"/>
      <c r="O589" s="146"/>
      <c r="P589" s="146"/>
      <c r="Q589" s="145">
        <f t="shared" si="49"/>
        <v>0</v>
      </c>
      <c r="R589" s="126">
        <f t="shared" si="48"/>
        <v>0</v>
      </c>
    </row>
    <row r="590" spans="1:18" x14ac:dyDescent="0.55000000000000004">
      <c r="A590">
        <v>581</v>
      </c>
      <c r="B590" s="142"/>
      <c r="C590" s="142"/>
      <c r="D590" s="142"/>
      <c r="E590" s="142"/>
      <c r="F590" s="142"/>
      <c r="G590" t="str">
        <f t="shared" si="45"/>
        <v/>
      </c>
      <c r="H590" s="142"/>
      <c r="I590" t="str">
        <f t="shared" ca="1" si="46"/>
        <v/>
      </c>
      <c r="J590" s="142"/>
      <c r="K590" t="str">
        <f t="shared" ca="1" si="47"/>
        <v/>
      </c>
      <c r="L590" s="142"/>
      <c r="M590" s="142"/>
      <c r="N590" s="142"/>
      <c r="O590" s="146"/>
      <c r="P590" s="146"/>
      <c r="Q590" s="145">
        <f t="shared" si="49"/>
        <v>0</v>
      </c>
      <c r="R590" s="126">
        <f t="shared" si="48"/>
        <v>0</v>
      </c>
    </row>
    <row r="591" spans="1:18" x14ac:dyDescent="0.55000000000000004">
      <c r="A591">
        <v>582</v>
      </c>
      <c r="B591" s="142"/>
      <c r="C591" s="142"/>
      <c r="D591" s="142"/>
      <c r="E591" s="142"/>
      <c r="F591" s="142"/>
      <c r="G591" t="str">
        <f t="shared" si="45"/>
        <v/>
      </c>
      <c r="H591" s="142"/>
      <c r="I591" t="str">
        <f t="shared" ca="1" si="46"/>
        <v/>
      </c>
      <c r="J591" s="142"/>
      <c r="K591" t="str">
        <f t="shared" ca="1" si="47"/>
        <v/>
      </c>
      <c r="L591" s="142"/>
      <c r="M591" s="142"/>
      <c r="N591" s="142"/>
      <c r="O591" s="146"/>
      <c r="P591" s="146"/>
      <c r="Q591" s="145">
        <f t="shared" si="49"/>
        <v>0</v>
      </c>
      <c r="R591" s="126">
        <f t="shared" si="48"/>
        <v>0</v>
      </c>
    </row>
    <row r="592" spans="1:18" x14ac:dyDescent="0.55000000000000004">
      <c r="A592">
        <v>583</v>
      </c>
      <c r="B592" s="142"/>
      <c r="C592" s="142"/>
      <c r="D592" s="142"/>
      <c r="E592" s="142"/>
      <c r="F592" s="142"/>
      <c r="G592" t="str">
        <f t="shared" si="45"/>
        <v/>
      </c>
      <c r="H592" s="142"/>
      <c r="I592" t="str">
        <f t="shared" ca="1" si="46"/>
        <v/>
      </c>
      <c r="J592" s="142"/>
      <c r="K592" t="str">
        <f t="shared" ca="1" si="47"/>
        <v/>
      </c>
      <c r="L592" s="142"/>
      <c r="M592" s="142"/>
      <c r="N592" s="142"/>
      <c r="O592" s="146"/>
      <c r="P592" s="146"/>
      <c r="Q592" s="145">
        <f t="shared" si="49"/>
        <v>0</v>
      </c>
      <c r="R592" s="126">
        <f t="shared" si="48"/>
        <v>0</v>
      </c>
    </row>
    <row r="593" spans="1:18" x14ac:dyDescent="0.55000000000000004">
      <c r="A593">
        <v>584</v>
      </c>
      <c r="B593" s="142"/>
      <c r="C593" s="142"/>
      <c r="D593" s="142"/>
      <c r="E593" s="142"/>
      <c r="F593" s="142"/>
      <c r="G593" t="str">
        <f t="shared" si="45"/>
        <v/>
      </c>
      <c r="H593" s="142"/>
      <c r="I593" t="str">
        <f t="shared" ca="1" si="46"/>
        <v/>
      </c>
      <c r="J593" s="142"/>
      <c r="K593" t="str">
        <f t="shared" ca="1" si="47"/>
        <v/>
      </c>
      <c r="L593" s="142"/>
      <c r="M593" s="142"/>
      <c r="N593" s="142"/>
      <c r="O593" s="146"/>
      <c r="P593" s="146"/>
      <c r="Q593" s="145">
        <f t="shared" si="49"/>
        <v>0</v>
      </c>
      <c r="R593" s="126">
        <f t="shared" si="48"/>
        <v>0</v>
      </c>
    </row>
    <row r="594" spans="1:18" x14ac:dyDescent="0.55000000000000004">
      <c r="A594">
        <v>585</v>
      </c>
      <c r="B594" s="142"/>
      <c r="C594" s="142"/>
      <c r="D594" s="142"/>
      <c r="E594" s="142"/>
      <c r="F594" s="142"/>
      <c r="G594" t="str">
        <f t="shared" si="45"/>
        <v/>
      </c>
      <c r="H594" s="142"/>
      <c r="I594" t="str">
        <f t="shared" ca="1" si="46"/>
        <v/>
      </c>
      <c r="J594" s="142"/>
      <c r="K594" t="str">
        <f t="shared" ca="1" si="47"/>
        <v/>
      </c>
      <c r="L594" s="142"/>
      <c r="M594" s="142"/>
      <c r="N594" s="142"/>
      <c r="O594" s="146"/>
      <c r="P594" s="146"/>
      <c r="Q594" s="145">
        <f t="shared" si="49"/>
        <v>0</v>
      </c>
      <c r="R594" s="126">
        <f t="shared" si="48"/>
        <v>0</v>
      </c>
    </row>
    <row r="595" spans="1:18" x14ac:dyDescent="0.55000000000000004">
      <c r="A595">
        <v>586</v>
      </c>
      <c r="B595" s="142"/>
      <c r="C595" s="142"/>
      <c r="D595" s="142"/>
      <c r="E595" s="142"/>
      <c r="F595" s="142"/>
      <c r="G595" t="str">
        <f t="shared" si="45"/>
        <v/>
      </c>
      <c r="H595" s="142"/>
      <c r="I595" t="str">
        <f t="shared" ca="1" si="46"/>
        <v/>
      </c>
      <c r="J595" s="142"/>
      <c r="K595" t="str">
        <f t="shared" ca="1" si="47"/>
        <v/>
      </c>
      <c r="L595" s="142"/>
      <c r="M595" s="142"/>
      <c r="N595" s="142"/>
      <c r="O595" s="146"/>
      <c r="P595" s="146"/>
      <c r="Q595" s="145">
        <f t="shared" si="49"/>
        <v>0</v>
      </c>
      <c r="R595" s="126">
        <f t="shared" si="48"/>
        <v>0</v>
      </c>
    </row>
    <row r="596" spans="1:18" x14ac:dyDescent="0.55000000000000004">
      <c r="A596">
        <v>587</v>
      </c>
      <c r="B596" s="142"/>
      <c r="C596" s="142"/>
      <c r="D596" s="142"/>
      <c r="E596" s="142"/>
      <c r="F596" s="142"/>
      <c r="G596" t="str">
        <f t="shared" si="45"/>
        <v/>
      </c>
      <c r="H596" s="142"/>
      <c r="I596" t="str">
        <f t="shared" ca="1" si="46"/>
        <v/>
      </c>
      <c r="J596" s="142"/>
      <c r="K596" t="str">
        <f t="shared" ca="1" si="47"/>
        <v/>
      </c>
      <c r="L596" s="142"/>
      <c r="M596" s="142"/>
      <c r="N596" s="142"/>
      <c r="O596" s="146"/>
      <c r="P596" s="146"/>
      <c r="Q596" s="145">
        <f t="shared" si="49"/>
        <v>0</v>
      </c>
      <c r="R596" s="126">
        <f t="shared" si="48"/>
        <v>0</v>
      </c>
    </row>
    <row r="597" spans="1:18" x14ac:dyDescent="0.55000000000000004">
      <c r="A597">
        <v>588</v>
      </c>
      <c r="B597" s="142"/>
      <c r="C597" s="142"/>
      <c r="D597" s="142"/>
      <c r="E597" s="142"/>
      <c r="F597" s="142"/>
      <c r="G597" t="str">
        <f t="shared" si="45"/>
        <v/>
      </c>
      <c r="H597" s="142"/>
      <c r="I597" t="str">
        <f t="shared" ca="1" si="46"/>
        <v/>
      </c>
      <c r="J597" s="142"/>
      <c r="K597" t="str">
        <f t="shared" ca="1" si="47"/>
        <v/>
      </c>
      <c r="L597" s="142"/>
      <c r="M597" s="142"/>
      <c r="N597" s="142"/>
      <c r="O597" s="146"/>
      <c r="P597" s="146"/>
      <c r="Q597" s="145">
        <f t="shared" si="49"/>
        <v>0</v>
      </c>
      <c r="R597" s="126">
        <f t="shared" si="48"/>
        <v>0</v>
      </c>
    </row>
    <row r="598" spans="1:18" x14ac:dyDescent="0.55000000000000004">
      <c r="A598">
        <v>589</v>
      </c>
      <c r="B598" s="142"/>
      <c r="C598" s="142"/>
      <c r="D598" s="142"/>
      <c r="E598" s="142"/>
      <c r="F598" s="142"/>
      <c r="G598" t="str">
        <f t="shared" si="45"/>
        <v/>
      </c>
      <c r="H598" s="142"/>
      <c r="I598" t="str">
        <f t="shared" ca="1" si="46"/>
        <v/>
      </c>
      <c r="J598" s="142"/>
      <c r="K598" t="str">
        <f t="shared" ca="1" si="47"/>
        <v/>
      </c>
      <c r="L598" s="142"/>
      <c r="M598" s="142"/>
      <c r="N598" s="142"/>
      <c r="O598" s="146"/>
      <c r="P598" s="146"/>
      <c r="Q598" s="145">
        <f t="shared" si="49"/>
        <v>0</v>
      </c>
      <c r="R598" s="126">
        <f t="shared" si="48"/>
        <v>0</v>
      </c>
    </row>
    <row r="599" spans="1:18" x14ac:dyDescent="0.55000000000000004">
      <c r="A599">
        <v>590</v>
      </c>
      <c r="B599" s="142"/>
      <c r="C599" s="142"/>
      <c r="D599" s="142"/>
      <c r="E599" s="142"/>
      <c r="F599" s="142"/>
      <c r="G599" t="str">
        <f t="shared" si="45"/>
        <v/>
      </c>
      <c r="H599" s="142"/>
      <c r="I599" t="str">
        <f t="shared" ca="1" si="46"/>
        <v/>
      </c>
      <c r="J599" s="142"/>
      <c r="K599" t="str">
        <f t="shared" ca="1" si="47"/>
        <v/>
      </c>
      <c r="L599" s="142"/>
      <c r="M599" s="142"/>
      <c r="N599" s="142"/>
      <c r="O599" s="146"/>
      <c r="P599" s="146"/>
      <c r="Q599" s="145">
        <f t="shared" si="49"/>
        <v>0</v>
      </c>
      <c r="R599" s="126">
        <f t="shared" si="48"/>
        <v>0</v>
      </c>
    </row>
    <row r="600" spans="1:18" x14ac:dyDescent="0.55000000000000004">
      <c r="A600">
        <v>591</v>
      </c>
      <c r="B600" s="142"/>
      <c r="C600" s="142"/>
      <c r="D600" s="142"/>
      <c r="E600" s="142"/>
      <c r="F600" s="142"/>
      <c r="G600" t="str">
        <f t="shared" si="45"/>
        <v/>
      </c>
      <c r="H600" s="142"/>
      <c r="I600" t="str">
        <f t="shared" ca="1" si="46"/>
        <v/>
      </c>
      <c r="J600" s="142"/>
      <c r="K600" t="str">
        <f t="shared" ca="1" si="47"/>
        <v/>
      </c>
      <c r="L600" s="142"/>
      <c r="M600" s="142"/>
      <c r="N600" s="142"/>
      <c r="O600" s="146"/>
      <c r="P600" s="146"/>
      <c r="Q600" s="145">
        <f t="shared" si="49"/>
        <v>0</v>
      </c>
      <c r="R600" s="126">
        <f t="shared" si="48"/>
        <v>0</v>
      </c>
    </row>
    <row r="601" spans="1:18" x14ac:dyDescent="0.55000000000000004">
      <c r="A601">
        <v>592</v>
      </c>
      <c r="B601" s="142"/>
      <c r="C601" s="142"/>
      <c r="D601" s="142"/>
      <c r="E601" s="142"/>
      <c r="F601" s="142"/>
      <c r="G601" t="str">
        <f t="shared" si="45"/>
        <v/>
      </c>
      <c r="H601" s="142"/>
      <c r="I601" t="str">
        <f t="shared" ca="1" si="46"/>
        <v/>
      </c>
      <c r="J601" s="142"/>
      <c r="K601" t="str">
        <f t="shared" ca="1" si="47"/>
        <v/>
      </c>
      <c r="L601" s="142"/>
      <c r="M601" s="142"/>
      <c r="N601" s="142"/>
      <c r="O601" s="146"/>
      <c r="P601" s="146"/>
      <c r="Q601" s="145">
        <f t="shared" si="49"/>
        <v>0</v>
      </c>
      <c r="R601" s="126">
        <f t="shared" si="48"/>
        <v>0</v>
      </c>
    </row>
    <row r="602" spans="1:18" x14ac:dyDescent="0.55000000000000004">
      <c r="A602">
        <v>593</v>
      </c>
      <c r="B602" s="142"/>
      <c r="C602" s="142"/>
      <c r="D602" s="142"/>
      <c r="E602" s="142"/>
      <c r="F602" s="142"/>
      <c r="G602" t="str">
        <f t="shared" si="45"/>
        <v/>
      </c>
      <c r="H602" s="142"/>
      <c r="I602" t="str">
        <f t="shared" ca="1" si="46"/>
        <v/>
      </c>
      <c r="J602" s="142"/>
      <c r="K602" t="str">
        <f t="shared" ca="1" si="47"/>
        <v/>
      </c>
      <c r="L602" s="142"/>
      <c r="M602" s="142"/>
      <c r="N602" s="142"/>
      <c r="O602" s="146"/>
      <c r="P602" s="146"/>
      <c r="Q602" s="145">
        <f t="shared" si="49"/>
        <v>0</v>
      </c>
      <c r="R602" s="126">
        <f t="shared" si="48"/>
        <v>0</v>
      </c>
    </row>
    <row r="603" spans="1:18" x14ac:dyDescent="0.55000000000000004">
      <c r="A603">
        <v>594</v>
      </c>
      <c r="B603" s="142"/>
      <c r="C603" s="142"/>
      <c r="D603" s="142"/>
      <c r="E603" s="142"/>
      <c r="F603" s="142"/>
      <c r="G603" t="str">
        <f t="shared" si="45"/>
        <v/>
      </c>
      <c r="H603" s="142"/>
      <c r="I603" t="str">
        <f t="shared" ca="1" si="46"/>
        <v/>
      </c>
      <c r="J603" s="142"/>
      <c r="K603" t="str">
        <f t="shared" ca="1" si="47"/>
        <v/>
      </c>
      <c r="L603" s="142"/>
      <c r="M603" s="142"/>
      <c r="N603" s="142"/>
      <c r="O603" s="146"/>
      <c r="P603" s="146"/>
      <c r="Q603" s="145">
        <f t="shared" si="49"/>
        <v>0</v>
      </c>
      <c r="R603" s="126">
        <f t="shared" si="48"/>
        <v>0</v>
      </c>
    </row>
    <row r="604" spans="1:18" x14ac:dyDescent="0.55000000000000004">
      <c r="A604">
        <v>595</v>
      </c>
      <c r="B604" s="142"/>
      <c r="C604" s="142"/>
      <c r="D604" s="142"/>
      <c r="E604" s="142"/>
      <c r="F604" s="142"/>
      <c r="G604" t="str">
        <f t="shared" si="45"/>
        <v/>
      </c>
      <c r="H604" s="142"/>
      <c r="I604" t="str">
        <f t="shared" ca="1" si="46"/>
        <v/>
      </c>
      <c r="J604" s="142"/>
      <c r="K604" t="str">
        <f t="shared" ca="1" si="47"/>
        <v/>
      </c>
      <c r="L604" s="142"/>
      <c r="M604" s="142"/>
      <c r="N604" s="142"/>
      <c r="O604" s="146"/>
      <c r="P604" s="146"/>
      <c r="Q604" s="145">
        <f t="shared" si="49"/>
        <v>0</v>
      </c>
      <c r="R604" s="126">
        <f t="shared" si="48"/>
        <v>0</v>
      </c>
    </row>
    <row r="605" spans="1:18" x14ac:dyDescent="0.55000000000000004">
      <c r="A605">
        <v>596</v>
      </c>
      <c r="B605" s="142"/>
      <c r="C605" s="142"/>
      <c r="D605" s="142"/>
      <c r="E605" s="142"/>
      <c r="F605" s="142"/>
      <c r="G605" t="str">
        <f t="shared" si="45"/>
        <v/>
      </c>
      <c r="H605" s="142"/>
      <c r="I605" t="str">
        <f t="shared" ca="1" si="46"/>
        <v/>
      </c>
      <c r="J605" s="142"/>
      <c r="K605" t="str">
        <f t="shared" ca="1" si="47"/>
        <v/>
      </c>
      <c r="L605" s="142"/>
      <c r="M605" s="142"/>
      <c r="N605" s="142"/>
      <c r="O605" s="146"/>
      <c r="P605" s="146"/>
      <c r="Q605" s="145">
        <f t="shared" si="49"/>
        <v>0</v>
      </c>
      <c r="R605" s="126">
        <f t="shared" si="48"/>
        <v>0</v>
      </c>
    </row>
    <row r="606" spans="1:18" x14ac:dyDescent="0.55000000000000004">
      <c r="A606">
        <v>597</v>
      </c>
      <c r="B606" s="142"/>
      <c r="C606" s="142"/>
      <c r="D606" s="142"/>
      <c r="E606" s="142"/>
      <c r="F606" s="142"/>
      <c r="G606" t="str">
        <f t="shared" si="45"/>
        <v/>
      </c>
      <c r="H606" s="142"/>
      <c r="I606" t="str">
        <f t="shared" ca="1" si="46"/>
        <v/>
      </c>
      <c r="J606" s="142"/>
      <c r="K606" t="str">
        <f t="shared" ca="1" si="47"/>
        <v/>
      </c>
      <c r="L606" s="142"/>
      <c r="M606" s="142"/>
      <c r="N606" s="142"/>
      <c r="O606" s="146"/>
      <c r="P606" s="146"/>
      <c r="Q606" s="145">
        <f t="shared" si="49"/>
        <v>0</v>
      </c>
      <c r="R606" s="126">
        <f t="shared" si="48"/>
        <v>0</v>
      </c>
    </row>
    <row r="607" spans="1:18" x14ac:dyDescent="0.55000000000000004">
      <c r="A607">
        <v>598</v>
      </c>
      <c r="B607" s="142"/>
      <c r="C607" s="142"/>
      <c r="D607" s="142"/>
      <c r="E607" s="142"/>
      <c r="F607" s="142"/>
      <c r="G607" t="str">
        <f t="shared" si="45"/>
        <v/>
      </c>
      <c r="H607" s="142"/>
      <c r="I607" t="str">
        <f t="shared" ca="1" si="46"/>
        <v/>
      </c>
      <c r="J607" s="142"/>
      <c r="K607" t="str">
        <f t="shared" ca="1" si="47"/>
        <v/>
      </c>
      <c r="L607" s="142"/>
      <c r="M607" s="142"/>
      <c r="N607" s="142"/>
      <c r="O607" s="146"/>
      <c r="P607" s="146"/>
      <c r="Q607" s="145">
        <f t="shared" si="49"/>
        <v>0</v>
      </c>
      <c r="R607" s="126">
        <f t="shared" si="48"/>
        <v>0</v>
      </c>
    </row>
    <row r="608" spans="1:18" x14ac:dyDescent="0.55000000000000004">
      <c r="A608">
        <v>599</v>
      </c>
      <c r="B608" s="142"/>
      <c r="C608" s="142"/>
      <c r="D608" s="142"/>
      <c r="E608" s="142"/>
      <c r="F608" s="142"/>
      <c r="G608" t="str">
        <f t="shared" si="45"/>
        <v/>
      </c>
      <c r="H608" s="142"/>
      <c r="I608" t="str">
        <f t="shared" ca="1" si="46"/>
        <v/>
      </c>
      <c r="J608" s="142"/>
      <c r="K608" t="str">
        <f t="shared" ca="1" si="47"/>
        <v/>
      </c>
      <c r="L608" s="142"/>
      <c r="M608" s="142"/>
      <c r="N608" s="142"/>
      <c r="O608" s="146"/>
      <c r="P608" s="146"/>
      <c r="Q608" s="145">
        <f t="shared" si="49"/>
        <v>0</v>
      </c>
      <c r="R608" s="126">
        <f t="shared" si="48"/>
        <v>0</v>
      </c>
    </row>
    <row r="609" spans="1:18" x14ac:dyDescent="0.55000000000000004">
      <c r="A609">
        <v>600</v>
      </c>
      <c r="B609" s="142"/>
      <c r="C609" s="142"/>
      <c r="D609" s="142"/>
      <c r="E609" s="142"/>
      <c r="F609" s="142"/>
      <c r="G609" t="str">
        <f t="shared" si="45"/>
        <v/>
      </c>
      <c r="H609" s="142"/>
      <c r="I609" t="str">
        <f t="shared" ca="1" si="46"/>
        <v/>
      </c>
      <c r="J609" s="142"/>
      <c r="K609" t="str">
        <f t="shared" ca="1" si="47"/>
        <v/>
      </c>
      <c r="L609" s="142"/>
      <c r="M609" s="142"/>
      <c r="N609" s="142"/>
      <c r="O609" s="146"/>
      <c r="P609" s="146"/>
      <c r="Q609" s="145">
        <f t="shared" si="49"/>
        <v>0</v>
      </c>
      <c r="R609" s="126">
        <f t="shared" si="48"/>
        <v>0</v>
      </c>
    </row>
    <row r="610" spans="1:18" x14ac:dyDescent="0.55000000000000004">
      <c r="A610">
        <v>601</v>
      </c>
      <c r="B610" s="142"/>
      <c r="C610" s="142"/>
      <c r="D610" s="142"/>
      <c r="E610" s="142"/>
      <c r="F610" s="142"/>
      <c r="G610" t="str">
        <f t="shared" si="45"/>
        <v/>
      </c>
      <c r="H610" s="142"/>
      <c r="I610" t="str">
        <f t="shared" ca="1" si="46"/>
        <v/>
      </c>
      <c r="J610" s="142"/>
      <c r="K610" t="str">
        <f t="shared" ca="1" si="47"/>
        <v/>
      </c>
      <c r="L610" s="142"/>
      <c r="M610" s="142"/>
      <c r="N610" s="142"/>
      <c r="O610" s="146"/>
      <c r="P610" s="146"/>
      <c r="Q610" s="145">
        <f t="shared" si="49"/>
        <v>0</v>
      </c>
      <c r="R610" s="126">
        <f t="shared" si="48"/>
        <v>0</v>
      </c>
    </row>
    <row r="611" spans="1:18" x14ac:dyDescent="0.55000000000000004">
      <c r="A611">
        <v>602</v>
      </c>
      <c r="B611" s="142"/>
      <c r="C611" s="142"/>
      <c r="D611" s="142"/>
      <c r="E611" s="142"/>
      <c r="F611" s="142"/>
      <c r="G611" t="str">
        <f t="shared" si="45"/>
        <v/>
      </c>
      <c r="H611" s="142"/>
      <c r="I611" t="str">
        <f t="shared" ca="1" si="46"/>
        <v/>
      </c>
      <c r="J611" s="142"/>
      <c r="K611" t="str">
        <f t="shared" ca="1" si="47"/>
        <v/>
      </c>
      <c r="L611" s="142"/>
      <c r="M611" s="142"/>
      <c r="N611" s="142"/>
      <c r="O611" s="146"/>
      <c r="P611" s="146"/>
      <c r="Q611" s="145">
        <f t="shared" si="49"/>
        <v>0</v>
      </c>
      <c r="R611" s="126">
        <f t="shared" si="48"/>
        <v>0</v>
      </c>
    </row>
    <row r="612" spans="1:18" x14ac:dyDescent="0.55000000000000004">
      <c r="A612">
        <v>603</v>
      </c>
      <c r="B612" s="142"/>
      <c r="C612" s="142"/>
      <c r="D612" s="142"/>
      <c r="E612" s="142"/>
      <c r="F612" s="142"/>
      <c r="G612" t="str">
        <f t="shared" si="45"/>
        <v/>
      </c>
      <c r="H612" s="142"/>
      <c r="I612" t="str">
        <f t="shared" ca="1" si="46"/>
        <v/>
      </c>
      <c r="J612" s="142"/>
      <c r="K612" t="str">
        <f t="shared" ca="1" si="47"/>
        <v/>
      </c>
      <c r="L612" s="142"/>
      <c r="M612" s="142"/>
      <c r="N612" s="142"/>
      <c r="O612" s="146"/>
      <c r="P612" s="146"/>
      <c r="Q612" s="145">
        <f t="shared" si="49"/>
        <v>0</v>
      </c>
      <c r="R612" s="126">
        <f t="shared" si="48"/>
        <v>0</v>
      </c>
    </row>
    <row r="613" spans="1:18" x14ac:dyDescent="0.55000000000000004">
      <c r="A613">
        <v>604</v>
      </c>
      <c r="B613" s="142"/>
      <c r="C613" s="142"/>
      <c r="D613" s="142"/>
      <c r="E613" s="142"/>
      <c r="F613" s="142"/>
      <c r="G613" t="str">
        <f t="shared" si="45"/>
        <v/>
      </c>
      <c r="H613" s="142"/>
      <c r="I613" t="str">
        <f t="shared" ca="1" si="46"/>
        <v/>
      </c>
      <c r="J613" s="142"/>
      <c r="K613" t="str">
        <f t="shared" ca="1" si="47"/>
        <v/>
      </c>
      <c r="L613" s="142"/>
      <c r="M613" s="142"/>
      <c r="N613" s="142"/>
      <c r="O613" s="146"/>
      <c r="P613" s="146"/>
      <c r="Q613" s="145">
        <f t="shared" si="49"/>
        <v>0</v>
      </c>
      <c r="R613" s="126">
        <f t="shared" si="48"/>
        <v>0</v>
      </c>
    </row>
    <row r="614" spans="1:18" x14ac:dyDescent="0.55000000000000004">
      <c r="A614">
        <v>605</v>
      </c>
      <c r="B614" s="142"/>
      <c r="C614" s="142"/>
      <c r="D614" s="142"/>
      <c r="E614" s="142"/>
      <c r="F614" s="142"/>
      <c r="G614" t="str">
        <f t="shared" si="45"/>
        <v/>
      </c>
      <c r="H614" s="142"/>
      <c r="I614" t="str">
        <f t="shared" ca="1" si="46"/>
        <v/>
      </c>
      <c r="J614" s="142"/>
      <c r="K614" t="str">
        <f t="shared" ca="1" si="47"/>
        <v/>
      </c>
      <c r="L614" s="142"/>
      <c r="M614" s="142"/>
      <c r="N614" s="142"/>
      <c r="O614" s="146"/>
      <c r="P614" s="146"/>
      <c r="Q614" s="145">
        <f t="shared" si="49"/>
        <v>0</v>
      </c>
      <c r="R614" s="126">
        <f t="shared" si="48"/>
        <v>0</v>
      </c>
    </row>
    <row r="615" spans="1:18" x14ac:dyDescent="0.55000000000000004">
      <c r="A615">
        <v>606</v>
      </c>
      <c r="B615" s="142"/>
      <c r="C615" s="142"/>
      <c r="D615" s="142"/>
      <c r="E615" s="142"/>
      <c r="F615" s="142"/>
      <c r="G615" t="str">
        <f t="shared" si="45"/>
        <v/>
      </c>
      <c r="H615" s="142"/>
      <c r="I615" t="str">
        <f t="shared" ca="1" si="46"/>
        <v/>
      </c>
      <c r="J615" s="142"/>
      <c r="K615" t="str">
        <f t="shared" ca="1" si="47"/>
        <v/>
      </c>
      <c r="L615" s="142"/>
      <c r="M615" s="142"/>
      <c r="N615" s="142"/>
      <c r="O615" s="146"/>
      <c r="P615" s="146"/>
      <c r="Q615" s="145">
        <f t="shared" si="49"/>
        <v>0</v>
      </c>
      <c r="R615" s="126">
        <f t="shared" si="48"/>
        <v>0</v>
      </c>
    </row>
    <row r="616" spans="1:18" x14ac:dyDescent="0.55000000000000004">
      <c r="A616">
        <v>607</v>
      </c>
      <c r="B616" s="142"/>
      <c r="C616" s="142"/>
      <c r="D616" s="142"/>
      <c r="E616" s="142"/>
      <c r="F616" s="142"/>
      <c r="G616" t="str">
        <f t="shared" si="45"/>
        <v/>
      </c>
      <c r="H616" s="142"/>
      <c r="I616" t="str">
        <f t="shared" ca="1" si="46"/>
        <v/>
      </c>
      <c r="J616" s="142"/>
      <c r="K616" t="str">
        <f t="shared" ca="1" si="47"/>
        <v/>
      </c>
      <c r="L616" s="142"/>
      <c r="M616" s="142"/>
      <c r="N616" s="142"/>
      <c r="O616" s="146"/>
      <c r="P616" s="146"/>
      <c r="Q616" s="145">
        <f t="shared" si="49"/>
        <v>0</v>
      </c>
      <c r="R616" s="126">
        <f t="shared" si="48"/>
        <v>0</v>
      </c>
    </row>
    <row r="617" spans="1:18" x14ac:dyDescent="0.55000000000000004">
      <c r="A617">
        <v>608</v>
      </c>
      <c r="B617" s="142"/>
      <c r="C617" s="142"/>
      <c r="D617" s="142"/>
      <c r="E617" s="142"/>
      <c r="F617" s="142"/>
      <c r="G617" t="str">
        <f t="shared" si="45"/>
        <v/>
      </c>
      <c r="H617" s="142"/>
      <c r="I617" t="str">
        <f t="shared" ca="1" si="46"/>
        <v/>
      </c>
      <c r="J617" s="142"/>
      <c r="K617" t="str">
        <f t="shared" ca="1" si="47"/>
        <v/>
      </c>
      <c r="L617" s="142"/>
      <c r="M617" s="142"/>
      <c r="N617" s="142"/>
      <c r="O617" s="146"/>
      <c r="P617" s="146"/>
      <c r="Q617" s="145">
        <f t="shared" si="49"/>
        <v>0</v>
      </c>
      <c r="R617" s="126">
        <f t="shared" si="48"/>
        <v>0</v>
      </c>
    </row>
    <row r="618" spans="1:18" x14ac:dyDescent="0.55000000000000004">
      <c r="A618">
        <v>609</v>
      </c>
      <c r="B618" s="142"/>
      <c r="C618" s="142"/>
      <c r="D618" s="142"/>
      <c r="E618" s="142"/>
      <c r="F618" s="142"/>
      <c r="G618" t="str">
        <f t="shared" si="45"/>
        <v/>
      </c>
      <c r="H618" s="142"/>
      <c r="I618" t="str">
        <f t="shared" ca="1" si="46"/>
        <v/>
      </c>
      <c r="J618" s="142"/>
      <c r="K618" t="str">
        <f t="shared" ca="1" si="47"/>
        <v/>
      </c>
      <c r="L618" s="142"/>
      <c r="M618" s="142"/>
      <c r="N618" s="142"/>
      <c r="O618" s="146"/>
      <c r="P618" s="146"/>
      <c r="Q618" s="145">
        <f t="shared" si="49"/>
        <v>0</v>
      </c>
      <c r="R618" s="126">
        <f t="shared" si="48"/>
        <v>0</v>
      </c>
    </row>
    <row r="619" spans="1:18" x14ac:dyDescent="0.55000000000000004">
      <c r="A619">
        <v>610</v>
      </c>
      <c r="B619" s="142"/>
      <c r="C619" s="142"/>
      <c r="D619" s="142"/>
      <c r="E619" s="142"/>
      <c r="F619" s="142"/>
      <c r="G619" t="str">
        <f t="shared" si="45"/>
        <v/>
      </c>
      <c r="H619" s="142"/>
      <c r="I619" t="str">
        <f t="shared" ca="1" si="46"/>
        <v/>
      </c>
      <c r="J619" s="142"/>
      <c r="K619" t="str">
        <f t="shared" ca="1" si="47"/>
        <v/>
      </c>
      <c r="L619" s="142"/>
      <c r="M619" s="142"/>
      <c r="N619" s="142"/>
      <c r="O619" s="146"/>
      <c r="P619" s="146"/>
      <c r="Q619" s="145">
        <f t="shared" si="49"/>
        <v>0</v>
      </c>
      <c r="R619" s="126">
        <f t="shared" si="48"/>
        <v>0</v>
      </c>
    </row>
    <row r="620" spans="1:18" x14ac:dyDescent="0.55000000000000004">
      <c r="A620">
        <v>611</v>
      </c>
      <c r="B620" s="142"/>
      <c r="C620" s="142"/>
      <c r="D620" s="142"/>
      <c r="E620" s="142"/>
      <c r="F620" s="142"/>
      <c r="G620" t="str">
        <f t="shared" si="45"/>
        <v/>
      </c>
      <c r="H620" s="142"/>
      <c r="I620" t="str">
        <f t="shared" ca="1" si="46"/>
        <v/>
      </c>
      <c r="J620" s="142"/>
      <c r="K620" t="str">
        <f t="shared" ca="1" si="47"/>
        <v/>
      </c>
      <c r="L620" s="142"/>
      <c r="M620" s="142"/>
      <c r="N620" s="142"/>
      <c r="O620" s="146"/>
      <c r="P620" s="146"/>
      <c r="Q620" s="145">
        <f t="shared" si="49"/>
        <v>0</v>
      </c>
      <c r="R620" s="126">
        <f t="shared" si="48"/>
        <v>0</v>
      </c>
    </row>
    <row r="621" spans="1:18" x14ac:dyDescent="0.55000000000000004">
      <c r="A621">
        <v>612</v>
      </c>
      <c r="B621" s="142"/>
      <c r="C621" s="142"/>
      <c r="D621" s="142"/>
      <c r="E621" s="142"/>
      <c r="F621" s="142"/>
      <c r="G621" t="str">
        <f t="shared" si="45"/>
        <v/>
      </c>
      <c r="H621" s="142"/>
      <c r="I621" t="str">
        <f t="shared" ca="1" si="46"/>
        <v/>
      </c>
      <c r="J621" s="142"/>
      <c r="K621" t="str">
        <f t="shared" ca="1" si="47"/>
        <v/>
      </c>
      <c r="L621" s="142"/>
      <c r="M621" s="142"/>
      <c r="N621" s="142"/>
      <c r="O621" s="146"/>
      <c r="P621" s="146"/>
      <c r="Q621" s="145">
        <f t="shared" si="49"/>
        <v>0</v>
      </c>
      <c r="R621" s="126">
        <f t="shared" si="48"/>
        <v>0</v>
      </c>
    </row>
    <row r="622" spans="1:18" x14ac:dyDescent="0.55000000000000004">
      <c r="A622">
        <v>613</v>
      </c>
      <c r="B622" s="142"/>
      <c r="C622" s="142"/>
      <c r="D622" s="142"/>
      <c r="E622" s="142"/>
      <c r="F622" s="142"/>
      <c r="G622" t="str">
        <f t="shared" si="45"/>
        <v/>
      </c>
      <c r="H622" s="142"/>
      <c r="I622" t="str">
        <f t="shared" ca="1" si="46"/>
        <v/>
      </c>
      <c r="J622" s="142"/>
      <c r="K622" t="str">
        <f t="shared" ca="1" si="47"/>
        <v/>
      </c>
      <c r="L622" s="142"/>
      <c r="M622" s="142"/>
      <c r="N622" s="142"/>
      <c r="O622" s="146"/>
      <c r="P622" s="146"/>
      <c r="Q622" s="145">
        <f t="shared" si="49"/>
        <v>0</v>
      </c>
      <c r="R622" s="126">
        <f t="shared" si="48"/>
        <v>0</v>
      </c>
    </row>
    <row r="623" spans="1:18" x14ac:dyDescent="0.55000000000000004">
      <c r="A623">
        <v>614</v>
      </c>
      <c r="B623" s="142"/>
      <c r="C623" s="142"/>
      <c r="D623" s="142"/>
      <c r="E623" s="142"/>
      <c r="F623" s="142"/>
      <c r="G623" t="str">
        <f t="shared" si="45"/>
        <v/>
      </c>
      <c r="H623" s="142"/>
      <c r="I623" t="str">
        <f t="shared" ca="1" si="46"/>
        <v/>
      </c>
      <c r="J623" s="142"/>
      <c r="K623" t="str">
        <f t="shared" ca="1" si="47"/>
        <v/>
      </c>
      <c r="L623" s="142"/>
      <c r="M623" s="142"/>
      <c r="N623" s="142"/>
      <c r="O623" s="146"/>
      <c r="P623" s="146"/>
      <c r="Q623" s="145">
        <f t="shared" si="49"/>
        <v>0</v>
      </c>
      <c r="R623" s="126">
        <f t="shared" si="48"/>
        <v>0</v>
      </c>
    </row>
    <row r="624" spans="1:18" x14ac:dyDescent="0.55000000000000004">
      <c r="A624">
        <v>615</v>
      </c>
      <c r="B624" s="142"/>
      <c r="C624" s="142"/>
      <c r="D624" s="142"/>
      <c r="E624" s="142"/>
      <c r="F624" s="142"/>
      <c r="G624" t="str">
        <f t="shared" si="45"/>
        <v/>
      </c>
      <c r="H624" s="142"/>
      <c r="I624" t="str">
        <f t="shared" ca="1" si="46"/>
        <v/>
      </c>
      <c r="J624" s="142"/>
      <c r="K624" t="str">
        <f t="shared" ca="1" si="47"/>
        <v/>
      </c>
      <c r="L624" s="142"/>
      <c r="M624" s="142"/>
      <c r="N624" s="142"/>
      <c r="O624" s="146"/>
      <c r="P624" s="146"/>
      <c r="Q624" s="145">
        <f t="shared" si="49"/>
        <v>0</v>
      </c>
      <c r="R624" s="126">
        <f t="shared" si="48"/>
        <v>0</v>
      </c>
    </row>
    <row r="625" spans="1:18" x14ac:dyDescent="0.55000000000000004">
      <c r="A625">
        <v>616</v>
      </c>
      <c r="B625" s="142"/>
      <c r="C625" s="142"/>
      <c r="D625" s="142"/>
      <c r="E625" s="142"/>
      <c r="F625" s="142"/>
      <c r="G625" t="str">
        <f t="shared" si="45"/>
        <v/>
      </c>
      <c r="H625" s="142"/>
      <c r="I625" t="str">
        <f t="shared" ca="1" si="46"/>
        <v/>
      </c>
      <c r="J625" s="142"/>
      <c r="K625" t="str">
        <f t="shared" ca="1" si="47"/>
        <v/>
      </c>
      <c r="L625" s="142"/>
      <c r="M625" s="142"/>
      <c r="N625" s="142"/>
      <c r="O625" s="146"/>
      <c r="P625" s="146"/>
      <c r="Q625" s="145">
        <f t="shared" si="49"/>
        <v>0</v>
      </c>
      <c r="R625" s="126">
        <f t="shared" si="48"/>
        <v>0</v>
      </c>
    </row>
    <row r="626" spans="1:18" x14ac:dyDescent="0.55000000000000004">
      <c r="A626">
        <v>617</v>
      </c>
      <c r="B626" s="142"/>
      <c r="C626" s="142"/>
      <c r="D626" s="142"/>
      <c r="E626" s="142"/>
      <c r="F626" s="142"/>
      <c r="G626" t="str">
        <f t="shared" si="45"/>
        <v/>
      </c>
      <c r="H626" s="142"/>
      <c r="I626" t="str">
        <f t="shared" ca="1" si="46"/>
        <v/>
      </c>
      <c r="J626" s="142"/>
      <c r="K626" t="str">
        <f t="shared" ca="1" si="47"/>
        <v/>
      </c>
      <c r="L626" s="142"/>
      <c r="M626" s="142"/>
      <c r="N626" s="142"/>
      <c r="O626" s="146"/>
      <c r="P626" s="146"/>
      <c r="Q626" s="145">
        <f t="shared" si="49"/>
        <v>0</v>
      </c>
      <c r="R626" s="126">
        <f t="shared" si="48"/>
        <v>0</v>
      </c>
    </row>
    <row r="627" spans="1:18" x14ac:dyDescent="0.55000000000000004">
      <c r="A627">
        <v>618</v>
      </c>
      <c r="B627" s="142"/>
      <c r="C627" s="142"/>
      <c r="D627" s="142"/>
      <c r="E627" s="142"/>
      <c r="F627" s="142"/>
      <c r="G627" t="str">
        <f t="shared" si="45"/>
        <v/>
      </c>
      <c r="H627" s="142"/>
      <c r="I627" t="str">
        <f t="shared" ca="1" si="46"/>
        <v/>
      </c>
      <c r="J627" s="142"/>
      <c r="K627" t="str">
        <f t="shared" ca="1" si="47"/>
        <v/>
      </c>
      <c r="L627" s="142"/>
      <c r="M627" s="142"/>
      <c r="N627" s="142"/>
      <c r="O627" s="146"/>
      <c r="P627" s="146"/>
      <c r="Q627" s="145">
        <f t="shared" si="49"/>
        <v>0</v>
      </c>
      <c r="R627" s="126">
        <f t="shared" si="48"/>
        <v>0</v>
      </c>
    </row>
    <row r="628" spans="1:18" x14ac:dyDescent="0.55000000000000004">
      <c r="A628">
        <v>619</v>
      </c>
      <c r="B628" s="142"/>
      <c r="C628" s="142"/>
      <c r="D628" s="142"/>
      <c r="E628" s="142"/>
      <c r="F628" s="142"/>
      <c r="G628" t="str">
        <f t="shared" si="45"/>
        <v/>
      </c>
      <c r="H628" s="142"/>
      <c r="I628" t="str">
        <f t="shared" ca="1" si="46"/>
        <v/>
      </c>
      <c r="J628" s="142"/>
      <c r="K628" t="str">
        <f t="shared" ca="1" si="47"/>
        <v/>
      </c>
      <c r="L628" s="142"/>
      <c r="M628" s="142"/>
      <c r="N628" s="142"/>
      <c r="O628" s="146"/>
      <c r="P628" s="146"/>
      <c r="Q628" s="145">
        <f t="shared" si="49"/>
        <v>0</v>
      </c>
      <c r="R628" s="126">
        <f t="shared" si="48"/>
        <v>0</v>
      </c>
    </row>
    <row r="629" spans="1:18" x14ac:dyDescent="0.55000000000000004">
      <c r="A629">
        <v>620</v>
      </c>
      <c r="B629" s="142"/>
      <c r="C629" s="142"/>
      <c r="D629" s="142"/>
      <c r="E629" s="142"/>
      <c r="F629" s="142"/>
      <c r="G629" t="str">
        <f t="shared" si="45"/>
        <v/>
      </c>
      <c r="H629" s="142"/>
      <c r="I629" t="str">
        <f t="shared" ca="1" si="46"/>
        <v/>
      </c>
      <c r="J629" s="142"/>
      <c r="K629" t="str">
        <f t="shared" ca="1" si="47"/>
        <v/>
      </c>
      <c r="L629" s="142"/>
      <c r="M629" s="142"/>
      <c r="N629" s="142"/>
      <c r="O629" s="146"/>
      <c r="P629" s="146"/>
      <c r="Q629" s="145">
        <f t="shared" si="49"/>
        <v>0</v>
      </c>
      <c r="R629" s="126">
        <f t="shared" si="48"/>
        <v>0</v>
      </c>
    </row>
    <row r="630" spans="1:18" x14ac:dyDescent="0.55000000000000004">
      <c r="A630">
        <v>621</v>
      </c>
      <c r="B630" s="142"/>
      <c r="C630" s="142"/>
      <c r="D630" s="142"/>
      <c r="E630" s="142"/>
      <c r="F630" s="142"/>
      <c r="G630" t="str">
        <f t="shared" si="45"/>
        <v/>
      </c>
      <c r="H630" s="142"/>
      <c r="I630" t="str">
        <f t="shared" ca="1" si="46"/>
        <v/>
      </c>
      <c r="J630" s="142"/>
      <c r="K630" t="str">
        <f t="shared" ca="1" si="47"/>
        <v/>
      </c>
      <c r="L630" s="142"/>
      <c r="M630" s="142"/>
      <c r="N630" s="142"/>
      <c r="O630" s="146"/>
      <c r="P630" s="146"/>
      <c r="Q630" s="145">
        <f t="shared" si="49"/>
        <v>0</v>
      </c>
      <c r="R630" s="126">
        <f t="shared" si="48"/>
        <v>0</v>
      </c>
    </row>
    <row r="631" spans="1:18" x14ac:dyDescent="0.55000000000000004">
      <c r="A631">
        <v>622</v>
      </c>
      <c r="B631" s="142"/>
      <c r="C631" s="142"/>
      <c r="D631" s="142"/>
      <c r="E631" s="142"/>
      <c r="F631" s="142"/>
      <c r="G631" t="str">
        <f t="shared" si="45"/>
        <v/>
      </c>
      <c r="H631" s="142"/>
      <c r="I631" t="str">
        <f t="shared" ca="1" si="46"/>
        <v/>
      </c>
      <c r="J631" s="142"/>
      <c r="K631" t="str">
        <f t="shared" ca="1" si="47"/>
        <v/>
      </c>
      <c r="L631" s="142"/>
      <c r="M631" s="142"/>
      <c r="N631" s="142"/>
      <c r="O631" s="146"/>
      <c r="P631" s="146"/>
      <c r="Q631" s="145">
        <f t="shared" si="49"/>
        <v>0</v>
      </c>
      <c r="R631" s="126">
        <f t="shared" si="48"/>
        <v>0</v>
      </c>
    </row>
    <row r="632" spans="1:18" x14ac:dyDescent="0.55000000000000004">
      <c r="A632">
        <v>623</v>
      </c>
      <c r="B632" s="142"/>
      <c r="C632" s="142"/>
      <c r="D632" s="142"/>
      <c r="E632" s="142"/>
      <c r="F632" s="142"/>
      <c r="G632" t="str">
        <f t="shared" si="45"/>
        <v/>
      </c>
      <c r="H632" s="142"/>
      <c r="I632" t="str">
        <f t="shared" ca="1" si="46"/>
        <v/>
      </c>
      <c r="J632" s="142"/>
      <c r="K632" t="str">
        <f t="shared" ca="1" si="47"/>
        <v/>
      </c>
      <c r="L632" s="142"/>
      <c r="M632" s="142"/>
      <c r="N632" s="142"/>
      <c r="O632" s="146"/>
      <c r="P632" s="146"/>
      <c r="Q632" s="145">
        <f t="shared" si="49"/>
        <v>0</v>
      </c>
      <c r="R632" s="126">
        <f t="shared" si="48"/>
        <v>0</v>
      </c>
    </row>
    <row r="633" spans="1:18" x14ac:dyDescent="0.55000000000000004">
      <c r="A633">
        <v>624</v>
      </c>
      <c r="B633" s="142"/>
      <c r="C633" s="142"/>
      <c r="D633" s="142"/>
      <c r="E633" s="142"/>
      <c r="F633" s="142"/>
      <c r="G633" t="str">
        <f t="shared" si="45"/>
        <v/>
      </c>
      <c r="H633" s="142"/>
      <c r="I633" t="str">
        <f t="shared" ca="1" si="46"/>
        <v/>
      </c>
      <c r="J633" s="142"/>
      <c r="K633" t="str">
        <f t="shared" ca="1" si="47"/>
        <v/>
      </c>
      <c r="L633" s="142"/>
      <c r="M633" s="142"/>
      <c r="N633" s="142"/>
      <c r="O633" s="146"/>
      <c r="P633" s="146"/>
      <c r="Q633" s="145">
        <f t="shared" si="49"/>
        <v>0</v>
      </c>
      <c r="R633" s="126">
        <f t="shared" si="48"/>
        <v>0</v>
      </c>
    </row>
    <row r="634" spans="1:18" x14ac:dyDescent="0.55000000000000004">
      <c r="A634">
        <v>625</v>
      </c>
      <c r="B634" s="142"/>
      <c r="C634" s="142"/>
      <c r="D634" s="142"/>
      <c r="E634" s="142"/>
      <c r="F634" s="142"/>
      <c r="G634" t="str">
        <f t="shared" si="45"/>
        <v/>
      </c>
      <c r="H634" s="142"/>
      <c r="I634" t="str">
        <f t="shared" ca="1" si="46"/>
        <v/>
      </c>
      <c r="J634" s="142"/>
      <c r="K634" t="str">
        <f t="shared" ca="1" si="47"/>
        <v/>
      </c>
      <c r="L634" s="142"/>
      <c r="M634" s="142"/>
      <c r="N634" s="142"/>
      <c r="O634" s="146"/>
      <c r="P634" s="146"/>
      <c r="Q634" s="145">
        <f t="shared" si="49"/>
        <v>0</v>
      </c>
      <c r="R634" s="126">
        <f t="shared" si="48"/>
        <v>0</v>
      </c>
    </row>
    <row r="635" spans="1:18" x14ac:dyDescent="0.55000000000000004">
      <c r="A635">
        <v>626</v>
      </c>
      <c r="B635" s="142"/>
      <c r="C635" s="142"/>
      <c r="D635" s="142"/>
      <c r="E635" s="142"/>
      <c r="F635" s="142"/>
      <c r="G635" t="str">
        <f t="shared" si="45"/>
        <v/>
      </c>
      <c r="H635" s="142"/>
      <c r="I635" t="str">
        <f t="shared" ca="1" si="46"/>
        <v/>
      </c>
      <c r="J635" s="142"/>
      <c r="K635" t="str">
        <f t="shared" ca="1" si="47"/>
        <v/>
      </c>
      <c r="L635" s="142"/>
      <c r="M635" s="142"/>
      <c r="N635" s="142"/>
      <c r="O635" s="146"/>
      <c r="P635" s="146"/>
      <c r="Q635" s="145">
        <f t="shared" si="49"/>
        <v>0</v>
      </c>
      <c r="R635" s="126">
        <f t="shared" si="48"/>
        <v>0</v>
      </c>
    </row>
    <row r="636" spans="1:18" x14ac:dyDescent="0.55000000000000004">
      <c r="A636">
        <v>627</v>
      </c>
      <c r="B636" s="142"/>
      <c r="C636" s="142"/>
      <c r="D636" s="142"/>
      <c r="E636" s="142"/>
      <c r="F636" s="142"/>
      <c r="G636" t="str">
        <f t="shared" si="45"/>
        <v/>
      </c>
      <c r="H636" s="142"/>
      <c r="I636" t="str">
        <f t="shared" ca="1" si="46"/>
        <v/>
      </c>
      <c r="J636" s="142"/>
      <c r="K636" t="str">
        <f t="shared" ca="1" si="47"/>
        <v/>
      </c>
      <c r="L636" s="142"/>
      <c r="M636" s="142"/>
      <c r="N636" s="142"/>
      <c r="O636" s="146"/>
      <c r="P636" s="146"/>
      <c r="Q636" s="145">
        <f t="shared" si="49"/>
        <v>0</v>
      </c>
      <c r="R636" s="126">
        <f t="shared" si="48"/>
        <v>0</v>
      </c>
    </row>
    <row r="637" spans="1:18" x14ac:dyDescent="0.55000000000000004">
      <c r="A637">
        <v>628</v>
      </c>
      <c r="B637" s="142"/>
      <c r="C637" s="142"/>
      <c r="D637" s="142"/>
      <c r="E637" s="142"/>
      <c r="F637" s="142"/>
      <c r="G637" t="str">
        <f t="shared" si="45"/>
        <v/>
      </c>
      <c r="H637" s="142"/>
      <c r="I637" t="str">
        <f t="shared" ca="1" si="46"/>
        <v/>
      </c>
      <c r="J637" s="142"/>
      <c r="K637" t="str">
        <f t="shared" ca="1" si="47"/>
        <v/>
      </c>
      <c r="L637" s="142"/>
      <c r="M637" s="142"/>
      <c r="N637" s="142"/>
      <c r="O637" s="146"/>
      <c r="P637" s="146"/>
      <c r="Q637" s="145">
        <f t="shared" si="49"/>
        <v>0</v>
      </c>
      <c r="R637" s="126">
        <f t="shared" si="48"/>
        <v>0</v>
      </c>
    </row>
    <row r="638" spans="1:18" x14ac:dyDescent="0.55000000000000004">
      <c r="A638">
        <v>629</v>
      </c>
      <c r="B638" s="142"/>
      <c r="C638" s="142"/>
      <c r="D638" s="142"/>
      <c r="E638" s="142"/>
      <c r="F638" s="142"/>
      <c r="G638" t="str">
        <f t="shared" si="45"/>
        <v/>
      </c>
      <c r="H638" s="142"/>
      <c r="I638" t="str">
        <f t="shared" ca="1" si="46"/>
        <v/>
      </c>
      <c r="J638" s="142"/>
      <c r="K638" t="str">
        <f t="shared" ca="1" si="47"/>
        <v/>
      </c>
      <c r="L638" s="142"/>
      <c r="M638" s="142"/>
      <c r="N638" s="142"/>
      <c r="O638" s="146"/>
      <c r="P638" s="146"/>
      <c r="Q638" s="145">
        <f t="shared" si="49"/>
        <v>0</v>
      </c>
      <c r="R638" s="126">
        <f t="shared" si="48"/>
        <v>0</v>
      </c>
    </row>
    <row r="639" spans="1:18" x14ac:dyDescent="0.55000000000000004">
      <c r="A639">
        <v>630</v>
      </c>
      <c r="B639" s="142"/>
      <c r="C639" s="142"/>
      <c r="D639" s="142"/>
      <c r="E639" s="142"/>
      <c r="F639" s="142"/>
      <c r="G639" t="str">
        <f t="shared" si="45"/>
        <v/>
      </c>
      <c r="H639" s="142"/>
      <c r="I639" t="str">
        <f t="shared" ca="1" si="46"/>
        <v/>
      </c>
      <c r="J639" s="142"/>
      <c r="K639" t="str">
        <f t="shared" ca="1" si="47"/>
        <v/>
      </c>
      <c r="L639" s="142"/>
      <c r="M639" s="142"/>
      <c r="N639" s="142"/>
      <c r="O639" s="146"/>
      <c r="P639" s="146"/>
      <c r="Q639" s="145">
        <f t="shared" si="49"/>
        <v>0</v>
      </c>
      <c r="R639" s="126">
        <f t="shared" si="48"/>
        <v>0</v>
      </c>
    </row>
    <row r="640" spans="1:18" x14ac:dyDescent="0.55000000000000004">
      <c r="A640">
        <v>631</v>
      </c>
      <c r="B640" s="142"/>
      <c r="C640" s="142"/>
      <c r="D640" s="142"/>
      <c r="E640" s="142"/>
      <c r="F640" s="142"/>
      <c r="G640" t="str">
        <f t="shared" si="45"/>
        <v/>
      </c>
      <c r="H640" s="142"/>
      <c r="I640" t="str">
        <f t="shared" ca="1" si="46"/>
        <v/>
      </c>
      <c r="J640" s="142"/>
      <c r="K640" t="str">
        <f t="shared" ca="1" si="47"/>
        <v/>
      </c>
      <c r="L640" s="142"/>
      <c r="M640" s="142"/>
      <c r="N640" s="142"/>
      <c r="O640" s="146"/>
      <c r="P640" s="146"/>
      <c r="Q640" s="145">
        <f t="shared" si="49"/>
        <v>0</v>
      </c>
      <c r="R640" s="126">
        <f t="shared" si="48"/>
        <v>0</v>
      </c>
    </row>
    <row r="641" spans="1:18" x14ac:dyDescent="0.55000000000000004">
      <c r="A641">
        <v>632</v>
      </c>
      <c r="B641" s="142"/>
      <c r="C641" s="142"/>
      <c r="D641" s="142"/>
      <c r="E641" s="142"/>
      <c r="F641" s="142"/>
      <c r="G641" t="str">
        <f t="shared" si="45"/>
        <v/>
      </c>
      <c r="H641" s="142"/>
      <c r="I641" t="str">
        <f t="shared" ca="1" si="46"/>
        <v/>
      </c>
      <c r="J641" s="142"/>
      <c r="K641" t="str">
        <f t="shared" ca="1" si="47"/>
        <v/>
      </c>
      <c r="L641" s="142"/>
      <c r="M641" s="142"/>
      <c r="N641" s="142"/>
      <c r="O641" s="146"/>
      <c r="P641" s="146"/>
      <c r="Q641" s="145">
        <f t="shared" si="49"/>
        <v>0</v>
      </c>
      <c r="R641" s="126">
        <f t="shared" si="48"/>
        <v>0</v>
      </c>
    </row>
    <row r="642" spans="1:18" x14ac:dyDescent="0.55000000000000004">
      <c r="A642">
        <v>633</v>
      </c>
      <c r="B642" s="142"/>
      <c r="C642" s="142"/>
      <c r="D642" s="142"/>
      <c r="E642" s="142"/>
      <c r="F642" s="142"/>
      <c r="G642" t="str">
        <f t="shared" si="45"/>
        <v/>
      </c>
      <c r="H642" s="142"/>
      <c r="I642" t="str">
        <f t="shared" ca="1" si="46"/>
        <v/>
      </c>
      <c r="J642" s="142"/>
      <c r="K642" t="str">
        <f t="shared" ca="1" si="47"/>
        <v/>
      </c>
      <c r="L642" s="142"/>
      <c r="M642" s="142"/>
      <c r="N642" s="142"/>
      <c r="O642" s="146"/>
      <c r="P642" s="146"/>
      <c r="Q642" s="145">
        <f t="shared" si="49"/>
        <v>0</v>
      </c>
      <c r="R642" s="126">
        <f t="shared" si="48"/>
        <v>0</v>
      </c>
    </row>
    <row r="643" spans="1:18" x14ac:dyDescent="0.55000000000000004">
      <c r="A643">
        <v>634</v>
      </c>
      <c r="B643" s="142"/>
      <c r="C643" s="142"/>
      <c r="D643" s="142"/>
      <c r="E643" s="142"/>
      <c r="F643" s="142"/>
      <c r="G643" t="str">
        <f t="shared" si="45"/>
        <v/>
      </c>
      <c r="H643" s="142"/>
      <c r="I643" t="str">
        <f t="shared" ca="1" si="46"/>
        <v/>
      </c>
      <c r="J643" s="142"/>
      <c r="K643" t="str">
        <f t="shared" ca="1" si="47"/>
        <v/>
      </c>
      <c r="L643" s="142"/>
      <c r="M643" s="142"/>
      <c r="N643" s="142"/>
      <c r="O643" s="146"/>
      <c r="P643" s="146"/>
      <c r="Q643" s="145">
        <f t="shared" si="49"/>
        <v>0</v>
      </c>
      <c r="R643" s="126">
        <f t="shared" si="48"/>
        <v>0</v>
      </c>
    </row>
    <row r="644" spans="1:18" x14ac:dyDescent="0.55000000000000004">
      <c r="A644">
        <v>635</v>
      </c>
      <c r="B644" s="142"/>
      <c r="C644" s="142"/>
      <c r="D644" s="142"/>
      <c r="E644" s="142"/>
      <c r="F644" s="142"/>
      <c r="G644" t="str">
        <f t="shared" si="45"/>
        <v/>
      </c>
      <c r="H644" s="142"/>
      <c r="I644" t="str">
        <f t="shared" ca="1" si="46"/>
        <v/>
      </c>
      <c r="J644" s="142"/>
      <c r="K644" t="str">
        <f t="shared" ca="1" si="47"/>
        <v/>
      </c>
      <c r="L644" s="142"/>
      <c r="M644" s="142"/>
      <c r="N644" s="142"/>
      <c r="O644" s="146"/>
      <c r="P644" s="146"/>
      <c r="Q644" s="145">
        <f t="shared" si="49"/>
        <v>0</v>
      </c>
      <c r="R644" s="126">
        <f t="shared" si="48"/>
        <v>0</v>
      </c>
    </row>
    <row r="645" spans="1:18" x14ac:dyDescent="0.55000000000000004">
      <c r="A645">
        <v>636</v>
      </c>
      <c r="B645" s="142"/>
      <c r="C645" s="142"/>
      <c r="D645" s="142"/>
      <c r="E645" s="142"/>
      <c r="F645" s="142"/>
      <c r="G645" t="str">
        <f t="shared" si="45"/>
        <v/>
      </c>
      <c r="H645" s="142"/>
      <c r="I645" t="str">
        <f t="shared" ca="1" si="46"/>
        <v/>
      </c>
      <c r="J645" s="142"/>
      <c r="K645" t="str">
        <f t="shared" ca="1" si="47"/>
        <v/>
      </c>
      <c r="L645" s="142"/>
      <c r="M645" s="142"/>
      <c r="N645" s="142"/>
      <c r="O645" s="146"/>
      <c r="P645" s="146"/>
      <c r="Q645" s="145">
        <f t="shared" si="49"/>
        <v>0</v>
      </c>
      <c r="R645" s="126">
        <f t="shared" si="48"/>
        <v>0</v>
      </c>
    </row>
    <row r="646" spans="1:18" x14ac:dyDescent="0.55000000000000004">
      <c r="A646">
        <v>637</v>
      </c>
      <c r="B646" s="142"/>
      <c r="C646" s="142"/>
      <c r="D646" s="142"/>
      <c r="E646" s="142"/>
      <c r="F646" s="142"/>
      <c r="G646" t="str">
        <f t="shared" si="45"/>
        <v/>
      </c>
      <c r="H646" s="142"/>
      <c r="I646" t="str">
        <f t="shared" ca="1" si="46"/>
        <v/>
      </c>
      <c r="J646" s="142"/>
      <c r="K646" t="str">
        <f t="shared" ca="1" si="47"/>
        <v/>
      </c>
      <c r="L646" s="142"/>
      <c r="M646" s="142"/>
      <c r="N646" s="142"/>
      <c r="O646" s="146"/>
      <c r="P646" s="146"/>
      <c r="Q646" s="145">
        <f t="shared" si="49"/>
        <v>0</v>
      </c>
      <c r="R646" s="126">
        <f t="shared" si="48"/>
        <v>0</v>
      </c>
    </row>
    <row r="647" spans="1:18" x14ac:dyDescent="0.55000000000000004">
      <c r="A647">
        <v>638</v>
      </c>
      <c r="B647" s="142"/>
      <c r="C647" s="142"/>
      <c r="D647" s="142"/>
      <c r="E647" s="142"/>
      <c r="F647" s="142"/>
      <c r="G647" t="str">
        <f t="shared" si="45"/>
        <v/>
      </c>
      <c r="H647" s="142"/>
      <c r="I647" t="str">
        <f t="shared" ca="1" si="46"/>
        <v/>
      </c>
      <c r="J647" s="142"/>
      <c r="K647" t="str">
        <f t="shared" ca="1" si="47"/>
        <v/>
      </c>
      <c r="L647" s="142"/>
      <c r="M647" s="142"/>
      <c r="N647" s="142"/>
      <c r="O647" s="146"/>
      <c r="P647" s="146"/>
      <c r="Q647" s="145">
        <f t="shared" si="49"/>
        <v>0</v>
      </c>
      <c r="R647" s="126">
        <f t="shared" si="48"/>
        <v>0</v>
      </c>
    </row>
    <row r="648" spans="1:18" x14ac:dyDescent="0.55000000000000004">
      <c r="A648">
        <v>639</v>
      </c>
      <c r="B648" s="142"/>
      <c r="C648" s="142"/>
      <c r="D648" s="142"/>
      <c r="E648" s="142"/>
      <c r="F648" s="142"/>
      <c r="G648" t="str">
        <f t="shared" si="45"/>
        <v/>
      </c>
      <c r="H648" s="142"/>
      <c r="I648" t="str">
        <f t="shared" ca="1" si="46"/>
        <v/>
      </c>
      <c r="J648" s="142"/>
      <c r="K648" t="str">
        <f t="shared" ca="1" si="47"/>
        <v/>
      </c>
      <c r="L648" s="142"/>
      <c r="M648" s="142"/>
      <c r="N648" s="142"/>
      <c r="O648" s="146"/>
      <c r="P648" s="146"/>
      <c r="Q648" s="145">
        <f t="shared" si="49"/>
        <v>0</v>
      </c>
      <c r="R648" s="126">
        <f t="shared" si="48"/>
        <v>0</v>
      </c>
    </row>
    <row r="649" spans="1:18" x14ac:dyDescent="0.55000000000000004">
      <c r="A649">
        <v>640</v>
      </c>
      <c r="B649" s="142"/>
      <c r="C649" s="142"/>
      <c r="D649" s="142"/>
      <c r="E649" s="142"/>
      <c r="F649" s="142"/>
      <c r="G649" t="str">
        <f t="shared" si="45"/>
        <v/>
      </c>
      <c r="H649" s="142"/>
      <c r="I649" t="str">
        <f t="shared" ca="1" si="46"/>
        <v/>
      </c>
      <c r="J649" s="142"/>
      <c r="K649" t="str">
        <f t="shared" ca="1" si="47"/>
        <v/>
      </c>
      <c r="L649" s="142"/>
      <c r="M649" s="142"/>
      <c r="N649" s="142"/>
      <c r="O649" s="146"/>
      <c r="P649" s="146"/>
      <c r="Q649" s="145">
        <f t="shared" si="49"/>
        <v>0</v>
      </c>
      <c r="R649" s="126">
        <f t="shared" si="48"/>
        <v>0</v>
      </c>
    </row>
    <row r="650" spans="1:18" x14ac:dyDescent="0.55000000000000004">
      <c r="A650">
        <v>641</v>
      </c>
      <c r="B650" s="142"/>
      <c r="C650" s="142"/>
      <c r="D650" s="142"/>
      <c r="E650" s="142"/>
      <c r="F650" s="142"/>
      <c r="G650" t="str">
        <f t="shared" si="45"/>
        <v/>
      </c>
      <c r="H650" s="142"/>
      <c r="I650" t="str">
        <f t="shared" ca="1" si="46"/>
        <v/>
      </c>
      <c r="J650" s="142"/>
      <c r="K650" t="str">
        <f t="shared" ca="1" si="47"/>
        <v/>
      </c>
      <c r="L650" s="142"/>
      <c r="M650" s="142"/>
      <c r="N650" s="142"/>
      <c r="O650" s="146"/>
      <c r="P650" s="146"/>
      <c r="Q650" s="145">
        <f t="shared" si="49"/>
        <v>0</v>
      </c>
      <c r="R650" s="126">
        <f t="shared" si="48"/>
        <v>0</v>
      </c>
    </row>
    <row r="651" spans="1:18" x14ac:dyDescent="0.55000000000000004">
      <c r="A651">
        <v>642</v>
      </c>
      <c r="B651" s="142"/>
      <c r="C651" s="142"/>
      <c r="D651" s="142"/>
      <c r="E651" s="142"/>
      <c r="F651" s="142"/>
      <c r="G651" t="str">
        <f t="shared" ref="G651:G714" si="50">LEFT(F651,1)</f>
        <v/>
      </c>
      <c r="H651" s="142"/>
      <c r="I651" t="str">
        <f t="shared" ref="I651:I714" ca="1" si="51">IFERROR(VLOOKUP(H651,INDIRECT(G651&amp;"CATL"),2,FALSE),"")</f>
        <v/>
      </c>
      <c r="J651" s="142"/>
      <c r="K651" t="str">
        <f t="shared" ref="K651:K714" ca="1" si="52">IFERROR(VLOOKUP(J651,INDIRECT("SUB"&amp;I651&amp;"L"),2,FALSE),"")</f>
        <v/>
      </c>
      <c r="L651" s="142"/>
      <c r="M651" s="142"/>
      <c r="N651" s="142"/>
      <c r="O651" s="146"/>
      <c r="P651" s="146"/>
      <c r="Q651" s="145">
        <f t="shared" si="49"/>
        <v>0</v>
      </c>
      <c r="R651" s="126">
        <f t="shared" ref="R651:R714" si="53">O651-P651</f>
        <v>0</v>
      </c>
    </row>
    <row r="652" spans="1:18" x14ac:dyDescent="0.55000000000000004">
      <c r="A652">
        <v>643</v>
      </c>
      <c r="B652" s="142"/>
      <c r="C652" s="142"/>
      <c r="D652" s="142"/>
      <c r="E652" s="142"/>
      <c r="F652" s="142"/>
      <c r="G652" t="str">
        <f t="shared" si="50"/>
        <v/>
      </c>
      <c r="H652" s="142"/>
      <c r="I652" t="str">
        <f t="shared" ca="1" si="51"/>
        <v/>
      </c>
      <c r="J652" s="142"/>
      <c r="K652" t="str">
        <f t="shared" ca="1" si="52"/>
        <v/>
      </c>
      <c r="L652" s="142"/>
      <c r="M652" s="142"/>
      <c r="N652" s="142"/>
      <c r="O652" s="146"/>
      <c r="P652" s="146"/>
      <c r="Q652" s="145">
        <f t="shared" ref="Q652:Q715" si="54">Q651+O652-P652</f>
        <v>0</v>
      </c>
      <c r="R652" s="126">
        <f t="shared" si="53"/>
        <v>0</v>
      </c>
    </row>
    <row r="653" spans="1:18" x14ac:dyDescent="0.55000000000000004">
      <c r="A653">
        <v>644</v>
      </c>
      <c r="B653" s="142"/>
      <c r="C653" s="142"/>
      <c r="D653" s="142"/>
      <c r="E653" s="142"/>
      <c r="F653" s="142"/>
      <c r="G653" t="str">
        <f t="shared" si="50"/>
        <v/>
      </c>
      <c r="H653" s="142"/>
      <c r="I653" t="str">
        <f t="shared" ca="1" si="51"/>
        <v/>
      </c>
      <c r="J653" s="142"/>
      <c r="K653" t="str">
        <f t="shared" ca="1" si="52"/>
        <v/>
      </c>
      <c r="L653" s="142"/>
      <c r="M653" s="142"/>
      <c r="N653" s="142"/>
      <c r="O653" s="146"/>
      <c r="P653" s="146"/>
      <c r="Q653" s="145">
        <f t="shared" si="54"/>
        <v>0</v>
      </c>
      <c r="R653" s="126">
        <f t="shared" si="53"/>
        <v>0</v>
      </c>
    </row>
    <row r="654" spans="1:18" x14ac:dyDescent="0.55000000000000004">
      <c r="A654">
        <v>645</v>
      </c>
      <c r="B654" s="142"/>
      <c r="C654" s="142"/>
      <c r="D654" s="142"/>
      <c r="E654" s="142"/>
      <c r="F654" s="142"/>
      <c r="G654" t="str">
        <f t="shared" si="50"/>
        <v/>
      </c>
      <c r="H654" s="142"/>
      <c r="I654" t="str">
        <f t="shared" ca="1" si="51"/>
        <v/>
      </c>
      <c r="J654" s="142"/>
      <c r="K654" t="str">
        <f t="shared" ca="1" si="52"/>
        <v/>
      </c>
      <c r="L654" s="142"/>
      <c r="M654" s="142"/>
      <c r="N654" s="142"/>
      <c r="O654" s="146"/>
      <c r="P654" s="146"/>
      <c r="Q654" s="145">
        <f t="shared" si="54"/>
        <v>0</v>
      </c>
      <c r="R654" s="126">
        <f t="shared" si="53"/>
        <v>0</v>
      </c>
    </row>
    <row r="655" spans="1:18" x14ac:dyDescent="0.55000000000000004">
      <c r="A655">
        <v>646</v>
      </c>
      <c r="B655" s="142"/>
      <c r="C655" s="142"/>
      <c r="D655" s="142"/>
      <c r="E655" s="142"/>
      <c r="F655" s="142"/>
      <c r="G655" t="str">
        <f t="shared" si="50"/>
        <v/>
      </c>
      <c r="H655" s="142"/>
      <c r="I655" t="str">
        <f t="shared" ca="1" si="51"/>
        <v/>
      </c>
      <c r="J655" s="142"/>
      <c r="K655" t="str">
        <f t="shared" ca="1" si="52"/>
        <v/>
      </c>
      <c r="L655" s="142"/>
      <c r="M655" s="142"/>
      <c r="N655" s="142"/>
      <c r="O655" s="146"/>
      <c r="P655" s="146"/>
      <c r="Q655" s="145">
        <f t="shared" si="54"/>
        <v>0</v>
      </c>
      <c r="R655" s="126">
        <f t="shared" si="53"/>
        <v>0</v>
      </c>
    </row>
    <row r="656" spans="1:18" x14ac:dyDescent="0.55000000000000004">
      <c r="A656">
        <v>647</v>
      </c>
      <c r="B656" s="142"/>
      <c r="C656" s="142"/>
      <c r="D656" s="142"/>
      <c r="E656" s="142"/>
      <c r="F656" s="142"/>
      <c r="G656" t="str">
        <f t="shared" si="50"/>
        <v/>
      </c>
      <c r="H656" s="142"/>
      <c r="I656" t="str">
        <f t="shared" ca="1" si="51"/>
        <v/>
      </c>
      <c r="J656" s="142"/>
      <c r="K656" t="str">
        <f t="shared" ca="1" si="52"/>
        <v/>
      </c>
      <c r="L656" s="142"/>
      <c r="M656" s="142"/>
      <c r="N656" s="142"/>
      <c r="O656" s="146"/>
      <c r="P656" s="146"/>
      <c r="Q656" s="145">
        <f t="shared" si="54"/>
        <v>0</v>
      </c>
      <c r="R656" s="126">
        <f t="shared" si="53"/>
        <v>0</v>
      </c>
    </row>
    <row r="657" spans="1:18" x14ac:dyDescent="0.55000000000000004">
      <c r="A657">
        <v>648</v>
      </c>
      <c r="B657" s="142"/>
      <c r="C657" s="142"/>
      <c r="D657" s="142"/>
      <c r="E657" s="142"/>
      <c r="F657" s="142"/>
      <c r="G657" t="str">
        <f t="shared" si="50"/>
        <v/>
      </c>
      <c r="H657" s="142"/>
      <c r="I657" t="str">
        <f t="shared" ca="1" si="51"/>
        <v/>
      </c>
      <c r="J657" s="142"/>
      <c r="K657" t="str">
        <f t="shared" ca="1" si="52"/>
        <v/>
      </c>
      <c r="L657" s="142"/>
      <c r="M657" s="142"/>
      <c r="N657" s="142"/>
      <c r="O657" s="146"/>
      <c r="P657" s="146"/>
      <c r="Q657" s="145">
        <f t="shared" si="54"/>
        <v>0</v>
      </c>
      <c r="R657" s="126">
        <f t="shared" si="53"/>
        <v>0</v>
      </c>
    </row>
    <row r="658" spans="1:18" x14ac:dyDescent="0.55000000000000004">
      <c r="A658">
        <v>649</v>
      </c>
      <c r="B658" s="142"/>
      <c r="C658" s="142"/>
      <c r="D658" s="142"/>
      <c r="E658" s="142"/>
      <c r="F658" s="142"/>
      <c r="G658" t="str">
        <f t="shared" si="50"/>
        <v/>
      </c>
      <c r="H658" s="142"/>
      <c r="I658" t="str">
        <f t="shared" ca="1" si="51"/>
        <v/>
      </c>
      <c r="J658" s="142"/>
      <c r="K658" t="str">
        <f t="shared" ca="1" si="52"/>
        <v/>
      </c>
      <c r="L658" s="142"/>
      <c r="M658" s="142"/>
      <c r="N658" s="142"/>
      <c r="O658" s="146"/>
      <c r="P658" s="146"/>
      <c r="Q658" s="145">
        <f t="shared" si="54"/>
        <v>0</v>
      </c>
      <c r="R658" s="126">
        <f t="shared" si="53"/>
        <v>0</v>
      </c>
    </row>
    <row r="659" spans="1:18" x14ac:dyDescent="0.55000000000000004">
      <c r="A659">
        <v>650</v>
      </c>
      <c r="B659" s="142"/>
      <c r="C659" s="142"/>
      <c r="D659" s="142"/>
      <c r="E659" s="142"/>
      <c r="F659" s="142"/>
      <c r="G659" t="str">
        <f t="shared" si="50"/>
        <v/>
      </c>
      <c r="H659" s="142"/>
      <c r="I659" t="str">
        <f t="shared" ca="1" si="51"/>
        <v/>
      </c>
      <c r="J659" s="142"/>
      <c r="K659" t="str">
        <f t="shared" ca="1" si="52"/>
        <v/>
      </c>
      <c r="L659" s="142"/>
      <c r="M659" s="142"/>
      <c r="N659" s="142"/>
      <c r="O659" s="146"/>
      <c r="P659" s="146"/>
      <c r="Q659" s="145">
        <f t="shared" si="54"/>
        <v>0</v>
      </c>
      <c r="R659" s="126">
        <f t="shared" si="53"/>
        <v>0</v>
      </c>
    </row>
    <row r="660" spans="1:18" x14ac:dyDescent="0.55000000000000004">
      <c r="A660">
        <v>651</v>
      </c>
      <c r="B660" s="142"/>
      <c r="C660" s="142"/>
      <c r="D660" s="142"/>
      <c r="E660" s="142"/>
      <c r="F660" s="142"/>
      <c r="G660" t="str">
        <f t="shared" si="50"/>
        <v/>
      </c>
      <c r="H660" s="142"/>
      <c r="I660" t="str">
        <f t="shared" ca="1" si="51"/>
        <v/>
      </c>
      <c r="J660" s="142"/>
      <c r="K660" t="str">
        <f t="shared" ca="1" si="52"/>
        <v/>
      </c>
      <c r="L660" s="142"/>
      <c r="M660" s="142"/>
      <c r="N660" s="142"/>
      <c r="O660" s="146"/>
      <c r="P660" s="146"/>
      <c r="Q660" s="145">
        <f t="shared" si="54"/>
        <v>0</v>
      </c>
      <c r="R660" s="126">
        <f t="shared" si="53"/>
        <v>0</v>
      </c>
    </row>
    <row r="661" spans="1:18" x14ac:dyDescent="0.55000000000000004">
      <c r="A661">
        <v>652</v>
      </c>
      <c r="B661" s="142"/>
      <c r="C661" s="142"/>
      <c r="D661" s="142"/>
      <c r="E661" s="142"/>
      <c r="F661" s="142"/>
      <c r="G661" t="str">
        <f t="shared" si="50"/>
        <v/>
      </c>
      <c r="H661" s="142"/>
      <c r="I661" t="str">
        <f t="shared" ca="1" si="51"/>
        <v/>
      </c>
      <c r="J661" s="142"/>
      <c r="K661" t="str">
        <f t="shared" ca="1" si="52"/>
        <v/>
      </c>
      <c r="L661" s="142"/>
      <c r="M661" s="142"/>
      <c r="N661" s="142"/>
      <c r="O661" s="146"/>
      <c r="P661" s="146"/>
      <c r="Q661" s="145">
        <f t="shared" si="54"/>
        <v>0</v>
      </c>
      <c r="R661" s="126">
        <f t="shared" si="53"/>
        <v>0</v>
      </c>
    </row>
    <row r="662" spans="1:18" x14ac:dyDescent="0.55000000000000004">
      <c r="A662">
        <v>653</v>
      </c>
      <c r="B662" s="142"/>
      <c r="C662" s="142"/>
      <c r="D662" s="142"/>
      <c r="E662" s="142"/>
      <c r="F662" s="142"/>
      <c r="G662" t="str">
        <f t="shared" si="50"/>
        <v/>
      </c>
      <c r="H662" s="142"/>
      <c r="I662" t="str">
        <f t="shared" ca="1" si="51"/>
        <v/>
      </c>
      <c r="J662" s="142"/>
      <c r="K662" t="str">
        <f t="shared" ca="1" si="52"/>
        <v/>
      </c>
      <c r="L662" s="142"/>
      <c r="M662" s="142"/>
      <c r="N662" s="142"/>
      <c r="O662" s="146"/>
      <c r="P662" s="146"/>
      <c r="Q662" s="145">
        <f t="shared" si="54"/>
        <v>0</v>
      </c>
      <c r="R662" s="126">
        <f t="shared" si="53"/>
        <v>0</v>
      </c>
    </row>
    <row r="663" spans="1:18" x14ac:dyDescent="0.55000000000000004">
      <c r="A663">
        <v>654</v>
      </c>
      <c r="B663" s="142"/>
      <c r="C663" s="142"/>
      <c r="D663" s="142"/>
      <c r="E663" s="142"/>
      <c r="F663" s="142"/>
      <c r="G663" t="str">
        <f t="shared" si="50"/>
        <v/>
      </c>
      <c r="H663" s="142"/>
      <c r="I663" t="str">
        <f t="shared" ca="1" si="51"/>
        <v/>
      </c>
      <c r="J663" s="142"/>
      <c r="K663" t="str">
        <f t="shared" ca="1" si="52"/>
        <v/>
      </c>
      <c r="L663" s="142"/>
      <c r="M663" s="142"/>
      <c r="N663" s="142"/>
      <c r="O663" s="146"/>
      <c r="P663" s="146"/>
      <c r="Q663" s="145">
        <f t="shared" si="54"/>
        <v>0</v>
      </c>
      <c r="R663" s="126">
        <f t="shared" si="53"/>
        <v>0</v>
      </c>
    </row>
    <row r="664" spans="1:18" x14ac:dyDescent="0.55000000000000004">
      <c r="A664">
        <v>655</v>
      </c>
      <c r="B664" s="142"/>
      <c r="C664" s="142"/>
      <c r="D664" s="142"/>
      <c r="E664" s="142"/>
      <c r="F664" s="142"/>
      <c r="G664" t="str">
        <f t="shared" si="50"/>
        <v/>
      </c>
      <c r="H664" s="142"/>
      <c r="I664" t="str">
        <f t="shared" ca="1" si="51"/>
        <v/>
      </c>
      <c r="J664" s="142"/>
      <c r="K664" t="str">
        <f t="shared" ca="1" si="52"/>
        <v/>
      </c>
      <c r="L664" s="142"/>
      <c r="M664" s="142"/>
      <c r="N664" s="142"/>
      <c r="O664" s="146"/>
      <c r="P664" s="146"/>
      <c r="Q664" s="145">
        <f t="shared" si="54"/>
        <v>0</v>
      </c>
      <c r="R664" s="126">
        <f t="shared" si="53"/>
        <v>0</v>
      </c>
    </row>
    <row r="665" spans="1:18" x14ac:dyDescent="0.55000000000000004">
      <c r="A665">
        <v>656</v>
      </c>
      <c r="B665" s="142"/>
      <c r="C665" s="142"/>
      <c r="D665" s="142"/>
      <c r="E665" s="142"/>
      <c r="F665" s="142"/>
      <c r="G665" t="str">
        <f t="shared" si="50"/>
        <v/>
      </c>
      <c r="H665" s="142"/>
      <c r="I665" t="str">
        <f t="shared" ca="1" si="51"/>
        <v/>
      </c>
      <c r="J665" s="142"/>
      <c r="K665" t="str">
        <f t="shared" ca="1" si="52"/>
        <v/>
      </c>
      <c r="L665" s="142"/>
      <c r="M665" s="142"/>
      <c r="N665" s="142"/>
      <c r="O665" s="146"/>
      <c r="P665" s="146"/>
      <c r="Q665" s="145">
        <f t="shared" si="54"/>
        <v>0</v>
      </c>
      <c r="R665" s="126">
        <f t="shared" si="53"/>
        <v>0</v>
      </c>
    </row>
    <row r="666" spans="1:18" x14ac:dyDescent="0.55000000000000004">
      <c r="A666">
        <v>657</v>
      </c>
      <c r="B666" s="142"/>
      <c r="C666" s="142"/>
      <c r="D666" s="142"/>
      <c r="E666" s="142"/>
      <c r="F666" s="142"/>
      <c r="G666" t="str">
        <f t="shared" si="50"/>
        <v/>
      </c>
      <c r="H666" s="142"/>
      <c r="I666" t="str">
        <f t="shared" ca="1" si="51"/>
        <v/>
      </c>
      <c r="J666" s="142"/>
      <c r="K666" t="str">
        <f t="shared" ca="1" si="52"/>
        <v/>
      </c>
      <c r="L666" s="142"/>
      <c r="M666" s="142"/>
      <c r="N666" s="142"/>
      <c r="O666" s="146"/>
      <c r="P666" s="146"/>
      <c r="Q666" s="145">
        <f t="shared" si="54"/>
        <v>0</v>
      </c>
      <c r="R666" s="126">
        <f t="shared" si="53"/>
        <v>0</v>
      </c>
    </row>
    <row r="667" spans="1:18" x14ac:dyDescent="0.55000000000000004">
      <c r="A667">
        <v>658</v>
      </c>
      <c r="B667" s="142"/>
      <c r="C667" s="142"/>
      <c r="D667" s="142"/>
      <c r="E667" s="142"/>
      <c r="F667" s="142"/>
      <c r="G667" t="str">
        <f t="shared" si="50"/>
        <v/>
      </c>
      <c r="H667" s="142"/>
      <c r="I667" t="str">
        <f t="shared" ca="1" si="51"/>
        <v/>
      </c>
      <c r="J667" s="142"/>
      <c r="K667" t="str">
        <f t="shared" ca="1" si="52"/>
        <v/>
      </c>
      <c r="L667" s="142"/>
      <c r="M667" s="142"/>
      <c r="N667" s="142"/>
      <c r="O667" s="146"/>
      <c r="P667" s="146"/>
      <c r="Q667" s="145">
        <f t="shared" si="54"/>
        <v>0</v>
      </c>
      <c r="R667" s="126">
        <f t="shared" si="53"/>
        <v>0</v>
      </c>
    </row>
    <row r="668" spans="1:18" x14ac:dyDescent="0.55000000000000004">
      <c r="A668">
        <v>659</v>
      </c>
      <c r="B668" s="142"/>
      <c r="C668" s="142"/>
      <c r="D668" s="142"/>
      <c r="E668" s="142"/>
      <c r="F668" s="142"/>
      <c r="G668" t="str">
        <f t="shared" si="50"/>
        <v/>
      </c>
      <c r="H668" s="142"/>
      <c r="I668" t="str">
        <f t="shared" ca="1" si="51"/>
        <v/>
      </c>
      <c r="J668" s="142"/>
      <c r="K668" t="str">
        <f t="shared" ca="1" si="52"/>
        <v/>
      </c>
      <c r="L668" s="142"/>
      <c r="M668" s="142"/>
      <c r="N668" s="142"/>
      <c r="O668" s="146"/>
      <c r="P668" s="146"/>
      <c r="Q668" s="145">
        <f t="shared" si="54"/>
        <v>0</v>
      </c>
      <c r="R668" s="126">
        <f t="shared" si="53"/>
        <v>0</v>
      </c>
    </row>
    <row r="669" spans="1:18" x14ac:dyDescent="0.55000000000000004">
      <c r="A669">
        <v>660</v>
      </c>
      <c r="B669" s="142"/>
      <c r="C669" s="142"/>
      <c r="D669" s="142"/>
      <c r="E669" s="142"/>
      <c r="F669" s="142"/>
      <c r="G669" t="str">
        <f t="shared" si="50"/>
        <v/>
      </c>
      <c r="H669" s="142"/>
      <c r="I669" t="str">
        <f t="shared" ca="1" si="51"/>
        <v/>
      </c>
      <c r="J669" s="142"/>
      <c r="K669" t="str">
        <f t="shared" ca="1" si="52"/>
        <v/>
      </c>
      <c r="L669" s="142"/>
      <c r="M669" s="142"/>
      <c r="N669" s="142"/>
      <c r="O669" s="146"/>
      <c r="P669" s="146"/>
      <c r="Q669" s="145">
        <f t="shared" si="54"/>
        <v>0</v>
      </c>
      <c r="R669" s="126">
        <f t="shared" si="53"/>
        <v>0</v>
      </c>
    </row>
    <row r="670" spans="1:18" x14ac:dyDescent="0.55000000000000004">
      <c r="A670">
        <v>661</v>
      </c>
      <c r="B670" s="142"/>
      <c r="C670" s="142"/>
      <c r="D670" s="142"/>
      <c r="E670" s="142"/>
      <c r="F670" s="142"/>
      <c r="G670" t="str">
        <f t="shared" si="50"/>
        <v/>
      </c>
      <c r="H670" s="142"/>
      <c r="I670" t="str">
        <f t="shared" ca="1" si="51"/>
        <v/>
      </c>
      <c r="J670" s="142"/>
      <c r="K670" t="str">
        <f t="shared" ca="1" si="52"/>
        <v/>
      </c>
      <c r="L670" s="142"/>
      <c r="M670" s="142"/>
      <c r="N670" s="142"/>
      <c r="O670" s="146"/>
      <c r="P670" s="146"/>
      <c r="Q670" s="145">
        <f t="shared" si="54"/>
        <v>0</v>
      </c>
      <c r="R670" s="126">
        <f t="shared" si="53"/>
        <v>0</v>
      </c>
    </row>
    <row r="671" spans="1:18" x14ac:dyDescent="0.55000000000000004">
      <c r="A671">
        <v>662</v>
      </c>
      <c r="B671" s="142"/>
      <c r="C671" s="142"/>
      <c r="D671" s="142"/>
      <c r="E671" s="142"/>
      <c r="F671" s="142"/>
      <c r="G671" t="str">
        <f t="shared" si="50"/>
        <v/>
      </c>
      <c r="H671" s="142"/>
      <c r="I671" t="str">
        <f t="shared" ca="1" si="51"/>
        <v/>
      </c>
      <c r="J671" s="142"/>
      <c r="K671" t="str">
        <f t="shared" ca="1" si="52"/>
        <v/>
      </c>
      <c r="L671" s="142"/>
      <c r="M671" s="142"/>
      <c r="N671" s="142"/>
      <c r="O671" s="146"/>
      <c r="P671" s="146"/>
      <c r="Q671" s="145">
        <f t="shared" si="54"/>
        <v>0</v>
      </c>
      <c r="R671" s="126">
        <f t="shared" si="53"/>
        <v>0</v>
      </c>
    </row>
    <row r="672" spans="1:18" x14ac:dyDescent="0.55000000000000004">
      <c r="A672">
        <v>663</v>
      </c>
      <c r="B672" s="142"/>
      <c r="C672" s="142"/>
      <c r="D672" s="142"/>
      <c r="E672" s="142"/>
      <c r="F672" s="142"/>
      <c r="G672" t="str">
        <f t="shared" si="50"/>
        <v/>
      </c>
      <c r="H672" s="142"/>
      <c r="I672" t="str">
        <f t="shared" ca="1" si="51"/>
        <v/>
      </c>
      <c r="J672" s="142"/>
      <c r="K672" t="str">
        <f t="shared" ca="1" si="52"/>
        <v/>
      </c>
      <c r="L672" s="142"/>
      <c r="M672" s="142"/>
      <c r="N672" s="142"/>
      <c r="O672" s="146"/>
      <c r="P672" s="146"/>
      <c r="Q672" s="145">
        <f t="shared" si="54"/>
        <v>0</v>
      </c>
      <c r="R672" s="126">
        <f t="shared" si="53"/>
        <v>0</v>
      </c>
    </row>
    <row r="673" spans="1:18" x14ac:dyDescent="0.55000000000000004">
      <c r="A673">
        <v>664</v>
      </c>
      <c r="B673" s="142"/>
      <c r="C673" s="142"/>
      <c r="D673" s="142"/>
      <c r="E673" s="142"/>
      <c r="F673" s="142"/>
      <c r="G673" t="str">
        <f t="shared" si="50"/>
        <v/>
      </c>
      <c r="H673" s="142"/>
      <c r="I673" t="str">
        <f t="shared" ca="1" si="51"/>
        <v/>
      </c>
      <c r="J673" s="142"/>
      <c r="K673" t="str">
        <f t="shared" ca="1" si="52"/>
        <v/>
      </c>
      <c r="L673" s="142"/>
      <c r="M673" s="142"/>
      <c r="N673" s="142"/>
      <c r="O673" s="146"/>
      <c r="P673" s="146"/>
      <c r="Q673" s="145">
        <f t="shared" si="54"/>
        <v>0</v>
      </c>
      <c r="R673" s="126">
        <f t="shared" si="53"/>
        <v>0</v>
      </c>
    </row>
    <row r="674" spans="1:18" x14ac:dyDescent="0.55000000000000004">
      <c r="A674">
        <v>665</v>
      </c>
      <c r="B674" s="142"/>
      <c r="C674" s="142"/>
      <c r="D674" s="142"/>
      <c r="E674" s="142"/>
      <c r="F674" s="142"/>
      <c r="G674" t="str">
        <f t="shared" si="50"/>
        <v/>
      </c>
      <c r="H674" s="142"/>
      <c r="I674" t="str">
        <f t="shared" ca="1" si="51"/>
        <v/>
      </c>
      <c r="J674" s="142"/>
      <c r="K674" t="str">
        <f t="shared" ca="1" si="52"/>
        <v/>
      </c>
      <c r="L674" s="142"/>
      <c r="M674" s="142"/>
      <c r="N674" s="142"/>
      <c r="O674" s="146"/>
      <c r="P674" s="146"/>
      <c r="Q674" s="145">
        <f t="shared" si="54"/>
        <v>0</v>
      </c>
      <c r="R674" s="126">
        <f t="shared" si="53"/>
        <v>0</v>
      </c>
    </row>
    <row r="675" spans="1:18" x14ac:dyDescent="0.55000000000000004">
      <c r="A675">
        <v>666</v>
      </c>
      <c r="B675" s="142"/>
      <c r="C675" s="142"/>
      <c r="D675" s="142"/>
      <c r="E675" s="142"/>
      <c r="F675" s="142"/>
      <c r="G675" t="str">
        <f t="shared" si="50"/>
        <v/>
      </c>
      <c r="H675" s="142"/>
      <c r="I675" t="str">
        <f t="shared" ca="1" si="51"/>
        <v/>
      </c>
      <c r="J675" s="142"/>
      <c r="K675" t="str">
        <f t="shared" ca="1" si="52"/>
        <v/>
      </c>
      <c r="L675" s="142"/>
      <c r="M675" s="142"/>
      <c r="N675" s="142"/>
      <c r="O675" s="146"/>
      <c r="P675" s="146"/>
      <c r="Q675" s="145">
        <f t="shared" si="54"/>
        <v>0</v>
      </c>
      <c r="R675" s="126">
        <f t="shared" si="53"/>
        <v>0</v>
      </c>
    </row>
    <row r="676" spans="1:18" x14ac:dyDescent="0.55000000000000004">
      <c r="A676">
        <v>667</v>
      </c>
      <c r="B676" s="142"/>
      <c r="C676" s="142"/>
      <c r="D676" s="142"/>
      <c r="E676" s="142"/>
      <c r="F676" s="142"/>
      <c r="G676" t="str">
        <f t="shared" si="50"/>
        <v/>
      </c>
      <c r="H676" s="142"/>
      <c r="I676" t="str">
        <f t="shared" ca="1" si="51"/>
        <v/>
      </c>
      <c r="J676" s="142"/>
      <c r="K676" t="str">
        <f t="shared" ca="1" si="52"/>
        <v/>
      </c>
      <c r="L676" s="142"/>
      <c r="M676" s="142"/>
      <c r="N676" s="142"/>
      <c r="O676" s="146"/>
      <c r="P676" s="146"/>
      <c r="Q676" s="145">
        <f t="shared" si="54"/>
        <v>0</v>
      </c>
      <c r="R676" s="126">
        <f t="shared" si="53"/>
        <v>0</v>
      </c>
    </row>
    <row r="677" spans="1:18" x14ac:dyDescent="0.55000000000000004">
      <c r="A677">
        <v>668</v>
      </c>
      <c r="B677" s="142"/>
      <c r="C677" s="142"/>
      <c r="D677" s="142"/>
      <c r="E677" s="142"/>
      <c r="F677" s="142"/>
      <c r="G677" t="str">
        <f t="shared" si="50"/>
        <v/>
      </c>
      <c r="H677" s="142"/>
      <c r="I677" t="str">
        <f t="shared" ca="1" si="51"/>
        <v/>
      </c>
      <c r="J677" s="142"/>
      <c r="K677" t="str">
        <f t="shared" ca="1" si="52"/>
        <v/>
      </c>
      <c r="L677" s="142"/>
      <c r="M677" s="142"/>
      <c r="N677" s="142"/>
      <c r="O677" s="146"/>
      <c r="P677" s="146"/>
      <c r="Q677" s="145">
        <f t="shared" si="54"/>
        <v>0</v>
      </c>
      <c r="R677" s="126">
        <f t="shared" si="53"/>
        <v>0</v>
      </c>
    </row>
    <row r="678" spans="1:18" x14ac:dyDescent="0.55000000000000004">
      <c r="A678">
        <v>669</v>
      </c>
      <c r="B678" s="142"/>
      <c r="C678" s="142"/>
      <c r="D678" s="142"/>
      <c r="E678" s="142"/>
      <c r="F678" s="142"/>
      <c r="G678" t="str">
        <f t="shared" si="50"/>
        <v/>
      </c>
      <c r="H678" s="142"/>
      <c r="I678" t="str">
        <f t="shared" ca="1" si="51"/>
        <v/>
      </c>
      <c r="J678" s="142"/>
      <c r="K678" t="str">
        <f t="shared" ca="1" si="52"/>
        <v/>
      </c>
      <c r="L678" s="142"/>
      <c r="M678" s="142"/>
      <c r="N678" s="142"/>
      <c r="O678" s="146"/>
      <c r="P678" s="146"/>
      <c r="Q678" s="145">
        <f t="shared" si="54"/>
        <v>0</v>
      </c>
      <c r="R678" s="126">
        <f t="shared" si="53"/>
        <v>0</v>
      </c>
    </row>
    <row r="679" spans="1:18" x14ac:dyDescent="0.55000000000000004">
      <c r="A679">
        <v>670</v>
      </c>
      <c r="B679" s="142"/>
      <c r="C679" s="142"/>
      <c r="D679" s="142"/>
      <c r="E679" s="142"/>
      <c r="F679" s="142"/>
      <c r="G679" t="str">
        <f t="shared" si="50"/>
        <v/>
      </c>
      <c r="H679" s="142"/>
      <c r="I679" t="str">
        <f t="shared" ca="1" si="51"/>
        <v/>
      </c>
      <c r="J679" s="142"/>
      <c r="K679" t="str">
        <f t="shared" ca="1" si="52"/>
        <v/>
      </c>
      <c r="L679" s="142"/>
      <c r="M679" s="142"/>
      <c r="N679" s="142"/>
      <c r="O679" s="146"/>
      <c r="P679" s="146"/>
      <c r="Q679" s="145">
        <f t="shared" si="54"/>
        <v>0</v>
      </c>
      <c r="R679" s="126">
        <f t="shared" si="53"/>
        <v>0</v>
      </c>
    </row>
    <row r="680" spans="1:18" x14ac:dyDescent="0.55000000000000004">
      <c r="A680">
        <v>671</v>
      </c>
      <c r="B680" s="142"/>
      <c r="C680" s="142"/>
      <c r="D680" s="142"/>
      <c r="E680" s="142"/>
      <c r="F680" s="142"/>
      <c r="G680" t="str">
        <f t="shared" si="50"/>
        <v/>
      </c>
      <c r="H680" s="142"/>
      <c r="I680" t="str">
        <f t="shared" ca="1" si="51"/>
        <v/>
      </c>
      <c r="J680" s="142"/>
      <c r="K680" t="str">
        <f t="shared" ca="1" si="52"/>
        <v/>
      </c>
      <c r="L680" s="142"/>
      <c r="M680" s="142"/>
      <c r="N680" s="142"/>
      <c r="O680" s="146"/>
      <c r="P680" s="146"/>
      <c r="Q680" s="145">
        <f t="shared" si="54"/>
        <v>0</v>
      </c>
      <c r="R680" s="126">
        <f t="shared" si="53"/>
        <v>0</v>
      </c>
    </row>
    <row r="681" spans="1:18" x14ac:dyDescent="0.55000000000000004">
      <c r="A681">
        <v>672</v>
      </c>
      <c r="B681" s="142"/>
      <c r="C681" s="142"/>
      <c r="D681" s="142"/>
      <c r="E681" s="142"/>
      <c r="F681" s="142"/>
      <c r="G681" t="str">
        <f t="shared" si="50"/>
        <v/>
      </c>
      <c r="H681" s="142"/>
      <c r="I681" t="str">
        <f t="shared" ca="1" si="51"/>
        <v/>
      </c>
      <c r="J681" s="142"/>
      <c r="K681" t="str">
        <f t="shared" ca="1" si="52"/>
        <v/>
      </c>
      <c r="L681" s="142"/>
      <c r="M681" s="142"/>
      <c r="N681" s="142"/>
      <c r="O681" s="146"/>
      <c r="P681" s="146"/>
      <c r="Q681" s="145">
        <f t="shared" si="54"/>
        <v>0</v>
      </c>
      <c r="R681" s="126">
        <f t="shared" si="53"/>
        <v>0</v>
      </c>
    </row>
    <row r="682" spans="1:18" x14ac:dyDescent="0.55000000000000004">
      <c r="A682">
        <v>673</v>
      </c>
      <c r="B682" s="142"/>
      <c r="C682" s="142"/>
      <c r="D682" s="142"/>
      <c r="E682" s="142"/>
      <c r="F682" s="142"/>
      <c r="G682" t="str">
        <f t="shared" si="50"/>
        <v/>
      </c>
      <c r="H682" s="142"/>
      <c r="I682" t="str">
        <f t="shared" ca="1" si="51"/>
        <v/>
      </c>
      <c r="J682" s="142"/>
      <c r="K682" t="str">
        <f t="shared" ca="1" si="52"/>
        <v/>
      </c>
      <c r="L682" s="142"/>
      <c r="M682" s="142"/>
      <c r="N682" s="142"/>
      <c r="O682" s="146"/>
      <c r="P682" s="146"/>
      <c r="Q682" s="145">
        <f t="shared" si="54"/>
        <v>0</v>
      </c>
      <c r="R682" s="126">
        <f t="shared" si="53"/>
        <v>0</v>
      </c>
    </row>
    <row r="683" spans="1:18" x14ac:dyDescent="0.55000000000000004">
      <c r="A683">
        <v>674</v>
      </c>
      <c r="B683" s="142"/>
      <c r="C683" s="142"/>
      <c r="D683" s="142"/>
      <c r="E683" s="142"/>
      <c r="F683" s="142"/>
      <c r="G683" t="str">
        <f t="shared" si="50"/>
        <v/>
      </c>
      <c r="H683" s="142"/>
      <c r="I683" t="str">
        <f t="shared" ca="1" si="51"/>
        <v/>
      </c>
      <c r="J683" s="142"/>
      <c r="K683" t="str">
        <f t="shared" ca="1" si="52"/>
        <v/>
      </c>
      <c r="L683" s="142"/>
      <c r="M683" s="142"/>
      <c r="N683" s="142"/>
      <c r="O683" s="146"/>
      <c r="P683" s="146"/>
      <c r="Q683" s="145">
        <f t="shared" si="54"/>
        <v>0</v>
      </c>
      <c r="R683" s="126">
        <f t="shared" si="53"/>
        <v>0</v>
      </c>
    </row>
    <row r="684" spans="1:18" x14ac:dyDescent="0.55000000000000004">
      <c r="A684">
        <v>675</v>
      </c>
      <c r="B684" s="142"/>
      <c r="C684" s="142"/>
      <c r="D684" s="142"/>
      <c r="E684" s="142"/>
      <c r="F684" s="142"/>
      <c r="G684" t="str">
        <f t="shared" si="50"/>
        <v/>
      </c>
      <c r="H684" s="142"/>
      <c r="I684" t="str">
        <f t="shared" ca="1" si="51"/>
        <v/>
      </c>
      <c r="J684" s="142"/>
      <c r="K684" t="str">
        <f t="shared" ca="1" si="52"/>
        <v/>
      </c>
      <c r="L684" s="142"/>
      <c r="M684" s="142"/>
      <c r="N684" s="142"/>
      <c r="O684" s="146"/>
      <c r="P684" s="146"/>
      <c r="Q684" s="145">
        <f t="shared" si="54"/>
        <v>0</v>
      </c>
      <c r="R684" s="126">
        <f t="shared" si="53"/>
        <v>0</v>
      </c>
    </row>
    <row r="685" spans="1:18" x14ac:dyDescent="0.55000000000000004">
      <c r="A685">
        <v>676</v>
      </c>
      <c r="B685" s="142"/>
      <c r="C685" s="142"/>
      <c r="D685" s="142"/>
      <c r="E685" s="142"/>
      <c r="F685" s="142"/>
      <c r="G685" t="str">
        <f t="shared" si="50"/>
        <v/>
      </c>
      <c r="H685" s="142"/>
      <c r="I685" t="str">
        <f t="shared" ca="1" si="51"/>
        <v/>
      </c>
      <c r="J685" s="142"/>
      <c r="K685" t="str">
        <f t="shared" ca="1" si="52"/>
        <v/>
      </c>
      <c r="L685" s="142"/>
      <c r="M685" s="142"/>
      <c r="N685" s="142"/>
      <c r="O685" s="146"/>
      <c r="P685" s="146"/>
      <c r="Q685" s="145">
        <f t="shared" si="54"/>
        <v>0</v>
      </c>
      <c r="R685" s="126">
        <f t="shared" si="53"/>
        <v>0</v>
      </c>
    </row>
    <row r="686" spans="1:18" x14ac:dyDescent="0.55000000000000004">
      <c r="A686">
        <v>677</v>
      </c>
      <c r="B686" s="142"/>
      <c r="C686" s="142"/>
      <c r="D686" s="142"/>
      <c r="E686" s="142"/>
      <c r="F686" s="142"/>
      <c r="G686" t="str">
        <f t="shared" si="50"/>
        <v/>
      </c>
      <c r="H686" s="142"/>
      <c r="I686" t="str">
        <f t="shared" ca="1" si="51"/>
        <v/>
      </c>
      <c r="J686" s="142"/>
      <c r="K686" t="str">
        <f t="shared" ca="1" si="52"/>
        <v/>
      </c>
      <c r="L686" s="142"/>
      <c r="M686" s="142"/>
      <c r="N686" s="142"/>
      <c r="O686" s="146"/>
      <c r="P686" s="146"/>
      <c r="Q686" s="145">
        <f t="shared" si="54"/>
        <v>0</v>
      </c>
      <c r="R686" s="126">
        <f t="shared" si="53"/>
        <v>0</v>
      </c>
    </row>
    <row r="687" spans="1:18" x14ac:dyDescent="0.55000000000000004">
      <c r="A687">
        <v>678</v>
      </c>
      <c r="B687" s="142"/>
      <c r="C687" s="142"/>
      <c r="D687" s="142"/>
      <c r="E687" s="142"/>
      <c r="F687" s="142"/>
      <c r="G687" t="str">
        <f t="shared" si="50"/>
        <v/>
      </c>
      <c r="H687" s="142"/>
      <c r="I687" t="str">
        <f t="shared" ca="1" si="51"/>
        <v/>
      </c>
      <c r="J687" s="142"/>
      <c r="K687" t="str">
        <f t="shared" ca="1" si="52"/>
        <v/>
      </c>
      <c r="L687" s="142"/>
      <c r="M687" s="142"/>
      <c r="N687" s="142"/>
      <c r="O687" s="146"/>
      <c r="P687" s="146"/>
      <c r="Q687" s="145">
        <f t="shared" si="54"/>
        <v>0</v>
      </c>
      <c r="R687" s="126">
        <f t="shared" si="53"/>
        <v>0</v>
      </c>
    </row>
    <row r="688" spans="1:18" x14ac:dyDescent="0.55000000000000004">
      <c r="A688">
        <v>679</v>
      </c>
      <c r="B688" s="142"/>
      <c r="C688" s="142"/>
      <c r="D688" s="142"/>
      <c r="E688" s="142"/>
      <c r="F688" s="142"/>
      <c r="G688" t="str">
        <f t="shared" si="50"/>
        <v/>
      </c>
      <c r="H688" s="142"/>
      <c r="I688" t="str">
        <f t="shared" ca="1" si="51"/>
        <v/>
      </c>
      <c r="J688" s="142"/>
      <c r="K688" t="str">
        <f t="shared" ca="1" si="52"/>
        <v/>
      </c>
      <c r="L688" s="142"/>
      <c r="M688" s="142"/>
      <c r="N688" s="142"/>
      <c r="O688" s="146"/>
      <c r="P688" s="146"/>
      <c r="Q688" s="145">
        <f t="shared" si="54"/>
        <v>0</v>
      </c>
      <c r="R688" s="126">
        <f t="shared" si="53"/>
        <v>0</v>
      </c>
    </row>
    <row r="689" spans="1:18" x14ac:dyDescent="0.55000000000000004">
      <c r="A689">
        <v>680</v>
      </c>
      <c r="B689" s="142"/>
      <c r="C689" s="142"/>
      <c r="D689" s="142"/>
      <c r="E689" s="142"/>
      <c r="F689" s="142"/>
      <c r="G689" t="str">
        <f t="shared" si="50"/>
        <v/>
      </c>
      <c r="H689" s="142"/>
      <c r="I689" t="str">
        <f t="shared" ca="1" si="51"/>
        <v/>
      </c>
      <c r="J689" s="142"/>
      <c r="K689" t="str">
        <f t="shared" ca="1" si="52"/>
        <v/>
      </c>
      <c r="L689" s="142"/>
      <c r="M689" s="142"/>
      <c r="N689" s="142"/>
      <c r="O689" s="146"/>
      <c r="P689" s="146"/>
      <c r="Q689" s="145">
        <f t="shared" si="54"/>
        <v>0</v>
      </c>
      <c r="R689" s="126">
        <f t="shared" si="53"/>
        <v>0</v>
      </c>
    </row>
    <row r="690" spans="1:18" x14ac:dyDescent="0.55000000000000004">
      <c r="A690">
        <v>681</v>
      </c>
      <c r="B690" s="142"/>
      <c r="C690" s="142"/>
      <c r="D690" s="142"/>
      <c r="E690" s="142"/>
      <c r="F690" s="142"/>
      <c r="G690" t="str">
        <f t="shared" si="50"/>
        <v/>
      </c>
      <c r="H690" s="142"/>
      <c r="I690" t="str">
        <f t="shared" ca="1" si="51"/>
        <v/>
      </c>
      <c r="J690" s="142"/>
      <c r="K690" t="str">
        <f t="shared" ca="1" si="52"/>
        <v/>
      </c>
      <c r="L690" s="142"/>
      <c r="M690" s="142"/>
      <c r="N690" s="142"/>
      <c r="O690" s="146"/>
      <c r="P690" s="146"/>
      <c r="Q690" s="145">
        <f t="shared" si="54"/>
        <v>0</v>
      </c>
      <c r="R690" s="126">
        <f t="shared" si="53"/>
        <v>0</v>
      </c>
    </row>
    <row r="691" spans="1:18" x14ac:dyDescent="0.55000000000000004">
      <c r="A691">
        <v>682</v>
      </c>
      <c r="B691" s="142"/>
      <c r="C691" s="142"/>
      <c r="D691" s="142"/>
      <c r="E691" s="142"/>
      <c r="F691" s="142"/>
      <c r="G691" t="str">
        <f t="shared" si="50"/>
        <v/>
      </c>
      <c r="H691" s="142"/>
      <c r="I691" t="str">
        <f t="shared" ca="1" si="51"/>
        <v/>
      </c>
      <c r="J691" s="142"/>
      <c r="K691" t="str">
        <f t="shared" ca="1" si="52"/>
        <v/>
      </c>
      <c r="L691" s="142"/>
      <c r="M691" s="142"/>
      <c r="N691" s="142"/>
      <c r="O691" s="146"/>
      <c r="P691" s="146"/>
      <c r="Q691" s="145">
        <f t="shared" si="54"/>
        <v>0</v>
      </c>
      <c r="R691" s="126">
        <f t="shared" si="53"/>
        <v>0</v>
      </c>
    </row>
    <row r="692" spans="1:18" x14ac:dyDescent="0.55000000000000004">
      <c r="A692">
        <v>683</v>
      </c>
      <c r="B692" s="142"/>
      <c r="C692" s="142"/>
      <c r="D692" s="142"/>
      <c r="E692" s="142"/>
      <c r="F692" s="142"/>
      <c r="G692" t="str">
        <f t="shared" si="50"/>
        <v/>
      </c>
      <c r="H692" s="142"/>
      <c r="I692" t="str">
        <f t="shared" ca="1" si="51"/>
        <v/>
      </c>
      <c r="J692" s="142"/>
      <c r="K692" t="str">
        <f t="shared" ca="1" si="52"/>
        <v/>
      </c>
      <c r="L692" s="142"/>
      <c r="M692" s="142"/>
      <c r="N692" s="142"/>
      <c r="O692" s="146"/>
      <c r="P692" s="146"/>
      <c r="Q692" s="145">
        <f t="shared" si="54"/>
        <v>0</v>
      </c>
      <c r="R692" s="126">
        <f t="shared" si="53"/>
        <v>0</v>
      </c>
    </row>
    <row r="693" spans="1:18" x14ac:dyDescent="0.55000000000000004">
      <c r="A693">
        <v>684</v>
      </c>
      <c r="B693" s="142"/>
      <c r="C693" s="142"/>
      <c r="D693" s="142"/>
      <c r="E693" s="142"/>
      <c r="F693" s="142"/>
      <c r="G693" t="str">
        <f t="shared" si="50"/>
        <v/>
      </c>
      <c r="H693" s="142"/>
      <c r="I693" t="str">
        <f t="shared" ca="1" si="51"/>
        <v/>
      </c>
      <c r="J693" s="142"/>
      <c r="K693" t="str">
        <f t="shared" ca="1" si="52"/>
        <v/>
      </c>
      <c r="L693" s="142"/>
      <c r="M693" s="142"/>
      <c r="N693" s="142"/>
      <c r="O693" s="146"/>
      <c r="P693" s="146"/>
      <c r="Q693" s="145">
        <f t="shared" si="54"/>
        <v>0</v>
      </c>
      <c r="R693" s="126">
        <f t="shared" si="53"/>
        <v>0</v>
      </c>
    </row>
    <row r="694" spans="1:18" x14ac:dyDescent="0.55000000000000004">
      <c r="A694">
        <v>685</v>
      </c>
      <c r="B694" s="142"/>
      <c r="C694" s="142"/>
      <c r="D694" s="142"/>
      <c r="E694" s="142"/>
      <c r="F694" s="142"/>
      <c r="G694" t="str">
        <f t="shared" si="50"/>
        <v/>
      </c>
      <c r="H694" s="142"/>
      <c r="I694" t="str">
        <f t="shared" ca="1" si="51"/>
        <v/>
      </c>
      <c r="J694" s="142"/>
      <c r="K694" t="str">
        <f t="shared" ca="1" si="52"/>
        <v/>
      </c>
      <c r="L694" s="142"/>
      <c r="M694" s="142"/>
      <c r="N694" s="142"/>
      <c r="O694" s="146"/>
      <c r="P694" s="146"/>
      <c r="Q694" s="145">
        <f t="shared" si="54"/>
        <v>0</v>
      </c>
      <c r="R694" s="126">
        <f t="shared" si="53"/>
        <v>0</v>
      </c>
    </row>
    <row r="695" spans="1:18" x14ac:dyDescent="0.55000000000000004">
      <c r="A695">
        <v>686</v>
      </c>
      <c r="B695" s="142"/>
      <c r="C695" s="142"/>
      <c r="D695" s="142"/>
      <c r="E695" s="142"/>
      <c r="F695" s="142"/>
      <c r="G695" t="str">
        <f t="shared" si="50"/>
        <v/>
      </c>
      <c r="H695" s="142"/>
      <c r="I695" t="str">
        <f t="shared" ca="1" si="51"/>
        <v/>
      </c>
      <c r="J695" s="142"/>
      <c r="K695" t="str">
        <f t="shared" ca="1" si="52"/>
        <v/>
      </c>
      <c r="L695" s="142"/>
      <c r="M695" s="142"/>
      <c r="N695" s="142"/>
      <c r="O695" s="146"/>
      <c r="P695" s="146"/>
      <c r="Q695" s="145">
        <f t="shared" si="54"/>
        <v>0</v>
      </c>
      <c r="R695" s="126">
        <f t="shared" si="53"/>
        <v>0</v>
      </c>
    </row>
    <row r="696" spans="1:18" x14ac:dyDescent="0.55000000000000004">
      <c r="A696">
        <v>687</v>
      </c>
      <c r="B696" s="142"/>
      <c r="C696" s="142"/>
      <c r="D696" s="142"/>
      <c r="E696" s="142"/>
      <c r="F696" s="142"/>
      <c r="G696" t="str">
        <f t="shared" si="50"/>
        <v/>
      </c>
      <c r="H696" s="142"/>
      <c r="I696" t="str">
        <f t="shared" ca="1" si="51"/>
        <v/>
      </c>
      <c r="J696" s="142"/>
      <c r="K696" t="str">
        <f t="shared" ca="1" si="52"/>
        <v/>
      </c>
      <c r="L696" s="142"/>
      <c r="M696" s="142"/>
      <c r="N696" s="142"/>
      <c r="O696" s="146"/>
      <c r="P696" s="146"/>
      <c r="Q696" s="145">
        <f t="shared" si="54"/>
        <v>0</v>
      </c>
      <c r="R696" s="126">
        <f t="shared" si="53"/>
        <v>0</v>
      </c>
    </row>
    <row r="697" spans="1:18" x14ac:dyDescent="0.55000000000000004">
      <c r="A697">
        <v>688</v>
      </c>
      <c r="B697" s="142"/>
      <c r="C697" s="142"/>
      <c r="D697" s="142"/>
      <c r="E697" s="142"/>
      <c r="F697" s="142"/>
      <c r="G697" t="str">
        <f t="shared" si="50"/>
        <v/>
      </c>
      <c r="H697" s="142"/>
      <c r="I697" t="str">
        <f t="shared" ca="1" si="51"/>
        <v/>
      </c>
      <c r="J697" s="142"/>
      <c r="K697" t="str">
        <f t="shared" ca="1" si="52"/>
        <v/>
      </c>
      <c r="L697" s="142"/>
      <c r="M697" s="142"/>
      <c r="N697" s="142"/>
      <c r="O697" s="146"/>
      <c r="P697" s="146"/>
      <c r="Q697" s="145">
        <f t="shared" si="54"/>
        <v>0</v>
      </c>
      <c r="R697" s="126">
        <f t="shared" si="53"/>
        <v>0</v>
      </c>
    </row>
    <row r="698" spans="1:18" x14ac:dyDescent="0.55000000000000004">
      <c r="A698">
        <v>689</v>
      </c>
      <c r="B698" s="142"/>
      <c r="C698" s="142"/>
      <c r="D698" s="142"/>
      <c r="E698" s="142"/>
      <c r="F698" s="142"/>
      <c r="G698" t="str">
        <f t="shared" si="50"/>
        <v/>
      </c>
      <c r="H698" s="142"/>
      <c r="I698" t="str">
        <f t="shared" ca="1" si="51"/>
        <v/>
      </c>
      <c r="J698" s="142"/>
      <c r="K698" t="str">
        <f t="shared" ca="1" si="52"/>
        <v/>
      </c>
      <c r="L698" s="142"/>
      <c r="M698" s="142"/>
      <c r="N698" s="142"/>
      <c r="O698" s="146"/>
      <c r="P698" s="146"/>
      <c r="Q698" s="145">
        <f t="shared" si="54"/>
        <v>0</v>
      </c>
      <c r="R698" s="126">
        <f t="shared" si="53"/>
        <v>0</v>
      </c>
    </row>
    <row r="699" spans="1:18" x14ac:dyDescent="0.55000000000000004">
      <c r="A699">
        <v>690</v>
      </c>
      <c r="B699" s="142"/>
      <c r="C699" s="142"/>
      <c r="D699" s="142"/>
      <c r="E699" s="142"/>
      <c r="F699" s="142"/>
      <c r="G699" t="str">
        <f t="shared" si="50"/>
        <v/>
      </c>
      <c r="H699" s="142"/>
      <c r="I699" t="str">
        <f t="shared" ca="1" si="51"/>
        <v/>
      </c>
      <c r="J699" s="142"/>
      <c r="K699" t="str">
        <f t="shared" ca="1" si="52"/>
        <v/>
      </c>
      <c r="L699" s="142"/>
      <c r="M699" s="142"/>
      <c r="N699" s="142"/>
      <c r="O699" s="146"/>
      <c r="P699" s="146"/>
      <c r="Q699" s="145">
        <f t="shared" si="54"/>
        <v>0</v>
      </c>
      <c r="R699" s="126">
        <f t="shared" si="53"/>
        <v>0</v>
      </c>
    </row>
    <row r="700" spans="1:18" x14ac:dyDescent="0.55000000000000004">
      <c r="A700">
        <v>691</v>
      </c>
      <c r="B700" s="142"/>
      <c r="C700" s="142"/>
      <c r="D700" s="142"/>
      <c r="E700" s="142"/>
      <c r="F700" s="142"/>
      <c r="G700" t="str">
        <f t="shared" si="50"/>
        <v/>
      </c>
      <c r="H700" s="142"/>
      <c r="I700" t="str">
        <f t="shared" ca="1" si="51"/>
        <v/>
      </c>
      <c r="J700" s="142"/>
      <c r="K700" t="str">
        <f t="shared" ca="1" si="52"/>
        <v/>
      </c>
      <c r="L700" s="142"/>
      <c r="M700" s="142"/>
      <c r="N700" s="142"/>
      <c r="O700" s="146"/>
      <c r="P700" s="146"/>
      <c r="Q700" s="145">
        <f t="shared" si="54"/>
        <v>0</v>
      </c>
      <c r="R700" s="126">
        <f t="shared" si="53"/>
        <v>0</v>
      </c>
    </row>
    <row r="701" spans="1:18" x14ac:dyDescent="0.55000000000000004">
      <c r="A701">
        <v>692</v>
      </c>
      <c r="B701" s="142"/>
      <c r="C701" s="142"/>
      <c r="D701" s="142"/>
      <c r="E701" s="142"/>
      <c r="F701" s="142"/>
      <c r="G701" t="str">
        <f t="shared" si="50"/>
        <v/>
      </c>
      <c r="H701" s="142"/>
      <c r="I701" t="str">
        <f t="shared" ca="1" si="51"/>
        <v/>
      </c>
      <c r="J701" s="142"/>
      <c r="K701" t="str">
        <f t="shared" ca="1" si="52"/>
        <v/>
      </c>
      <c r="L701" s="142"/>
      <c r="M701" s="142"/>
      <c r="N701" s="142"/>
      <c r="O701" s="146"/>
      <c r="P701" s="146"/>
      <c r="Q701" s="145">
        <f t="shared" si="54"/>
        <v>0</v>
      </c>
      <c r="R701" s="126">
        <f t="shared" si="53"/>
        <v>0</v>
      </c>
    </row>
    <row r="702" spans="1:18" x14ac:dyDescent="0.55000000000000004">
      <c r="A702">
        <v>693</v>
      </c>
      <c r="B702" s="142"/>
      <c r="C702" s="142"/>
      <c r="D702" s="142"/>
      <c r="E702" s="142"/>
      <c r="F702" s="142"/>
      <c r="G702" t="str">
        <f t="shared" si="50"/>
        <v/>
      </c>
      <c r="H702" s="142"/>
      <c r="I702" t="str">
        <f t="shared" ca="1" si="51"/>
        <v/>
      </c>
      <c r="J702" s="142"/>
      <c r="K702" t="str">
        <f t="shared" ca="1" si="52"/>
        <v/>
      </c>
      <c r="L702" s="142"/>
      <c r="M702" s="142"/>
      <c r="N702" s="142"/>
      <c r="O702" s="146"/>
      <c r="P702" s="146"/>
      <c r="Q702" s="145">
        <f t="shared" si="54"/>
        <v>0</v>
      </c>
      <c r="R702" s="126">
        <f t="shared" si="53"/>
        <v>0</v>
      </c>
    </row>
    <row r="703" spans="1:18" x14ac:dyDescent="0.55000000000000004">
      <c r="A703">
        <v>694</v>
      </c>
      <c r="B703" s="142"/>
      <c r="C703" s="142"/>
      <c r="D703" s="142"/>
      <c r="E703" s="142"/>
      <c r="F703" s="142"/>
      <c r="G703" t="str">
        <f t="shared" si="50"/>
        <v/>
      </c>
      <c r="H703" s="142"/>
      <c r="I703" t="str">
        <f t="shared" ca="1" si="51"/>
        <v/>
      </c>
      <c r="J703" s="142"/>
      <c r="K703" t="str">
        <f t="shared" ca="1" si="52"/>
        <v/>
      </c>
      <c r="L703" s="142"/>
      <c r="M703" s="142"/>
      <c r="N703" s="142"/>
      <c r="O703" s="146"/>
      <c r="P703" s="146"/>
      <c r="Q703" s="145">
        <f t="shared" si="54"/>
        <v>0</v>
      </c>
      <c r="R703" s="126">
        <f t="shared" si="53"/>
        <v>0</v>
      </c>
    </row>
    <row r="704" spans="1:18" x14ac:dyDescent="0.55000000000000004">
      <c r="A704">
        <v>695</v>
      </c>
      <c r="B704" s="142"/>
      <c r="C704" s="142"/>
      <c r="D704" s="142"/>
      <c r="E704" s="142"/>
      <c r="F704" s="142"/>
      <c r="G704" t="str">
        <f t="shared" si="50"/>
        <v/>
      </c>
      <c r="H704" s="142"/>
      <c r="I704" t="str">
        <f t="shared" ca="1" si="51"/>
        <v/>
      </c>
      <c r="J704" s="142"/>
      <c r="K704" t="str">
        <f t="shared" ca="1" si="52"/>
        <v/>
      </c>
      <c r="L704" s="142"/>
      <c r="M704" s="142"/>
      <c r="N704" s="142"/>
      <c r="O704" s="146"/>
      <c r="P704" s="146"/>
      <c r="Q704" s="145">
        <f t="shared" si="54"/>
        <v>0</v>
      </c>
      <c r="R704" s="126">
        <f t="shared" si="53"/>
        <v>0</v>
      </c>
    </row>
    <row r="705" spans="1:18" x14ac:dyDescent="0.55000000000000004">
      <c r="A705">
        <v>696</v>
      </c>
      <c r="B705" s="142"/>
      <c r="C705" s="142"/>
      <c r="D705" s="142"/>
      <c r="E705" s="142"/>
      <c r="F705" s="142"/>
      <c r="G705" t="str">
        <f t="shared" si="50"/>
        <v/>
      </c>
      <c r="H705" s="142"/>
      <c r="I705" t="str">
        <f t="shared" ca="1" si="51"/>
        <v/>
      </c>
      <c r="J705" s="142"/>
      <c r="K705" t="str">
        <f t="shared" ca="1" si="52"/>
        <v/>
      </c>
      <c r="L705" s="142"/>
      <c r="M705" s="142"/>
      <c r="N705" s="142"/>
      <c r="O705" s="146"/>
      <c r="P705" s="146"/>
      <c r="Q705" s="145">
        <f t="shared" si="54"/>
        <v>0</v>
      </c>
      <c r="R705" s="126">
        <f t="shared" si="53"/>
        <v>0</v>
      </c>
    </row>
    <row r="706" spans="1:18" x14ac:dyDescent="0.55000000000000004">
      <c r="A706">
        <v>697</v>
      </c>
      <c r="B706" s="142"/>
      <c r="C706" s="142"/>
      <c r="D706" s="142"/>
      <c r="E706" s="142"/>
      <c r="F706" s="142"/>
      <c r="G706" t="str">
        <f t="shared" si="50"/>
        <v/>
      </c>
      <c r="H706" s="142"/>
      <c r="I706" t="str">
        <f t="shared" ca="1" si="51"/>
        <v/>
      </c>
      <c r="J706" s="142"/>
      <c r="K706" t="str">
        <f t="shared" ca="1" si="52"/>
        <v/>
      </c>
      <c r="L706" s="142"/>
      <c r="M706" s="142"/>
      <c r="N706" s="142"/>
      <c r="O706" s="146"/>
      <c r="P706" s="146"/>
      <c r="Q706" s="145">
        <f t="shared" si="54"/>
        <v>0</v>
      </c>
      <c r="R706" s="126">
        <f t="shared" si="53"/>
        <v>0</v>
      </c>
    </row>
    <row r="707" spans="1:18" x14ac:dyDescent="0.55000000000000004">
      <c r="A707">
        <v>698</v>
      </c>
      <c r="B707" s="142"/>
      <c r="C707" s="142"/>
      <c r="D707" s="142"/>
      <c r="E707" s="142"/>
      <c r="F707" s="142"/>
      <c r="G707" t="str">
        <f t="shared" si="50"/>
        <v/>
      </c>
      <c r="H707" s="142"/>
      <c r="I707" t="str">
        <f t="shared" ca="1" si="51"/>
        <v/>
      </c>
      <c r="J707" s="142"/>
      <c r="K707" t="str">
        <f t="shared" ca="1" si="52"/>
        <v/>
      </c>
      <c r="L707" s="142"/>
      <c r="M707" s="142"/>
      <c r="N707" s="142"/>
      <c r="O707" s="146"/>
      <c r="P707" s="146"/>
      <c r="Q707" s="145">
        <f t="shared" si="54"/>
        <v>0</v>
      </c>
      <c r="R707" s="126">
        <f t="shared" si="53"/>
        <v>0</v>
      </c>
    </row>
    <row r="708" spans="1:18" x14ac:dyDescent="0.55000000000000004">
      <c r="A708">
        <v>699</v>
      </c>
      <c r="B708" s="142"/>
      <c r="C708" s="142"/>
      <c r="D708" s="142"/>
      <c r="E708" s="142"/>
      <c r="F708" s="142"/>
      <c r="G708" t="str">
        <f t="shared" si="50"/>
        <v/>
      </c>
      <c r="H708" s="142"/>
      <c r="I708" t="str">
        <f t="shared" ca="1" si="51"/>
        <v/>
      </c>
      <c r="J708" s="142"/>
      <c r="K708" t="str">
        <f t="shared" ca="1" si="52"/>
        <v/>
      </c>
      <c r="L708" s="142"/>
      <c r="M708" s="142"/>
      <c r="N708" s="142"/>
      <c r="O708" s="146"/>
      <c r="P708" s="146"/>
      <c r="Q708" s="145">
        <f t="shared" si="54"/>
        <v>0</v>
      </c>
      <c r="R708" s="126">
        <f t="shared" si="53"/>
        <v>0</v>
      </c>
    </row>
    <row r="709" spans="1:18" x14ac:dyDescent="0.55000000000000004">
      <c r="A709">
        <v>700</v>
      </c>
      <c r="B709" s="142"/>
      <c r="C709" s="142"/>
      <c r="D709" s="142"/>
      <c r="E709" s="142"/>
      <c r="F709" s="142"/>
      <c r="G709" t="str">
        <f t="shared" si="50"/>
        <v/>
      </c>
      <c r="H709" s="142"/>
      <c r="I709" t="str">
        <f t="shared" ca="1" si="51"/>
        <v/>
      </c>
      <c r="J709" s="142"/>
      <c r="K709" t="str">
        <f t="shared" ca="1" si="52"/>
        <v/>
      </c>
      <c r="L709" s="142"/>
      <c r="M709" s="142"/>
      <c r="N709" s="142"/>
      <c r="O709" s="146"/>
      <c r="P709" s="146"/>
      <c r="Q709" s="145">
        <f t="shared" si="54"/>
        <v>0</v>
      </c>
      <c r="R709" s="126">
        <f t="shared" si="53"/>
        <v>0</v>
      </c>
    </row>
    <row r="710" spans="1:18" x14ac:dyDescent="0.55000000000000004">
      <c r="A710">
        <v>701</v>
      </c>
      <c r="B710" s="142"/>
      <c r="C710" s="142"/>
      <c r="D710" s="142"/>
      <c r="E710" s="142"/>
      <c r="F710" s="142"/>
      <c r="G710" t="str">
        <f t="shared" si="50"/>
        <v/>
      </c>
      <c r="H710" s="142"/>
      <c r="I710" t="str">
        <f t="shared" ca="1" si="51"/>
        <v/>
      </c>
      <c r="J710" s="142"/>
      <c r="K710" t="str">
        <f t="shared" ca="1" si="52"/>
        <v/>
      </c>
      <c r="L710" s="142"/>
      <c r="M710" s="142"/>
      <c r="N710" s="142"/>
      <c r="O710" s="146"/>
      <c r="P710" s="146"/>
      <c r="Q710" s="145">
        <f t="shared" si="54"/>
        <v>0</v>
      </c>
      <c r="R710" s="126">
        <f t="shared" si="53"/>
        <v>0</v>
      </c>
    </row>
    <row r="711" spans="1:18" x14ac:dyDescent="0.55000000000000004">
      <c r="A711">
        <v>702</v>
      </c>
      <c r="B711" s="142"/>
      <c r="C711" s="142"/>
      <c r="D711" s="142"/>
      <c r="E711" s="142"/>
      <c r="F711" s="142"/>
      <c r="G711" t="str">
        <f t="shared" si="50"/>
        <v/>
      </c>
      <c r="H711" s="142"/>
      <c r="I711" t="str">
        <f t="shared" ca="1" si="51"/>
        <v/>
      </c>
      <c r="J711" s="142"/>
      <c r="K711" t="str">
        <f t="shared" ca="1" si="52"/>
        <v/>
      </c>
      <c r="L711" s="142"/>
      <c r="M711" s="142"/>
      <c r="N711" s="142"/>
      <c r="O711" s="146"/>
      <c r="P711" s="146"/>
      <c r="Q711" s="145">
        <f t="shared" si="54"/>
        <v>0</v>
      </c>
      <c r="R711" s="126">
        <f t="shared" si="53"/>
        <v>0</v>
      </c>
    </row>
    <row r="712" spans="1:18" x14ac:dyDescent="0.55000000000000004">
      <c r="A712">
        <v>703</v>
      </c>
      <c r="B712" s="142"/>
      <c r="C712" s="142"/>
      <c r="D712" s="142"/>
      <c r="E712" s="142"/>
      <c r="F712" s="142"/>
      <c r="G712" t="str">
        <f t="shared" si="50"/>
        <v/>
      </c>
      <c r="H712" s="142"/>
      <c r="I712" t="str">
        <f t="shared" ca="1" si="51"/>
        <v/>
      </c>
      <c r="J712" s="142"/>
      <c r="K712" t="str">
        <f t="shared" ca="1" si="52"/>
        <v/>
      </c>
      <c r="L712" s="142"/>
      <c r="M712" s="142"/>
      <c r="N712" s="142"/>
      <c r="O712" s="146"/>
      <c r="P712" s="146"/>
      <c r="Q712" s="145">
        <f t="shared" si="54"/>
        <v>0</v>
      </c>
      <c r="R712" s="126">
        <f t="shared" si="53"/>
        <v>0</v>
      </c>
    </row>
    <row r="713" spans="1:18" x14ac:dyDescent="0.55000000000000004">
      <c r="A713">
        <v>704</v>
      </c>
      <c r="B713" s="142"/>
      <c r="C713" s="142"/>
      <c r="D713" s="142"/>
      <c r="E713" s="142"/>
      <c r="F713" s="142"/>
      <c r="G713" t="str">
        <f t="shared" si="50"/>
        <v/>
      </c>
      <c r="H713" s="142"/>
      <c r="I713" t="str">
        <f t="shared" ca="1" si="51"/>
        <v/>
      </c>
      <c r="J713" s="142"/>
      <c r="K713" t="str">
        <f t="shared" ca="1" si="52"/>
        <v/>
      </c>
      <c r="L713" s="142"/>
      <c r="M713" s="142"/>
      <c r="N713" s="142"/>
      <c r="O713" s="146"/>
      <c r="P713" s="146"/>
      <c r="Q713" s="145">
        <f t="shared" si="54"/>
        <v>0</v>
      </c>
      <c r="R713" s="126">
        <f t="shared" si="53"/>
        <v>0</v>
      </c>
    </row>
    <row r="714" spans="1:18" x14ac:dyDescent="0.55000000000000004">
      <c r="A714">
        <v>705</v>
      </c>
      <c r="B714" s="142"/>
      <c r="C714" s="142"/>
      <c r="D714" s="142"/>
      <c r="E714" s="142"/>
      <c r="F714" s="142"/>
      <c r="G714" t="str">
        <f t="shared" si="50"/>
        <v/>
      </c>
      <c r="H714" s="142"/>
      <c r="I714" t="str">
        <f t="shared" ca="1" si="51"/>
        <v/>
      </c>
      <c r="J714" s="142"/>
      <c r="K714" t="str">
        <f t="shared" ca="1" si="52"/>
        <v/>
      </c>
      <c r="L714" s="142"/>
      <c r="M714" s="142"/>
      <c r="N714" s="142"/>
      <c r="O714" s="146"/>
      <c r="P714" s="146"/>
      <c r="Q714" s="145">
        <f t="shared" si="54"/>
        <v>0</v>
      </c>
      <c r="R714" s="126">
        <f t="shared" si="53"/>
        <v>0</v>
      </c>
    </row>
    <row r="715" spans="1:18" x14ac:dyDescent="0.55000000000000004">
      <c r="A715">
        <v>706</v>
      </c>
      <c r="B715" s="142"/>
      <c r="C715" s="142"/>
      <c r="D715" s="142"/>
      <c r="E715" s="142"/>
      <c r="F715" s="142"/>
      <c r="G715" t="str">
        <f t="shared" ref="G715:G778" si="55">LEFT(F715,1)</f>
        <v/>
      </c>
      <c r="H715" s="142"/>
      <c r="I715" t="str">
        <f t="shared" ref="I715:I778" ca="1" si="56">IFERROR(VLOOKUP(H715,INDIRECT(G715&amp;"CATL"),2,FALSE),"")</f>
        <v/>
      </c>
      <c r="J715" s="142"/>
      <c r="K715" t="str">
        <f t="shared" ref="K715:K778" ca="1" si="57">IFERROR(VLOOKUP(J715,INDIRECT("SUB"&amp;I715&amp;"L"),2,FALSE),"")</f>
        <v/>
      </c>
      <c r="L715" s="142"/>
      <c r="M715" s="142"/>
      <c r="N715" s="142"/>
      <c r="O715" s="146"/>
      <c r="P715" s="146"/>
      <c r="Q715" s="145">
        <f t="shared" si="54"/>
        <v>0</v>
      </c>
      <c r="R715" s="126">
        <f t="shared" ref="R715:R778" si="58">O715-P715</f>
        <v>0</v>
      </c>
    </row>
    <row r="716" spans="1:18" x14ac:dyDescent="0.55000000000000004">
      <c r="A716">
        <v>707</v>
      </c>
      <c r="B716" s="142"/>
      <c r="C716" s="142"/>
      <c r="D716" s="142"/>
      <c r="E716" s="142"/>
      <c r="F716" s="142"/>
      <c r="G716" t="str">
        <f t="shared" si="55"/>
        <v/>
      </c>
      <c r="H716" s="142"/>
      <c r="I716" t="str">
        <f t="shared" ca="1" si="56"/>
        <v/>
      </c>
      <c r="J716" s="142"/>
      <c r="K716" t="str">
        <f t="shared" ca="1" si="57"/>
        <v/>
      </c>
      <c r="L716" s="142"/>
      <c r="M716" s="142"/>
      <c r="N716" s="142"/>
      <c r="O716" s="146"/>
      <c r="P716" s="146"/>
      <c r="Q716" s="145">
        <f t="shared" ref="Q716:Q779" si="59">Q715+O716-P716</f>
        <v>0</v>
      </c>
      <c r="R716" s="126">
        <f t="shared" si="58"/>
        <v>0</v>
      </c>
    </row>
    <row r="717" spans="1:18" x14ac:dyDescent="0.55000000000000004">
      <c r="A717">
        <v>708</v>
      </c>
      <c r="B717" s="142"/>
      <c r="C717" s="142"/>
      <c r="D717" s="142"/>
      <c r="E717" s="142"/>
      <c r="F717" s="142"/>
      <c r="G717" t="str">
        <f t="shared" si="55"/>
        <v/>
      </c>
      <c r="H717" s="142"/>
      <c r="I717" t="str">
        <f t="shared" ca="1" si="56"/>
        <v/>
      </c>
      <c r="J717" s="142"/>
      <c r="K717" t="str">
        <f t="shared" ca="1" si="57"/>
        <v/>
      </c>
      <c r="L717" s="142"/>
      <c r="M717" s="142"/>
      <c r="N717" s="142"/>
      <c r="O717" s="146"/>
      <c r="P717" s="146"/>
      <c r="Q717" s="145">
        <f t="shared" si="59"/>
        <v>0</v>
      </c>
      <c r="R717" s="126">
        <f t="shared" si="58"/>
        <v>0</v>
      </c>
    </row>
    <row r="718" spans="1:18" x14ac:dyDescent="0.55000000000000004">
      <c r="A718">
        <v>709</v>
      </c>
      <c r="B718" s="142"/>
      <c r="C718" s="142"/>
      <c r="D718" s="142"/>
      <c r="E718" s="142"/>
      <c r="F718" s="142"/>
      <c r="G718" t="str">
        <f t="shared" si="55"/>
        <v/>
      </c>
      <c r="H718" s="142"/>
      <c r="I718" t="str">
        <f t="shared" ca="1" si="56"/>
        <v/>
      </c>
      <c r="J718" s="142"/>
      <c r="K718" t="str">
        <f t="shared" ca="1" si="57"/>
        <v/>
      </c>
      <c r="L718" s="142"/>
      <c r="M718" s="142"/>
      <c r="N718" s="142"/>
      <c r="O718" s="146"/>
      <c r="P718" s="146"/>
      <c r="Q718" s="145">
        <f t="shared" si="59"/>
        <v>0</v>
      </c>
      <c r="R718" s="126">
        <f t="shared" si="58"/>
        <v>0</v>
      </c>
    </row>
    <row r="719" spans="1:18" x14ac:dyDescent="0.55000000000000004">
      <c r="A719">
        <v>710</v>
      </c>
      <c r="B719" s="142"/>
      <c r="C719" s="142"/>
      <c r="D719" s="142"/>
      <c r="E719" s="142"/>
      <c r="F719" s="142"/>
      <c r="G719" t="str">
        <f t="shared" si="55"/>
        <v/>
      </c>
      <c r="H719" s="142"/>
      <c r="I719" t="str">
        <f t="shared" ca="1" si="56"/>
        <v/>
      </c>
      <c r="J719" s="142"/>
      <c r="K719" t="str">
        <f t="shared" ca="1" si="57"/>
        <v/>
      </c>
      <c r="L719" s="142"/>
      <c r="M719" s="142"/>
      <c r="N719" s="142"/>
      <c r="O719" s="146"/>
      <c r="P719" s="146"/>
      <c r="Q719" s="145">
        <f t="shared" si="59"/>
        <v>0</v>
      </c>
      <c r="R719" s="126">
        <f t="shared" si="58"/>
        <v>0</v>
      </c>
    </row>
    <row r="720" spans="1:18" x14ac:dyDescent="0.55000000000000004">
      <c r="A720">
        <v>711</v>
      </c>
      <c r="B720" s="142"/>
      <c r="C720" s="142"/>
      <c r="D720" s="142"/>
      <c r="E720" s="142"/>
      <c r="F720" s="142"/>
      <c r="G720" t="str">
        <f t="shared" si="55"/>
        <v/>
      </c>
      <c r="H720" s="142"/>
      <c r="I720" t="str">
        <f t="shared" ca="1" si="56"/>
        <v/>
      </c>
      <c r="J720" s="142"/>
      <c r="K720" t="str">
        <f t="shared" ca="1" si="57"/>
        <v/>
      </c>
      <c r="L720" s="142"/>
      <c r="M720" s="142"/>
      <c r="N720" s="142"/>
      <c r="O720" s="146"/>
      <c r="P720" s="146"/>
      <c r="Q720" s="145">
        <f t="shared" si="59"/>
        <v>0</v>
      </c>
      <c r="R720" s="126">
        <f t="shared" si="58"/>
        <v>0</v>
      </c>
    </row>
    <row r="721" spans="1:18" x14ac:dyDescent="0.55000000000000004">
      <c r="A721">
        <v>712</v>
      </c>
      <c r="B721" s="142"/>
      <c r="C721" s="142"/>
      <c r="D721" s="142"/>
      <c r="E721" s="142"/>
      <c r="F721" s="142"/>
      <c r="G721" t="str">
        <f t="shared" si="55"/>
        <v/>
      </c>
      <c r="H721" s="142"/>
      <c r="I721" t="str">
        <f t="shared" ca="1" si="56"/>
        <v/>
      </c>
      <c r="J721" s="142"/>
      <c r="K721" t="str">
        <f t="shared" ca="1" si="57"/>
        <v/>
      </c>
      <c r="L721" s="142"/>
      <c r="M721" s="142"/>
      <c r="N721" s="142"/>
      <c r="O721" s="146"/>
      <c r="P721" s="146"/>
      <c r="Q721" s="145">
        <f t="shared" si="59"/>
        <v>0</v>
      </c>
      <c r="R721" s="126">
        <f t="shared" si="58"/>
        <v>0</v>
      </c>
    </row>
    <row r="722" spans="1:18" x14ac:dyDescent="0.55000000000000004">
      <c r="A722">
        <v>713</v>
      </c>
      <c r="B722" s="142"/>
      <c r="C722" s="142"/>
      <c r="D722" s="142"/>
      <c r="E722" s="142"/>
      <c r="F722" s="142"/>
      <c r="G722" t="str">
        <f t="shared" si="55"/>
        <v/>
      </c>
      <c r="H722" s="142"/>
      <c r="I722" t="str">
        <f t="shared" ca="1" si="56"/>
        <v/>
      </c>
      <c r="J722" s="142"/>
      <c r="K722" t="str">
        <f t="shared" ca="1" si="57"/>
        <v/>
      </c>
      <c r="L722" s="142"/>
      <c r="M722" s="142"/>
      <c r="N722" s="142"/>
      <c r="O722" s="146"/>
      <c r="P722" s="146"/>
      <c r="Q722" s="145">
        <f t="shared" si="59"/>
        <v>0</v>
      </c>
      <c r="R722" s="126">
        <f t="shared" si="58"/>
        <v>0</v>
      </c>
    </row>
    <row r="723" spans="1:18" x14ac:dyDescent="0.55000000000000004">
      <c r="A723">
        <v>714</v>
      </c>
      <c r="B723" s="142"/>
      <c r="C723" s="142"/>
      <c r="D723" s="142"/>
      <c r="E723" s="142"/>
      <c r="F723" s="142"/>
      <c r="G723" t="str">
        <f t="shared" si="55"/>
        <v/>
      </c>
      <c r="H723" s="142"/>
      <c r="I723" t="str">
        <f t="shared" ca="1" si="56"/>
        <v/>
      </c>
      <c r="J723" s="142"/>
      <c r="K723" t="str">
        <f t="shared" ca="1" si="57"/>
        <v/>
      </c>
      <c r="L723" s="142"/>
      <c r="M723" s="142"/>
      <c r="N723" s="142"/>
      <c r="O723" s="146"/>
      <c r="P723" s="146"/>
      <c r="Q723" s="145">
        <f t="shared" si="59"/>
        <v>0</v>
      </c>
      <c r="R723" s="126">
        <f t="shared" si="58"/>
        <v>0</v>
      </c>
    </row>
    <row r="724" spans="1:18" x14ac:dyDescent="0.55000000000000004">
      <c r="A724">
        <v>715</v>
      </c>
      <c r="B724" s="142"/>
      <c r="C724" s="142"/>
      <c r="D724" s="142"/>
      <c r="E724" s="142"/>
      <c r="F724" s="142"/>
      <c r="G724" t="str">
        <f t="shared" si="55"/>
        <v/>
      </c>
      <c r="H724" s="142"/>
      <c r="I724" t="str">
        <f t="shared" ca="1" si="56"/>
        <v/>
      </c>
      <c r="J724" s="142"/>
      <c r="K724" t="str">
        <f t="shared" ca="1" si="57"/>
        <v/>
      </c>
      <c r="L724" s="142"/>
      <c r="M724" s="142"/>
      <c r="N724" s="142"/>
      <c r="O724" s="146"/>
      <c r="P724" s="146"/>
      <c r="Q724" s="145">
        <f t="shared" si="59"/>
        <v>0</v>
      </c>
      <c r="R724" s="126">
        <f t="shared" si="58"/>
        <v>0</v>
      </c>
    </row>
    <row r="725" spans="1:18" x14ac:dyDescent="0.55000000000000004">
      <c r="A725">
        <v>716</v>
      </c>
      <c r="B725" s="142"/>
      <c r="C725" s="142"/>
      <c r="D725" s="142"/>
      <c r="E725" s="142"/>
      <c r="F725" s="142"/>
      <c r="G725" t="str">
        <f t="shared" si="55"/>
        <v/>
      </c>
      <c r="H725" s="142"/>
      <c r="I725" t="str">
        <f t="shared" ca="1" si="56"/>
        <v/>
      </c>
      <c r="J725" s="142"/>
      <c r="K725" t="str">
        <f t="shared" ca="1" si="57"/>
        <v/>
      </c>
      <c r="L725" s="142"/>
      <c r="M725" s="142"/>
      <c r="N725" s="142"/>
      <c r="O725" s="146"/>
      <c r="P725" s="146"/>
      <c r="Q725" s="145">
        <f t="shared" si="59"/>
        <v>0</v>
      </c>
      <c r="R725" s="126">
        <f t="shared" si="58"/>
        <v>0</v>
      </c>
    </row>
    <row r="726" spans="1:18" x14ac:dyDescent="0.55000000000000004">
      <c r="A726">
        <v>717</v>
      </c>
      <c r="B726" s="142"/>
      <c r="C726" s="142"/>
      <c r="D726" s="142"/>
      <c r="E726" s="142"/>
      <c r="F726" s="142"/>
      <c r="G726" t="str">
        <f t="shared" si="55"/>
        <v/>
      </c>
      <c r="H726" s="142"/>
      <c r="I726" t="str">
        <f t="shared" ca="1" si="56"/>
        <v/>
      </c>
      <c r="J726" s="142"/>
      <c r="K726" t="str">
        <f t="shared" ca="1" si="57"/>
        <v/>
      </c>
      <c r="L726" s="142"/>
      <c r="M726" s="142"/>
      <c r="N726" s="142"/>
      <c r="O726" s="146"/>
      <c r="P726" s="146"/>
      <c r="Q726" s="145">
        <f t="shared" si="59"/>
        <v>0</v>
      </c>
      <c r="R726" s="126">
        <f t="shared" si="58"/>
        <v>0</v>
      </c>
    </row>
    <row r="727" spans="1:18" x14ac:dyDescent="0.55000000000000004">
      <c r="A727">
        <v>718</v>
      </c>
      <c r="B727" s="142"/>
      <c r="C727" s="142"/>
      <c r="D727" s="142"/>
      <c r="E727" s="142"/>
      <c r="F727" s="142"/>
      <c r="G727" t="str">
        <f t="shared" si="55"/>
        <v/>
      </c>
      <c r="H727" s="142"/>
      <c r="I727" t="str">
        <f t="shared" ca="1" si="56"/>
        <v/>
      </c>
      <c r="J727" s="142"/>
      <c r="K727" t="str">
        <f t="shared" ca="1" si="57"/>
        <v/>
      </c>
      <c r="L727" s="142"/>
      <c r="M727" s="142"/>
      <c r="N727" s="142"/>
      <c r="O727" s="146"/>
      <c r="P727" s="146"/>
      <c r="Q727" s="145">
        <f t="shared" si="59"/>
        <v>0</v>
      </c>
      <c r="R727" s="126">
        <f t="shared" si="58"/>
        <v>0</v>
      </c>
    </row>
    <row r="728" spans="1:18" x14ac:dyDescent="0.55000000000000004">
      <c r="A728">
        <v>719</v>
      </c>
      <c r="B728" s="142"/>
      <c r="C728" s="142"/>
      <c r="D728" s="142"/>
      <c r="E728" s="142"/>
      <c r="F728" s="142"/>
      <c r="G728" t="str">
        <f t="shared" si="55"/>
        <v/>
      </c>
      <c r="H728" s="142"/>
      <c r="I728" t="str">
        <f t="shared" ca="1" si="56"/>
        <v/>
      </c>
      <c r="J728" s="142"/>
      <c r="K728" t="str">
        <f t="shared" ca="1" si="57"/>
        <v/>
      </c>
      <c r="L728" s="142"/>
      <c r="M728" s="142"/>
      <c r="N728" s="142"/>
      <c r="O728" s="146"/>
      <c r="P728" s="146"/>
      <c r="Q728" s="145">
        <f t="shared" si="59"/>
        <v>0</v>
      </c>
      <c r="R728" s="126">
        <f t="shared" si="58"/>
        <v>0</v>
      </c>
    </row>
    <row r="729" spans="1:18" x14ac:dyDescent="0.55000000000000004">
      <c r="A729">
        <v>720</v>
      </c>
      <c r="B729" s="142"/>
      <c r="C729" s="142"/>
      <c r="D729" s="142"/>
      <c r="E729" s="142"/>
      <c r="F729" s="142"/>
      <c r="G729" t="str">
        <f t="shared" si="55"/>
        <v/>
      </c>
      <c r="H729" s="142"/>
      <c r="I729" t="str">
        <f t="shared" ca="1" si="56"/>
        <v/>
      </c>
      <c r="J729" s="142"/>
      <c r="K729" t="str">
        <f t="shared" ca="1" si="57"/>
        <v/>
      </c>
      <c r="L729" s="142"/>
      <c r="M729" s="142"/>
      <c r="N729" s="142"/>
      <c r="O729" s="146"/>
      <c r="P729" s="146"/>
      <c r="Q729" s="145">
        <f t="shared" si="59"/>
        <v>0</v>
      </c>
      <c r="R729" s="126">
        <f t="shared" si="58"/>
        <v>0</v>
      </c>
    </row>
    <row r="730" spans="1:18" x14ac:dyDescent="0.55000000000000004">
      <c r="A730">
        <v>721</v>
      </c>
      <c r="B730" s="142"/>
      <c r="C730" s="142"/>
      <c r="D730" s="142"/>
      <c r="E730" s="142"/>
      <c r="F730" s="142"/>
      <c r="G730" t="str">
        <f t="shared" si="55"/>
        <v/>
      </c>
      <c r="H730" s="142"/>
      <c r="I730" t="str">
        <f t="shared" ca="1" si="56"/>
        <v/>
      </c>
      <c r="J730" s="142"/>
      <c r="K730" t="str">
        <f t="shared" ca="1" si="57"/>
        <v/>
      </c>
      <c r="L730" s="142"/>
      <c r="M730" s="142"/>
      <c r="N730" s="142"/>
      <c r="O730" s="146"/>
      <c r="P730" s="146"/>
      <c r="Q730" s="145">
        <f t="shared" si="59"/>
        <v>0</v>
      </c>
      <c r="R730" s="126">
        <f t="shared" si="58"/>
        <v>0</v>
      </c>
    </row>
    <row r="731" spans="1:18" x14ac:dyDescent="0.55000000000000004">
      <c r="A731">
        <v>722</v>
      </c>
      <c r="B731" s="142"/>
      <c r="C731" s="142"/>
      <c r="D731" s="142"/>
      <c r="E731" s="142"/>
      <c r="F731" s="142"/>
      <c r="G731" t="str">
        <f t="shared" si="55"/>
        <v/>
      </c>
      <c r="H731" s="142"/>
      <c r="I731" t="str">
        <f t="shared" ca="1" si="56"/>
        <v/>
      </c>
      <c r="J731" s="142"/>
      <c r="K731" t="str">
        <f t="shared" ca="1" si="57"/>
        <v/>
      </c>
      <c r="L731" s="142"/>
      <c r="M731" s="142"/>
      <c r="N731" s="142"/>
      <c r="O731" s="146"/>
      <c r="P731" s="146"/>
      <c r="Q731" s="145">
        <f t="shared" si="59"/>
        <v>0</v>
      </c>
      <c r="R731" s="126">
        <f t="shared" si="58"/>
        <v>0</v>
      </c>
    </row>
    <row r="732" spans="1:18" x14ac:dyDescent="0.55000000000000004">
      <c r="A732">
        <v>723</v>
      </c>
      <c r="B732" s="142"/>
      <c r="C732" s="142"/>
      <c r="D732" s="142"/>
      <c r="E732" s="142"/>
      <c r="F732" s="142"/>
      <c r="G732" t="str">
        <f t="shared" si="55"/>
        <v/>
      </c>
      <c r="H732" s="142"/>
      <c r="I732" t="str">
        <f t="shared" ca="1" si="56"/>
        <v/>
      </c>
      <c r="J732" s="142"/>
      <c r="K732" t="str">
        <f t="shared" ca="1" si="57"/>
        <v/>
      </c>
      <c r="L732" s="142"/>
      <c r="M732" s="142"/>
      <c r="N732" s="142"/>
      <c r="O732" s="146"/>
      <c r="P732" s="146"/>
      <c r="Q732" s="145">
        <f t="shared" si="59"/>
        <v>0</v>
      </c>
      <c r="R732" s="126">
        <f t="shared" si="58"/>
        <v>0</v>
      </c>
    </row>
    <row r="733" spans="1:18" x14ac:dyDescent="0.55000000000000004">
      <c r="A733">
        <v>724</v>
      </c>
      <c r="B733" s="142"/>
      <c r="C733" s="142"/>
      <c r="D733" s="142"/>
      <c r="E733" s="142"/>
      <c r="F733" s="142"/>
      <c r="G733" t="str">
        <f t="shared" si="55"/>
        <v/>
      </c>
      <c r="H733" s="142"/>
      <c r="I733" t="str">
        <f t="shared" ca="1" si="56"/>
        <v/>
      </c>
      <c r="J733" s="142"/>
      <c r="K733" t="str">
        <f t="shared" ca="1" si="57"/>
        <v/>
      </c>
      <c r="L733" s="142"/>
      <c r="M733" s="142"/>
      <c r="N733" s="142"/>
      <c r="O733" s="146"/>
      <c r="P733" s="146"/>
      <c r="Q733" s="145">
        <f t="shared" si="59"/>
        <v>0</v>
      </c>
      <c r="R733" s="126">
        <f t="shared" si="58"/>
        <v>0</v>
      </c>
    </row>
    <row r="734" spans="1:18" x14ac:dyDescent="0.55000000000000004">
      <c r="A734">
        <v>725</v>
      </c>
      <c r="B734" s="142"/>
      <c r="C734" s="142"/>
      <c r="D734" s="142"/>
      <c r="E734" s="142"/>
      <c r="F734" s="142"/>
      <c r="G734" t="str">
        <f t="shared" si="55"/>
        <v/>
      </c>
      <c r="H734" s="142"/>
      <c r="I734" t="str">
        <f t="shared" ca="1" si="56"/>
        <v/>
      </c>
      <c r="J734" s="142"/>
      <c r="K734" t="str">
        <f t="shared" ca="1" si="57"/>
        <v/>
      </c>
      <c r="L734" s="142"/>
      <c r="M734" s="142"/>
      <c r="N734" s="142"/>
      <c r="O734" s="146"/>
      <c r="P734" s="146"/>
      <c r="Q734" s="145">
        <f t="shared" si="59"/>
        <v>0</v>
      </c>
      <c r="R734" s="126">
        <f t="shared" si="58"/>
        <v>0</v>
      </c>
    </row>
    <row r="735" spans="1:18" x14ac:dyDescent="0.55000000000000004">
      <c r="A735">
        <v>726</v>
      </c>
      <c r="B735" s="142"/>
      <c r="C735" s="142"/>
      <c r="D735" s="142"/>
      <c r="E735" s="142"/>
      <c r="F735" s="142"/>
      <c r="G735" t="str">
        <f t="shared" si="55"/>
        <v/>
      </c>
      <c r="H735" s="142"/>
      <c r="I735" t="str">
        <f t="shared" ca="1" si="56"/>
        <v/>
      </c>
      <c r="J735" s="142"/>
      <c r="K735" t="str">
        <f t="shared" ca="1" si="57"/>
        <v/>
      </c>
      <c r="L735" s="142"/>
      <c r="M735" s="142"/>
      <c r="N735" s="142"/>
      <c r="O735" s="146"/>
      <c r="P735" s="146"/>
      <c r="Q735" s="145">
        <f t="shared" si="59"/>
        <v>0</v>
      </c>
      <c r="R735" s="126">
        <f t="shared" si="58"/>
        <v>0</v>
      </c>
    </row>
    <row r="736" spans="1:18" x14ac:dyDescent="0.55000000000000004">
      <c r="A736">
        <v>727</v>
      </c>
      <c r="B736" s="142"/>
      <c r="C736" s="142"/>
      <c r="D736" s="142"/>
      <c r="E736" s="142"/>
      <c r="F736" s="142"/>
      <c r="G736" t="str">
        <f t="shared" si="55"/>
        <v/>
      </c>
      <c r="H736" s="142"/>
      <c r="I736" t="str">
        <f t="shared" ca="1" si="56"/>
        <v/>
      </c>
      <c r="J736" s="142"/>
      <c r="K736" t="str">
        <f t="shared" ca="1" si="57"/>
        <v/>
      </c>
      <c r="L736" s="142"/>
      <c r="M736" s="142"/>
      <c r="N736" s="142"/>
      <c r="O736" s="146"/>
      <c r="P736" s="146"/>
      <c r="Q736" s="145">
        <f t="shared" si="59"/>
        <v>0</v>
      </c>
      <c r="R736" s="126">
        <f t="shared" si="58"/>
        <v>0</v>
      </c>
    </row>
    <row r="737" spans="1:18" x14ac:dyDescent="0.55000000000000004">
      <c r="A737">
        <v>728</v>
      </c>
      <c r="B737" s="142"/>
      <c r="C737" s="142"/>
      <c r="D737" s="142"/>
      <c r="E737" s="142"/>
      <c r="F737" s="142"/>
      <c r="G737" t="str">
        <f t="shared" si="55"/>
        <v/>
      </c>
      <c r="H737" s="142"/>
      <c r="I737" t="str">
        <f t="shared" ca="1" si="56"/>
        <v/>
      </c>
      <c r="J737" s="142"/>
      <c r="K737" t="str">
        <f t="shared" ca="1" si="57"/>
        <v/>
      </c>
      <c r="L737" s="142"/>
      <c r="M737" s="142"/>
      <c r="N737" s="142"/>
      <c r="O737" s="146"/>
      <c r="P737" s="146"/>
      <c r="Q737" s="145">
        <f t="shared" si="59"/>
        <v>0</v>
      </c>
      <c r="R737" s="126">
        <f t="shared" si="58"/>
        <v>0</v>
      </c>
    </row>
    <row r="738" spans="1:18" x14ac:dyDescent="0.55000000000000004">
      <c r="A738">
        <v>729</v>
      </c>
      <c r="B738" s="142"/>
      <c r="C738" s="142"/>
      <c r="D738" s="142"/>
      <c r="E738" s="142"/>
      <c r="F738" s="142"/>
      <c r="G738" t="str">
        <f t="shared" si="55"/>
        <v/>
      </c>
      <c r="H738" s="142"/>
      <c r="I738" t="str">
        <f t="shared" ca="1" si="56"/>
        <v/>
      </c>
      <c r="J738" s="142"/>
      <c r="K738" t="str">
        <f t="shared" ca="1" si="57"/>
        <v/>
      </c>
      <c r="L738" s="142"/>
      <c r="M738" s="142"/>
      <c r="N738" s="142"/>
      <c r="O738" s="146"/>
      <c r="P738" s="146"/>
      <c r="Q738" s="145">
        <f t="shared" si="59"/>
        <v>0</v>
      </c>
      <c r="R738" s="126">
        <f t="shared" si="58"/>
        <v>0</v>
      </c>
    </row>
    <row r="739" spans="1:18" x14ac:dyDescent="0.55000000000000004">
      <c r="A739">
        <v>730</v>
      </c>
      <c r="B739" s="142"/>
      <c r="C739" s="142"/>
      <c r="D739" s="142"/>
      <c r="E739" s="142"/>
      <c r="F739" s="142"/>
      <c r="G739" t="str">
        <f t="shared" si="55"/>
        <v/>
      </c>
      <c r="H739" s="142"/>
      <c r="I739" t="str">
        <f t="shared" ca="1" si="56"/>
        <v/>
      </c>
      <c r="J739" s="142"/>
      <c r="K739" t="str">
        <f t="shared" ca="1" si="57"/>
        <v/>
      </c>
      <c r="L739" s="142"/>
      <c r="M739" s="142"/>
      <c r="N739" s="142"/>
      <c r="O739" s="146"/>
      <c r="P739" s="146"/>
      <c r="Q739" s="145">
        <f t="shared" si="59"/>
        <v>0</v>
      </c>
      <c r="R739" s="126">
        <f t="shared" si="58"/>
        <v>0</v>
      </c>
    </row>
    <row r="740" spans="1:18" x14ac:dyDescent="0.55000000000000004">
      <c r="A740">
        <v>731</v>
      </c>
      <c r="B740" s="142"/>
      <c r="C740" s="142"/>
      <c r="D740" s="142"/>
      <c r="E740" s="142"/>
      <c r="F740" s="142"/>
      <c r="G740" t="str">
        <f t="shared" si="55"/>
        <v/>
      </c>
      <c r="H740" s="142"/>
      <c r="I740" t="str">
        <f t="shared" ca="1" si="56"/>
        <v/>
      </c>
      <c r="J740" s="142"/>
      <c r="K740" t="str">
        <f t="shared" ca="1" si="57"/>
        <v/>
      </c>
      <c r="L740" s="142"/>
      <c r="M740" s="142"/>
      <c r="N740" s="142"/>
      <c r="O740" s="146"/>
      <c r="P740" s="146"/>
      <c r="Q740" s="145">
        <f t="shared" si="59"/>
        <v>0</v>
      </c>
      <c r="R740" s="126">
        <f t="shared" si="58"/>
        <v>0</v>
      </c>
    </row>
    <row r="741" spans="1:18" x14ac:dyDescent="0.55000000000000004">
      <c r="A741">
        <v>732</v>
      </c>
      <c r="B741" s="142"/>
      <c r="C741" s="142"/>
      <c r="D741" s="142"/>
      <c r="E741" s="142"/>
      <c r="F741" s="142"/>
      <c r="G741" t="str">
        <f t="shared" si="55"/>
        <v/>
      </c>
      <c r="H741" s="142"/>
      <c r="I741" t="str">
        <f t="shared" ca="1" si="56"/>
        <v/>
      </c>
      <c r="J741" s="142"/>
      <c r="K741" t="str">
        <f t="shared" ca="1" si="57"/>
        <v/>
      </c>
      <c r="L741" s="142"/>
      <c r="M741" s="142"/>
      <c r="N741" s="142"/>
      <c r="O741" s="146"/>
      <c r="P741" s="146"/>
      <c r="Q741" s="145">
        <f t="shared" si="59"/>
        <v>0</v>
      </c>
      <c r="R741" s="126">
        <f t="shared" si="58"/>
        <v>0</v>
      </c>
    </row>
    <row r="742" spans="1:18" x14ac:dyDescent="0.55000000000000004">
      <c r="A742">
        <v>733</v>
      </c>
      <c r="B742" s="142"/>
      <c r="C742" s="142"/>
      <c r="D742" s="142"/>
      <c r="E742" s="142"/>
      <c r="F742" s="142"/>
      <c r="G742" t="str">
        <f t="shared" si="55"/>
        <v/>
      </c>
      <c r="H742" s="142"/>
      <c r="I742" t="str">
        <f t="shared" ca="1" si="56"/>
        <v/>
      </c>
      <c r="J742" s="142"/>
      <c r="K742" t="str">
        <f t="shared" ca="1" si="57"/>
        <v/>
      </c>
      <c r="L742" s="142"/>
      <c r="M742" s="142"/>
      <c r="N742" s="142"/>
      <c r="O742" s="146"/>
      <c r="P742" s="146"/>
      <c r="Q742" s="145">
        <f t="shared" si="59"/>
        <v>0</v>
      </c>
      <c r="R742" s="126">
        <f t="shared" si="58"/>
        <v>0</v>
      </c>
    </row>
    <row r="743" spans="1:18" x14ac:dyDescent="0.55000000000000004">
      <c r="A743">
        <v>734</v>
      </c>
      <c r="B743" s="142"/>
      <c r="C743" s="142"/>
      <c r="D743" s="142"/>
      <c r="E743" s="142"/>
      <c r="F743" s="142"/>
      <c r="G743" t="str">
        <f t="shared" si="55"/>
        <v/>
      </c>
      <c r="H743" s="142"/>
      <c r="I743" t="str">
        <f t="shared" ca="1" si="56"/>
        <v/>
      </c>
      <c r="J743" s="142"/>
      <c r="K743" t="str">
        <f t="shared" ca="1" si="57"/>
        <v/>
      </c>
      <c r="L743" s="142"/>
      <c r="M743" s="142"/>
      <c r="N743" s="142"/>
      <c r="O743" s="146"/>
      <c r="P743" s="146"/>
      <c r="Q743" s="145">
        <f t="shared" si="59"/>
        <v>0</v>
      </c>
      <c r="R743" s="126">
        <f t="shared" si="58"/>
        <v>0</v>
      </c>
    </row>
    <row r="744" spans="1:18" x14ac:dyDescent="0.55000000000000004">
      <c r="A744">
        <v>735</v>
      </c>
      <c r="B744" s="142"/>
      <c r="C744" s="142"/>
      <c r="D744" s="142"/>
      <c r="E744" s="142"/>
      <c r="F744" s="142"/>
      <c r="G744" t="str">
        <f t="shared" si="55"/>
        <v/>
      </c>
      <c r="H744" s="142"/>
      <c r="I744" t="str">
        <f t="shared" ca="1" si="56"/>
        <v/>
      </c>
      <c r="J744" s="142"/>
      <c r="K744" t="str">
        <f t="shared" ca="1" si="57"/>
        <v/>
      </c>
      <c r="L744" s="142"/>
      <c r="M744" s="142"/>
      <c r="N744" s="142"/>
      <c r="O744" s="146"/>
      <c r="P744" s="146"/>
      <c r="Q744" s="145">
        <f t="shared" si="59"/>
        <v>0</v>
      </c>
      <c r="R744" s="126">
        <f t="shared" si="58"/>
        <v>0</v>
      </c>
    </row>
    <row r="745" spans="1:18" x14ac:dyDescent="0.55000000000000004">
      <c r="A745">
        <v>736</v>
      </c>
      <c r="B745" s="142"/>
      <c r="C745" s="142"/>
      <c r="D745" s="142"/>
      <c r="E745" s="142"/>
      <c r="F745" s="142"/>
      <c r="G745" t="str">
        <f t="shared" si="55"/>
        <v/>
      </c>
      <c r="H745" s="142"/>
      <c r="I745" t="str">
        <f t="shared" ca="1" si="56"/>
        <v/>
      </c>
      <c r="J745" s="142"/>
      <c r="K745" t="str">
        <f t="shared" ca="1" si="57"/>
        <v/>
      </c>
      <c r="L745" s="142"/>
      <c r="M745" s="142"/>
      <c r="N745" s="142"/>
      <c r="O745" s="146"/>
      <c r="P745" s="146"/>
      <c r="Q745" s="145">
        <f t="shared" si="59"/>
        <v>0</v>
      </c>
      <c r="R745" s="126">
        <f t="shared" si="58"/>
        <v>0</v>
      </c>
    </row>
    <row r="746" spans="1:18" x14ac:dyDescent="0.55000000000000004">
      <c r="A746">
        <v>737</v>
      </c>
      <c r="B746" s="142"/>
      <c r="C746" s="142"/>
      <c r="D746" s="142"/>
      <c r="E746" s="142"/>
      <c r="F746" s="142"/>
      <c r="G746" t="str">
        <f t="shared" si="55"/>
        <v/>
      </c>
      <c r="H746" s="142"/>
      <c r="I746" t="str">
        <f t="shared" ca="1" si="56"/>
        <v/>
      </c>
      <c r="J746" s="142"/>
      <c r="K746" t="str">
        <f t="shared" ca="1" si="57"/>
        <v/>
      </c>
      <c r="L746" s="142"/>
      <c r="M746" s="142"/>
      <c r="N746" s="142"/>
      <c r="O746" s="146"/>
      <c r="P746" s="146"/>
      <c r="Q746" s="145">
        <f t="shared" si="59"/>
        <v>0</v>
      </c>
      <c r="R746" s="126">
        <f t="shared" si="58"/>
        <v>0</v>
      </c>
    </row>
    <row r="747" spans="1:18" x14ac:dyDescent="0.55000000000000004">
      <c r="A747">
        <v>738</v>
      </c>
      <c r="B747" s="142"/>
      <c r="C747" s="142"/>
      <c r="D747" s="142"/>
      <c r="E747" s="142"/>
      <c r="F747" s="142"/>
      <c r="G747" t="str">
        <f t="shared" si="55"/>
        <v/>
      </c>
      <c r="H747" s="142"/>
      <c r="I747" t="str">
        <f t="shared" ca="1" si="56"/>
        <v/>
      </c>
      <c r="J747" s="142"/>
      <c r="K747" t="str">
        <f t="shared" ca="1" si="57"/>
        <v/>
      </c>
      <c r="L747" s="142"/>
      <c r="M747" s="142"/>
      <c r="N747" s="142"/>
      <c r="O747" s="146"/>
      <c r="P747" s="146"/>
      <c r="Q747" s="145">
        <f t="shared" si="59"/>
        <v>0</v>
      </c>
      <c r="R747" s="126">
        <f t="shared" si="58"/>
        <v>0</v>
      </c>
    </row>
    <row r="748" spans="1:18" x14ac:dyDescent="0.55000000000000004">
      <c r="A748">
        <v>739</v>
      </c>
      <c r="B748" s="142"/>
      <c r="C748" s="142"/>
      <c r="D748" s="142"/>
      <c r="E748" s="142"/>
      <c r="F748" s="142"/>
      <c r="G748" t="str">
        <f t="shared" si="55"/>
        <v/>
      </c>
      <c r="H748" s="142"/>
      <c r="I748" t="str">
        <f t="shared" ca="1" si="56"/>
        <v/>
      </c>
      <c r="J748" s="142"/>
      <c r="K748" t="str">
        <f t="shared" ca="1" si="57"/>
        <v/>
      </c>
      <c r="L748" s="142"/>
      <c r="M748" s="142"/>
      <c r="N748" s="142"/>
      <c r="O748" s="146"/>
      <c r="P748" s="146"/>
      <c r="Q748" s="145">
        <f t="shared" si="59"/>
        <v>0</v>
      </c>
      <c r="R748" s="126">
        <f t="shared" si="58"/>
        <v>0</v>
      </c>
    </row>
    <row r="749" spans="1:18" x14ac:dyDescent="0.55000000000000004">
      <c r="A749">
        <v>740</v>
      </c>
      <c r="B749" s="142"/>
      <c r="C749" s="142"/>
      <c r="D749" s="142"/>
      <c r="E749" s="142"/>
      <c r="F749" s="142"/>
      <c r="G749" t="str">
        <f t="shared" si="55"/>
        <v/>
      </c>
      <c r="H749" s="142"/>
      <c r="I749" t="str">
        <f t="shared" ca="1" si="56"/>
        <v/>
      </c>
      <c r="J749" s="142"/>
      <c r="K749" t="str">
        <f t="shared" ca="1" si="57"/>
        <v/>
      </c>
      <c r="L749" s="142"/>
      <c r="M749" s="142"/>
      <c r="N749" s="142"/>
      <c r="O749" s="146"/>
      <c r="P749" s="146"/>
      <c r="Q749" s="145">
        <f t="shared" si="59"/>
        <v>0</v>
      </c>
      <c r="R749" s="126">
        <f t="shared" si="58"/>
        <v>0</v>
      </c>
    </row>
    <row r="750" spans="1:18" x14ac:dyDescent="0.55000000000000004">
      <c r="A750">
        <v>741</v>
      </c>
      <c r="B750" s="142"/>
      <c r="C750" s="142"/>
      <c r="D750" s="142"/>
      <c r="E750" s="142"/>
      <c r="F750" s="142"/>
      <c r="G750" t="str">
        <f t="shared" si="55"/>
        <v/>
      </c>
      <c r="H750" s="142"/>
      <c r="I750" t="str">
        <f t="shared" ca="1" si="56"/>
        <v/>
      </c>
      <c r="J750" s="142"/>
      <c r="K750" t="str">
        <f t="shared" ca="1" si="57"/>
        <v/>
      </c>
      <c r="L750" s="142"/>
      <c r="M750" s="142"/>
      <c r="N750" s="142"/>
      <c r="O750" s="146"/>
      <c r="P750" s="146"/>
      <c r="Q750" s="145">
        <f t="shared" si="59"/>
        <v>0</v>
      </c>
      <c r="R750" s="126">
        <f t="shared" si="58"/>
        <v>0</v>
      </c>
    </row>
    <row r="751" spans="1:18" x14ac:dyDescent="0.55000000000000004">
      <c r="A751">
        <v>742</v>
      </c>
      <c r="B751" s="142"/>
      <c r="C751" s="142"/>
      <c r="D751" s="142"/>
      <c r="E751" s="142"/>
      <c r="F751" s="142"/>
      <c r="G751" t="str">
        <f t="shared" si="55"/>
        <v/>
      </c>
      <c r="H751" s="142"/>
      <c r="I751" t="str">
        <f t="shared" ca="1" si="56"/>
        <v/>
      </c>
      <c r="J751" s="142"/>
      <c r="K751" t="str">
        <f t="shared" ca="1" si="57"/>
        <v/>
      </c>
      <c r="L751" s="142"/>
      <c r="M751" s="142"/>
      <c r="N751" s="142"/>
      <c r="O751" s="146"/>
      <c r="P751" s="146"/>
      <c r="Q751" s="145">
        <f t="shared" si="59"/>
        <v>0</v>
      </c>
      <c r="R751" s="126">
        <f t="shared" si="58"/>
        <v>0</v>
      </c>
    </row>
    <row r="752" spans="1:18" x14ac:dyDescent="0.55000000000000004">
      <c r="A752">
        <v>743</v>
      </c>
      <c r="B752" s="142"/>
      <c r="C752" s="142"/>
      <c r="D752" s="142"/>
      <c r="E752" s="142"/>
      <c r="F752" s="142"/>
      <c r="G752" t="str">
        <f t="shared" si="55"/>
        <v/>
      </c>
      <c r="H752" s="142"/>
      <c r="I752" t="str">
        <f t="shared" ca="1" si="56"/>
        <v/>
      </c>
      <c r="J752" s="142"/>
      <c r="K752" t="str">
        <f t="shared" ca="1" si="57"/>
        <v/>
      </c>
      <c r="L752" s="142"/>
      <c r="M752" s="142"/>
      <c r="N752" s="142"/>
      <c r="O752" s="146"/>
      <c r="P752" s="146"/>
      <c r="Q752" s="145">
        <f t="shared" si="59"/>
        <v>0</v>
      </c>
      <c r="R752" s="126">
        <f t="shared" si="58"/>
        <v>0</v>
      </c>
    </row>
    <row r="753" spans="1:18" x14ac:dyDescent="0.55000000000000004">
      <c r="A753">
        <v>744</v>
      </c>
      <c r="B753" s="142"/>
      <c r="C753" s="142"/>
      <c r="D753" s="142"/>
      <c r="E753" s="142"/>
      <c r="F753" s="142"/>
      <c r="G753" t="str">
        <f t="shared" si="55"/>
        <v/>
      </c>
      <c r="H753" s="142"/>
      <c r="I753" t="str">
        <f t="shared" ca="1" si="56"/>
        <v/>
      </c>
      <c r="J753" s="142"/>
      <c r="K753" t="str">
        <f t="shared" ca="1" si="57"/>
        <v/>
      </c>
      <c r="L753" s="142"/>
      <c r="M753" s="142"/>
      <c r="N753" s="142"/>
      <c r="O753" s="146"/>
      <c r="P753" s="146"/>
      <c r="Q753" s="145">
        <f t="shared" si="59"/>
        <v>0</v>
      </c>
      <c r="R753" s="126">
        <f t="shared" si="58"/>
        <v>0</v>
      </c>
    </row>
    <row r="754" spans="1:18" x14ac:dyDescent="0.55000000000000004">
      <c r="A754">
        <v>745</v>
      </c>
      <c r="B754" s="142"/>
      <c r="C754" s="142"/>
      <c r="D754" s="142"/>
      <c r="E754" s="142"/>
      <c r="F754" s="142"/>
      <c r="G754" t="str">
        <f t="shared" si="55"/>
        <v/>
      </c>
      <c r="H754" s="142"/>
      <c r="I754" t="str">
        <f t="shared" ca="1" si="56"/>
        <v/>
      </c>
      <c r="J754" s="142"/>
      <c r="K754" t="str">
        <f t="shared" ca="1" si="57"/>
        <v/>
      </c>
      <c r="L754" s="142"/>
      <c r="M754" s="142"/>
      <c r="N754" s="142"/>
      <c r="O754" s="146"/>
      <c r="P754" s="146"/>
      <c r="Q754" s="145">
        <f t="shared" si="59"/>
        <v>0</v>
      </c>
      <c r="R754" s="126">
        <f t="shared" si="58"/>
        <v>0</v>
      </c>
    </row>
    <row r="755" spans="1:18" x14ac:dyDescent="0.55000000000000004">
      <c r="A755">
        <v>746</v>
      </c>
      <c r="B755" s="142"/>
      <c r="C755" s="142"/>
      <c r="D755" s="142"/>
      <c r="E755" s="142"/>
      <c r="F755" s="142"/>
      <c r="G755" t="str">
        <f t="shared" si="55"/>
        <v/>
      </c>
      <c r="H755" s="142"/>
      <c r="I755" t="str">
        <f t="shared" ca="1" si="56"/>
        <v/>
      </c>
      <c r="J755" s="142"/>
      <c r="K755" t="str">
        <f t="shared" ca="1" si="57"/>
        <v/>
      </c>
      <c r="L755" s="142"/>
      <c r="M755" s="142"/>
      <c r="N755" s="142"/>
      <c r="O755" s="146"/>
      <c r="P755" s="146"/>
      <c r="Q755" s="145">
        <f t="shared" si="59"/>
        <v>0</v>
      </c>
      <c r="R755" s="126">
        <f t="shared" si="58"/>
        <v>0</v>
      </c>
    </row>
    <row r="756" spans="1:18" x14ac:dyDescent="0.55000000000000004">
      <c r="A756">
        <v>747</v>
      </c>
      <c r="B756" s="142"/>
      <c r="C756" s="142"/>
      <c r="D756" s="142"/>
      <c r="E756" s="142"/>
      <c r="F756" s="142"/>
      <c r="G756" t="str">
        <f t="shared" si="55"/>
        <v/>
      </c>
      <c r="H756" s="142"/>
      <c r="I756" t="str">
        <f t="shared" ca="1" si="56"/>
        <v/>
      </c>
      <c r="J756" s="142"/>
      <c r="K756" t="str">
        <f t="shared" ca="1" si="57"/>
        <v/>
      </c>
      <c r="L756" s="142"/>
      <c r="M756" s="142"/>
      <c r="N756" s="142"/>
      <c r="O756" s="146"/>
      <c r="P756" s="146"/>
      <c r="Q756" s="145">
        <f t="shared" si="59"/>
        <v>0</v>
      </c>
      <c r="R756" s="126">
        <f t="shared" si="58"/>
        <v>0</v>
      </c>
    </row>
    <row r="757" spans="1:18" x14ac:dyDescent="0.55000000000000004">
      <c r="A757">
        <v>748</v>
      </c>
      <c r="B757" s="142"/>
      <c r="C757" s="142"/>
      <c r="D757" s="142"/>
      <c r="E757" s="142"/>
      <c r="F757" s="142"/>
      <c r="G757" t="str">
        <f t="shared" si="55"/>
        <v/>
      </c>
      <c r="H757" s="142"/>
      <c r="I757" t="str">
        <f t="shared" ca="1" si="56"/>
        <v/>
      </c>
      <c r="J757" s="142"/>
      <c r="K757" t="str">
        <f t="shared" ca="1" si="57"/>
        <v/>
      </c>
      <c r="L757" s="142"/>
      <c r="M757" s="142"/>
      <c r="N757" s="142"/>
      <c r="O757" s="146"/>
      <c r="P757" s="146"/>
      <c r="Q757" s="145">
        <f t="shared" si="59"/>
        <v>0</v>
      </c>
      <c r="R757" s="126">
        <f t="shared" si="58"/>
        <v>0</v>
      </c>
    </row>
    <row r="758" spans="1:18" x14ac:dyDescent="0.55000000000000004">
      <c r="A758">
        <v>749</v>
      </c>
      <c r="B758" s="142"/>
      <c r="C758" s="142"/>
      <c r="D758" s="142"/>
      <c r="E758" s="142"/>
      <c r="F758" s="142"/>
      <c r="G758" t="str">
        <f t="shared" si="55"/>
        <v/>
      </c>
      <c r="H758" s="142"/>
      <c r="I758" t="str">
        <f t="shared" ca="1" si="56"/>
        <v/>
      </c>
      <c r="J758" s="142"/>
      <c r="K758" t="str">
        <f t="shared" ca="1" si="57"/>
        <v/>
      </c>
      <c r="L758" s="142"/>
      <c r="M758" s="142"/>
      <c r="N758" s="142"/>
      <c r="O758" s="146"/>
      <c r="P758" s="146"/>
      <c r="Q758" s="145">
        <f t="shared" si="59"/>
        <v>0</v>
      </c>
      <c r="R758" s="126">
        <f t="shared" si="58"/>
        <v>0</v>
      </c>
    </row>
    <row r="759" spans="1:18" x14ac:dyDescent="0.55000000000000004">
      <c r="A759">
        <v>750</v>
      </c>
      <c r="B759" s="142"/>
      <c r="C759" s="142"/>
      <c r="D759" s="142"/>
      <c r="E759" s="142"/>
      <c r="F759" s="142"/>
      <c r="G759" t="str">
        <f t="shared" si="55"/>
        <v/>
      </c>
      <c r="H759" s="142"/>
      <c r="I759" t="str">
        <f t="shared" ca="1" si="56"/>
        <v/>
      </c>
      <c r="J759" s="142"/>
      <c r="K759" t="str">
        <f t="shared" ca="1" si="57"/>
        <v/>
      </c>
      <c r="L759" s="142"/>
      <c r="M759" s="142"/>
      <c r="N759" s="142"/>
      <c r="O759" s="146"/>
      <c r="P759" s="146"/>
      <c r="Q759" s="145">
        <f t="shared" si="59"/>
        <v>0</v>
      </c>
      <c r="R759" s="126">
        <f t="shared" si="58"/>
        <v>0</v>
      </c>
    </row>
    <row r="760" spans="1:18" x14ac:dyDescent="0.55000000000000004">
      <c r="A760">
        <v>751</v>
      </c>
      <c r="B760" s="142"/>
      <c r="C760" s="142"/>
      <c r="D760" s="142"/>
      <c r="E760" s="142"/>
      <c r="F760" s="142"/>
      <c r="G760" t="str">
        <f t="shared" si="55"/>
        <v/>
      </c>
      <c r="H760" s="142"/>
      <c r="I760" t="str">
        <f t="shared" ca="1" si="56"/>
        <v/>
      </c>
      <c r="J760" s="142"/>
      <c r="K760" t="str">
        <f t="shared" ca="1" si="57"/>
        <v/>
      </c>
      <c r="L760" s="142"/>
      <c r="M760" s="142"/>
      <c r="N760" s="142"/>
      <c r="O760" s="146"/>
      <c r="P760" s="146"/>
      <c r="Q760" s="145">
        <f t="shared" si="59"/>
        <v>0</v>
      </c>
      <c r="R760" s="126">
        <f t="shared" si="58"/>
        <v>0</v>
      </c>
    </row>
    <row r="761" spans="1:18" x14ac:dyDescent="0.55000000000000004">
      <c r="A761">
        <v>752</v>
      </c>
      <c r="B761" s="142"/>
      <c r="C761" s="142"/>
      <c r="D761" s="142"/>
      <c r="E761" s="142"/>
      <c r="F761" s="142"/>
      <c r="G761" t="str">
        <f t="shared" si="55"/>
        <v/>
      </c>
      <c r="H761" s="142"/>
      <c r="I761" t="str">
        <f t="shared" ca="1" si="56"/>
        <v/>
      </c>
      <c r="J761" s="142"/>
      <c r="K761" t="str">
        <f t="shared" ca="1" si="57"/>
        <v/>
      </c>
      <c r="L761" s="142"/>
      <c r="M761" s="142"/>
      <c r="N761" s="142"/>
      <c r="O761" s="146"/>
      <c r="P761" s="146"/>
      <c r="Q761" s="145">
        <f t="shared" si="59"/>
        <v>0</v>
      </c>
      <c r="R761" s="126">
        <f t="shared" si="58"/>
        <v>0</v>
      </c>
    </row>
    <row r="762" spans="1:18" x14ac:dyDescent="0.55000000000000004">
      <c r="A762">
        <v>753</v>
      </c>
      <c r="B762" s="142"/>
      <c r="C762" s="142"/>
      <c r="D762" s="142"/>
      <c r="E762" s="142"/>
      <c r="F762" s="142"/>
      <c r="G762" t="str">
        <f t="shared" si="55"/>
        <v/>
      </c>
      <c r="H762" s="142"/>
      <c r="I762" t="str">
        <f t="shared" ca="1" si="56"/>
        <v/>
      </c>
      <c r="J762" s="142"/>
      <c r="K762" t="str">
        <f t="shared" ca="1" si="57"/>
        <v/>
      </c>
      <c r="L762" s="142"/>
      <c r="M762" s="142"/>
      <c r="N762" s="142"/>
      <c r="O762" s="146"/>
      <c r="P762" s="146"/>
      <c r="Q762" s="145">
        <f t="shared" si="59"/>
        <v>0</v>
      </c>
      <c r="R762" s="126">
        <f t="shared" si="58"/>
        <v>0</v>
      </c>
    </row>
    <row r="763" spans="1:18" x14ac:dyDescent="0.55000000000000004">
      <c r="A763">
        <v>754</v>
      </c>
      <c r="B763" s="142"/>
      <c r="C763" s="142"/>
      <c r="D763" s="142"/>
      <c r="E763" s="142"/>
      <c r="F763" s="142"/>
      <c r="G763" t="str">
        <f t="shared" si="55"/>
        <v/>
      </c>
      <c r="H763" s="142"/>
      <c r="I763" t="str">
        <f t="shared" ca="1" si="56"/>
        <v/>
      </c>
      <c r="J763" s="142"/>
      <c r="K763" t="str">
        <f t="shared" ca="1" si="57"/>
        <v/>
      </c>
      <c r="L763" s="142"/>
      <c r="M763" s="142"/>
      <c r="N763" s="142"/>
      <c r="O763" s="146"/>
      <c r="P763" s="146"/>
      <c r="Q763" s="145">
        <f t="shared" si="59"/>
        <v>0</v>
      </c>
      <c r="R763" s="126">
        <f t="shared" si="58"/>
        <v>0</v>
      </c>
    </row>
    <row r="764" spans="1:18" x14ac:dyDescent="0.55000000000000004">
      <c r="A764">
        <v>755</v>
      </c>
      <c r="B764" s="142"/>
      <c r="C764" s="142"/>
      <c r="D764" s="142"/>
      <c r="E764" s="142"/>
      <c r="F764" s="142"/>
      <c r="G764" t="str">
        <f t="shared" si="55"/>
        <v/>
      </c>
      <c r="H764" s="142"/>
      <c r="I764" t="str">
        <f t="shared" ca="1" si="56"/>
        <v/>
      </c>
      <c r="J764" s="142"/>
      <c r="K764" t="str">
        <f t="shared" ca="1" si="57"/>
        <v/>
      </c>
      <c r="L764" s="142"/>
      <c r="M764" s="142"/>
      <c r="N764" s="142"/>
      <c r="O764" s="146"/>
      <c r="P764" s="146"/>
      <c r="Q764" s="145">
        <f t="shared" si="59"/>
        <v>0</v>
      </c>
      <c r="R764" s="126">
        <f t="shared" si="58"/>
        <v>0</v>
      </c>
    </row>
    <row r="765" spans="1:18" x14ac:dyDescent="0.55000000000000004">
      <c r="A765">
        <v>756</v>
      </c>
      <c r="B765" s="142"/>
      <c r="C765" s="142"/>
      <c r="D765" s="142"/>
      <c r="E765" s="142"/>
      <c r="F765" s="142"/>
      <c r="G765" t="str">
        <f t="shared" si="55"/>
        <v/>
      </c>
      <c r="H765" s="142"/>
      <c r="I765" t="str">
        <f t="shared" ca="1" si="56"/>
        <v/>
      </c>
      <c r="J765" s="142"/>
      <c r="K765" t="str">
        <f t="shared" ca="1" si="57"/>
        <v/>
      </c>
      <c r="L765" s="142"/>
      <c r="M765" s="142"/>
      <c r="N765" s="142"/>
      <c r="O765" s="146"/>
      <c r="P765" s="146"/>
      <c r="Q765" s="145">
        <f t="shared" si="59"/>
        <v>0</v>
      </c>
      <c r="R765" s="126">
        <f t="shared" si="58"/>
        <v>0</v>
      </c>
    </row>
    <row r="766" spans="1:18" x14ac:dyDescent="0.55000000000000004">
      <c r="A766">
        <v>757</v>
      </c>
      <c r="B766" s="142"/>
      <c r="C766" s="142"/>
      <c r="D766" s="142"/>
      <c r="E766" s="142"/>
      <c r="F766" s="142"/>
      <c r="G766" t="str">
        <f t="shared" si="55"/>
        <v/>
      </c>
      <c r="H766" s="142"/>
      <c r="I766" t="str">
        <f t="shared" ca="1" si="56"/>
        <v/>
      </c>
      <c r="J766" s="142"/>
      <c r="K766" t="str">
        <f t="shared" ca="1" si="57"/>
        <v/>
      </c>
      <c r="L766" s="142"/>
      <c r="M766" s="142"/>
      <c r="N766" s="142"/>
      <c r="O766" s="146"/>
      <c r="P766" s="146"/>
      <c r="Q766" s="145">
        <f t="shared" si="59"/>
        <v>0</v>
      </c>
      <c r="R766" s="126">
        <f t="shared" si="58"/>
        <v>0</v>
      </c>
    </row>
    <row r="767" spans="1:18" x14ac:dyDescent="0.55000000000000004">
      <c r="A767">
        <v>758</v>
      </c>
      <c r="B767" s="142"/>
      <c r="C767" s="142"/>
      <c r="D767" s="142"/>
      <c r="E767" s="142"/>
      <c r="F767" s="142"/>
      <c r="G767" t="str">
        <f t="shared" si="55"/>
        <v/>
      </c>
      <c r="H767" s="142"/>
      <c r="I767" t="str">
        <f t="shared" ca="1" si="56"/>
        <v/>
      </c>
      <c r="J767" s="142"/>
      <c r="K767" t="str">
        <f t="shared" ca="1" si="57"/>
        <v/>
      </c>
      <c r="L767" s="142"/>
      <c r="M767" s="142"/>
      <c r="N767" s="142"/>
      <c r="O767" s="146"/>
      <c r="P767" s="146"/>
      <c r="Q767" s="145">
        <f t="shared" si="59"/>
        <v>0</v>
      </c>
      <c r="R767" s="126">
        <f t="shared" si="58"/>
        <v>0</v>
      </c>
    </row>
    <row r="768" spans="1:18" x14ac:dyDescent="0.55000000000000004">
      <c r="A768">
        <v>759</v>
      </c>
      <c r="B768" s="142"/>
      <c r="C768" s="142"/>
      <c r="D768" s="142"/>
      <c r="E768" s="142"/>
      <c r="F768" s="142"/>
      <c r="G768" t="str">
        <f t="shared" si="55"/>
        <v/>
      </c>
      <c r="H768" s="142"/>
      <c r="I768" t="str">
        <f t="shared" ca="1" si="56"/>
        <v/>
      </c>
      <c r="J768" s="142"/>
      <c r="K768" t="str">
        <f t="shared" ca="1" si="57"/>
        <v/>
      </c>
      <c r="L768" s="142"/>
      <c r="M768" s="142"/>
      <c r="N768" s="142"/>
      <c r="O768" s="146"/>
      <c r="P768" s="146"/>
      <c r="Q768" s="145">
        <f t="shared" si="59"/>
        <v>0</v>
      </c>
      <c r="R768" s="126">
        <f t="shared" si="58"/>
        <v>0</v>
      </c>
    </row>
    <row r="769" spans="1:18" x14ac:dyDescent="0.55000000000000004">
      <c r="A769">
        <v>760</v>
      </c>
      <c r="B769" s="142"/>
      <c r="C769" s="142"/>
      <c r="D769" s="142"/>
      <c r="E769" s="142"/>
      <c r="F769" s="142"/>
      <c r="G769" t="str">
        <f t="shared" si="55"/>
        <v/>
      </c>
      <c r="H769" s="142"/>
      <c r="I769" t="str">
        <f t="shared" ca="1" si="56"/>
        <v/>
      </c>
      <c r="J769" s="142"/>
      <c r="K769" t="str">
        <f t="shared" ca="1" si="57"/>
        <v/>
      </c>
      <c r="L769" s="142"/>
      <c r="M769" s="142"/>
      <c r="N769" s="142"/>
      <c r="O769" s="146"/>
      <c r="P769" s="146"/>
      <c r="Q769" s="145">
        <f t="shared" si="59"/>
        <v>0</v>
      </c>
      <c r="R769" s="126">
        <f t="shared" si="58"/>
        <v>0</v>
      </c>
    </row>
    <row r="770" spans="1:18" x14ac:dyDescent="0.55000000000000004">
      <c r="A770">
        <v>761</v>
      </c>
      <c r="B770" s="142"/>
      <c r="C770" s="142"/>
      <c r="D770" s="142"/>
      <c r="E770" s="142"/>
      <c r="F770" s="142"/>
      <c r="G770" t="str">
        <f t="shared" si="55"/>
        <v/>
      </c>
      <c r="H770" s="142"/>
      <c r="I770" t="str">
        <f t="shared" ca="1" si="56"/>
        <v/>
      </c>
      <c r="J770" s="142"/>
      <c r="K770" t="str">
        <f t="shared" ca="1" si="57"/>
        <v/>
      </c>
      <c r="L770" s="142"/>
      <c r="M770" s="142"/>
      <c r="N770" s="142"/>
      <c r="O770" s="146"/>
      <c r="P770" s="146"/>
      <c r="Q770" s="145">
        <f t="shared" si="59"/>
        <v>0</v>
      </c>
      <c r="R770" s="126">
        <f t="shared" si="58"/>
        <v>0</v>
      </c>
    </row>
    <row r="771" spans="1:18" x14ac:dyDescent="0.55000000000000004">
      <c r="A771">
        <v>762</v>
      </c>
      <c r="B771" s="142"/>
      <c r="C771" s="142"/>
      <c r="D771" s="142"/>
      <c r="E771" s="142"/>
      <c r="F771" s="142"/>
      <c r="G771" t="str">
        <f t="shared" si="55"/>
        <v/>
      </c>
      <c r="H771" s="142"/>
      <c r="I771" t="str">
        <f t="shared" ca="1" si="56"/>
        <v/>
      </c>
      <c r="J771" s="142"/>
      <c r="K771" t="str">
        <f t="shared" ca="1" si="57"/>
        <v/>
      </c>
      <c r="L771" s="142"/>
      <c r="M771" s="142"/>
      <c r="N771" s="142"/>
      <c r="O771" s="146"/>
      <c r="P771" s="146"/>
      <c r="Q771" s="145">
        <f t="shared" si="59"/>
        <v>0</v>
      </c>
      <c r="R771" s="126">
        <f t="shared" si="58"/>
        <v>0</v>
      </c>
    </row>
    <row r="772" spans="1:18" x14ac:dyDescent="0.55000000000000004">
      <c r="A772">
        <v>763</v>
      </c>
      <c r="B772" s="142"/>
      <c r="C772" s="142"/>
      <c r="D772" s="142"/>
      <c r="E772" s="142"/>
      <c r="F772" s="142"/>
      <c r="G772" t="str">
        <f t="shared" si="55"/>
        <v/>
      </c>
      <c r="H772" s="142"/>
      <c r="I772" t="str">
        <f t="shared" ca="1" si="56"/>
        <v/>
      </c>
      <c r="J772" s="142"/>
      <c r="K772" t="str">
        <f t="shared" ca="1" si="57"/>
        <v/>
      </c>
      <c r="L772" s="142"/>
      <c r="M772" s="142"/>
      <c r="N772" s="142"/>
      <c r="O772" s="146"/>
      <c r="P772" s="146"/>
      <c r="Q772" s="145">
        <f t="shared" si="59"/>
        <v>0</v>
      </c>
      <c r="R772" s="126">
        <f t="shared" si="58"/>
        <v>0</v>
      </c>
    </row>
    <row r="773" spans="1:18" x14ac:dyDescent="0.55000000000000004">
      <c r="A773">
        <v>764</v>
      </c>
      <c r="B773" s="142"/>
      <c r="C773" s="142"/>
      <c r="D773" s="142"/>
      <c r="E773" s="142"/>
      <c r="F773" s="142"/>
      <c r="G773" t="str">
        <f t="shared" si="55"/>
        <v/>
      </c>
      <c r="H773" s="142"/>
      <c r="I773" t="str">
        <f t="shared" ca="1" si="56"/>
        <v/>
      </c>
      <c r="J773" s="142"/>
      <c r="K773" t="str">
        <f t="shared" ca="1" si="57"/>
        <v/>
      </c>
      <c r="L773" s="142"/>
      <c r="M773" s="142"/>
      <c r="N773" s="142"/>
      <c r="O773" s="146"/>
      <c r="P773" s="146"/>
      <c r="Q773" s="145">
        <f t="shared" si="59"/>
        <v>0</v>
      </c>
      <c r="R773" s="126">
        <f t="shared" si="58"/>
        <v>0</v>
      </c>
    </row>
    <row r="774" spans="1:18" x14ac:dyDescent="0.55000000000000004">
      <c r="A774">
        <v>765</v>
      </c>
      <c r="B774" s="142"/>
      <c r="C774" s="142"/>
      <c r="D774" s="142"/>
      <c r="E774" s="142"/>
      <c r="F774" s="142"/>
      <c r="G774" t="str">
        <f t="shared" si="55"/>
        <v/>
      </c>
      <c r="H774" s="142"/>
      <c r="I774" t="str">
        <f t="shared" ca="1" si="56"/>
        <v/>
      </c>
      <c r="J774" s="142"/>
      <c r="K774" t="str">
        <f t="shared" ca="1" si="57"/>
        <v/>
      </c>
      <c r="L774" s="142"/>
      <c r="M774" s="142"/>
      <c r="N774" s="142"/>
      <c r="O774" s="146"/>
      <c r="P774" s="146"/>
      <c r="Q774" s="145">
        <f t="shared" si="59"/>
        <v>0</v>
      </c>
      <c r="R774" s="126">
        <f t="shared" si="58"/>
        <v>0</v>
      </c>
    </row>
    <row r="775" spans="1:18" x14ac:dyDescent="0.55000000000000004">
      <c r="A775">
        <v>766</v>
      </c>
      <c r="B775" s="142"/>
      <c r="C775" s="142"/>
      <c r="D775" s="142"/>
      <c r="E775" s="142"/>
      <c r="F775" s="142"/>
      <c r="G775" t="str">
        <f t="shared" si="55"/>
        <v/>
      </c>
      <c r="H775" s="142"/>
      <c r="I775" t="str">
        <f t="shared" ca="1" si="56"/>
        <v/>
      </c>
      <c r="J775" s="142"/>
      <c r="K775" t="str">
        <f t="shared" ca="1" si="57"/>
        <v/>
      </c>
      <c r="L775" s="142"/>
      <c r="M775" s="142"/>
      <c r="N775" s="142"/>
      <c r="O775" s="146"/>
      <c r="P775" s="146"/>
      <c r="Q775" s="145">
        <f t="shared" si="59"/>
        <v>0</v>
      </c>
      <c r="R775" s="126">
        <f t="shared" si="58"/>
        <v>0</v>
      </c>
    </row>
    <row r="776" spans="1:18" x14ac:dyDescent="0.55000000000000004">
      <c r="A776">
        <v>767</v>
      </c>
      <c r="B776" s="142"/>
      <c r="C776" s="142"/>
      <c r="D776" s="142"/>
      <c r="E776" s="142"/>
      <c r="F776" s="142"/>
      <c r="G776" t="str">
        <f t="shared" si="55"/>
        <v/>
      </c>
      <c r="H776" s="142"/>
      <c r="I776" t="str">
        <f t="shared" ca="1" si="56"/>
        <v/>
      </c>
      <c r="J776" s="142"/>
      <c r="K776" t="str">
        <f t="shared" ca="1" si="57"/>
        <v/>
      </c>
      <c r="L776" s="142"/>
      <c r="M776" s="142"/>
      <c r="N776" s="142"/>
      <c r="O776" s="146"/>
      <c r="P776" s="146"/>
      <c r="Q776" s="145">
        <f t="shared" si="59"/>
        <v>0</v>
      </c>
      <c r="R776" s="126">
        <f t="shared" si="58"/>
        <v>0</v>
      </c>
    </row>
    <row r="777" spans="1:18" x14ac:dyDescent="0.55000000000000004">
      <c r="A777">
        <v>768</v>
      </c>
      <c r="B777" s="142"/>
      <c r="C777" s="142"/>
      <c r="D777" s="142"/>
      <c r="E777" s="142"/>
      <c r="F777" s="142"/>
      <c r="G777" t="str">
        <f t="shared" si="55"/>
        <v/>
      </c>
      <c r="H777" s="142"/>
      <c r="I777" t="str">
        <f t="shared" ca="1" si="56"/>
        <v/>
      </c>
      <c r="J777" s="142"/>
      <c r="K777" t="str">
        <f t="shared" ca="1" si="57"/>
        <v/>
      </c>
      <c r="L777" s="142"/>
      <c r="M777" s="142"/>
      <c r="N777" s="142"/>
      <c r="O777" s="146"/>
      <c r="P777" s="146"/>
      <c r="Q777" s="145">
        <f t="shared" si="59"/>
        <v>0</v>
      </c>
      <c r="R777" s="126">
        <f t="shared" si="58"/>
        <v>0</v>
      </c>
    </row>
    <row r="778" spans="1:18" x14ac:dyDescent="0.55000000000000004">
      <c r="A778">
        <v>769</v>
      </c>
      <c r="B778" s="142"/>
      <c r="C778" s="142"/>
      <c r="D778" s="142"/>
      <c r="E778" s="142"/>
      <c r="F778" s="142"/>
      <c r="G778" t="str">
        <f t="shared" si="55"/>
        <v/>
      </c>
      <c r="H778" s="142"/>
      <c r="I778" t="str">
        <f t="shared" ca="1" si="56"/>
        <v/>
      </c>
      <c r="J778" s="142"/>
      <c r="K778" t="str">
        <f t="shared" ca="1" si="57"/>
        <v/>
      </c>
      <c r="L778" s="142"/>
      <c r="M778" s="142"/>
      <c r="N778" s="142"/>
      <c r="O778" s="146"/>
      <c r="P778" s="146"/>
      <c r="Q778" s="145">
        <f t="shared" si="59"/>
        <v>0</v>
      </c>
      <c r="R778" s="126">
        <f t="shared" si="58"/>
        <v>0</v>
      </c>
    </row>
    <row r="779" spans="1:18" x14ac:dyDescent="0.55000000000000004">
      <c r="A779">
        <v>770</v>
      </c>
      <c r="B779" s="142"/>
      <c r="C779" s="142"/>
      <c r="D779" s="142"/>
      <c r="E779" s="142"/>
      <c r="F779" s="142"/>
      <c r="G779" t="str">
        <f t="shared" ref="G779:G842" si="60">LEFT(F779,1)</f>
        <v/>
      </c>
      <c r="H779" s="142"/>
      <c r="I779" t="str">
        <f t="shared" ref="I779:I842" ca="1" si="61">IFERROR(VLOOKUP(H779,INDIRECT(G779&amp;"CATL"),2,FALSE),"")</f>
        <v/>
      </c>
      <c r="J779" s="142"/>
      <c r="K779" t="str">
        <f t="shared" ref="K779:K842" ca="1" si="62">IFERROR(VLOOKUP(J779,INDIRECT("SUB"&amp;I779&amp;"L"),2,FALSE),"")</f>
        <v/>
      </c>
      <c r="L779" s="142"/>
      <c r="M779" s="142"/>
      <c r="N779" s="142"/>
      <c r="O779" s="146"/>
      <c r="P779" s="146"/>
      <c r="Q779" s="145">
        <f t="shared" si="59"/>
        <v>0</v>
      </c>
      <c r="R779" s="126">
        <f t="shared" ref="R779:R842" si="63">O779-P779</f>
        <v>0</v>
      </c>
    </row>
    <row r="780" spans="1:18" x14ac:dyDescent="0.55000000000000004">
      <c r="A780">
        <v>771</v>
      </c>
      <c r="B780" s="142"/>
      <c r="C780" s="142"/>
      <c r="D780" s="142"/>
      <c r="E780" s="142"/>
      <c r="F780" s="142"/>
      <c r="G780" t="str">
        <f t="shared" si="60"/>
        <v/>
      </c>
      <c r="H780" s="142"/>
      <c r="I780" t="str">
        <f t="shared" ca="1" si="61"/>
        <v/>
      </c>
      <c r="J780" s="142"/>
      <c r="K780" t="str">
        <f t="shared" ca="1" si="62"/>
        <v/>
      </c>
      <c r="L780" s="142"/>
      <c r="M780" s="142"/>
      <c r="N780" s="142"/>
      <c r="O780" s="146"/>
      <c r="P780" s="146"/>
      <c r="Q780" s="145">
        <f t="shared" ref="Q780:Q843" si="64">Q779+O780-P780</f>
        <v>0</v>
      </c>
      <c r="R780" s="126">
        <f t="shared" si="63"/>
        <v>0</v>
      </c>
    </row>
    <row r="781" spans="1:18" x14ac:dyDescent="0.55000000000000004">
      <c r="A781">
        <v>772</v>
      </c>
      <c r="B781" s="142"/>
      <c r="C781" s="142"/>
      <c r="D781" s="142"/>
      <c r="E781" s="142"/>
      <c r="F781" s="142"/>
      <c r="G781" t="str">
        <f t="shared" si="60"/>
        <v/>
      </c>
      <c r="H781" s="142"/>
      <c r="I781" t="str">
        <f t="shared" ca="1" si="61"/>
        <v/>
      </c>
      <c r="J781" s="142"/>
      <c r="K781" t="str">
        <f t="shared" ca="1" si="62"/>
        <v/>
      </c>
      <c r="L781" s="142"/>
      <c r="M781" s="142"/>
      <c r="N781" s="142"/>
      <c r="O781" s="146"/>
      <c r="P781" s="146"/>
      <c r="Q781" s="145">
        <f t="shared" si="64"/>
        <v>0</v>
      </c>
      <c r="R781" s="126">
        <f t="shared" si="63"/>
        <v>0</v>
      </c>
    </row>
    <row r="782" spans="1:18" x14ac:dyDescent="0.55000000000000004">
      <c r="A782">
        <v>773</v>
      </c>
      <c r="B782" s="142"/>
      <c r="C782" s="142"/>
      <c r="D782" s="142"/>
      <c r="E782" s="142"/>
      <c r="F782" s="142"/>
      <c r="G782" t="str">
        <f t="shared" si="60"/>
        <v/>
      </c>
      <c r="H782" s="142"/>
      <c r="I782" t="str">
        <f t="shared" ca="1" si="61"/>
        <v/>
      </c>
      <c r="J782" s="142"/>
      <c r="K782" t="str">
        <f t="shared" ca="1" si="62"/>
        <v/>
      </c>
      <c r="L782" s="142"/>
      <c r="M782" s="142"/>
      <c r="N782" s="142"/>
      <c r="O782" s="146"/>
      <c r="P782" s="146"/>
      <c r="Q782" s="145">
        <f t="shared" si="64"/>
        <v>0</v>
      </c>
      <c r="R782" s="126">
        <f t="shared" si="63"/>
        <v>0</v>
      </c>
    </row>
    <row r="783" spans="1:18" x14ac:dyDescent="0.55000000000000004">
      <c r="A783">
        <v>774</v>
      </c>
      <c r="B783" s="142"/>
      <c r="C783" s="142"/>
      <c r="D783" s="142"/>
      <c r="E783" s="142"/>
      <c r="F783" s="142"/>
      <c r="G783" t="str">
        <f t="shared" si="60"/>
        <v/>
      </c>
      <c r="H783" s="142"/>
      <c r="I783" t="str">
        <f t="shared" ca="1" si="61"/>
        <v/>
      </c>
      <c r="J783" s="142"/>
      <c r="K783" t="str">
        <f t="shared" ca="1" si="62"/>
        <v/>
      </c>
      <c r="L783" s="142"/>
      <c r="M783" s="142"/>
      <c r="N783" s="142"/>
      <c r="O783" s="146"/>
      <c r="P783" s="146"/>
      <c r="Q783" s="145">
        <f t="shared" si="64"/>
        <v>0</v>
      </c>
      <c r="R783" s="126">
        <f t="shared" si="63"/>
        <v>0</v>
      </c>
    </row>
    <row r="784" spans="1:18" x14ac:dyDescent="0.55000000000000004">
      <c r="A784">
        <v>775</v>
      </c>
      <c r="B784" s="142"/>
      <c r="C784" s="142"/>
      <c r="D784" s="142"/>
      <c r="E784" s="142"/>
      <c r="F784" s="142"/>
      <c r="G784" t="str">
        <f t="shared" si="60"/>
        <v/>
      </c>
      <c r="H784" s="142"/>
      <c r="I784" t="str">
        <f t="shared" ca="1" si="61"/>
        <v/>
      </c>
      <c r="J784" s="142"/>
      <c r="K784" t="str">
        <f t="shared" ca="1" si="62"/>
        <v/>
      </c>
      <c r="L784" s="142"/>
      <c r="M784" s="142"/>
      <c r="N784" s="142"/>
      <c r="O784" s="146"/>
      <c r="P784" s="146"/>
      <c r="Q784" s="145">
        <f t="shared" si="64"/>
        <v>0</v>
      </c>
      <c r="R784" s="126">
        <f t="shared" si="63"/>
        <v>0</v>
      </c>
    </row>
    <row r="785" spans="1:18" x14ac:dyDescent="0.55000000000000004">
      <c r="A785">
        <v>776</v>
      </c>
      <c r="B785" s="142"/>
      <c r="C785" s="142"/>
      <c r="D785" s="142"/>
      <c r="E785" s="142"/>
      <c r="F785" s="142"/>
      <c r="G785" t="str">
        <f t="shared" si="60"/>
        <v/>
      </c>
      <c r="H785" s="142"/>
      <c r="I785" t="str">
        <f t="shared" ca="1" si="61"/>
        <v/>
      </c>
      <c r="J785" s="142"/>
      <c r="K785" t="str">
        <f t="shared" ca="1" si="62"/>
        <v/>
      </c>
      <c r="L785" s="142"/>
      <c r="M785" s="142"/>
      <c r="N785" s="142"/>
      <c r="O785" s="146"/>
      <c r="P785" s="146"/>
      <c r="Q785" s="145">
        <f t="shared" si="64"/>
        <v>0</v>
      </c>
      <c r="R785" s="126">
        <f t="shared" si="63"/>
        <v>0</v>
      </c>
    </row>
    <row r="786" spans="1:18" x14ac:dyDescent="0.55000000000000004">
      <c r="A786">
        <v>777</v>
      </c>
      <c r="B786" s="142"/>
      <c r="C786" s="142"/>
      <c r="D786" s="142"/>
      <c r="E786" s="142"/>
      <c r="F786" s="142"/>
      <c r="G786" t="str">
        <f t="shared" si="60"/>
        <v/>
      </c>
      <c r="H786" s="142"/>
      <c r="I786" t="str">
        <f t="shared" ca="1" si="61"/>
        <v/>
      </c>
      <c r="J786" s="142"/>
      <c r="K786" t="str">
        <f t="shared" ca="1" si="62"/>
        <v/>
      </c>
      <c r="L786" s="142"/>
      <c r="M786" s="142"/>
      <c r="N786" s="142"/>
      <c r="O786" s="146"/>
      <c r="P786" s="146"/>
      <c r="Q786" s="145">
        <f t="shared" si="64"/>
        <v>0</v>
      </c>
      <c r="R786" s="126">
        <f t="shared" si="63"/>
        <v>0</v>
      </c>
    </row>
    <row r="787" spans="1:18" x14ac:dyDescent="0.55000000000000004">
      <c r="A787">
        <v>778</v>
      </c>
      <c r="B787" s="142"/>
      <c r="C787" s="142"/>
      <c r="D787" s="142"/>
      <c r="E787" s="142"/>
      <c r="F787" s="142"/>
      <c r="G787" t="str">
        <f t="shared" si="60"/>
        <v/>
      </c>
      <c r="H787" s="142"/>
      <c r="I787" t="str">
        <f t="shared" ca="1" si="61"/>
        <v/>
      </c>
      <c r="J787" s="142"/>
      <c r="K787" t="str">
        <f t="shared" ca="1" si="62"/>
        <v/>
      </c>
      <c r="L787" s="142"/>
      <c r="M787" s="142"/>
      <c r="N787" s="142"/>
      <c r="O787" s="146"/>
      <c r="P787" s="146"/>
      <c r="Q787" s="145">
        <f t="shared" si="64"/>
        <v>0</v>
      </c>
      <c r="R787" s="126">
        <f t="shared" si="63"/>
        <v>0</v>
      </c>
    </row>
    <row r="788" spans="1:18" x14ac:dyDescent="0.55000000000000004">
      <c r="A788">
        <v>779</v>
      </c>
      <c r="B788" s="142"/>
      <c r="C788" s="142"/>
      <c r="D788" s="142"/>
      <c r="E788" s="142"/>
      <c r="F788" s="142"/>
      <c r="G788" t="str">
        <f t="shared" si="60"/>
        <v/>
      </c>
      <c r="H788" s="142"/>
      <c r="I788" t="str">
        <f t="shared" ca="1" si="61"/>
        <v/>
      </c>
      <c r="J788" s="142"/>
      <c r="K788" t="str">
        <f t="shared" ca="1" si="62"/>
        <v/>
      </c>
      <c r="L788" s="142"/>
      <c r="M788" s="142"/>
      <c r="N788" s="142"/>
      <c r="O788" s="146"/>
      <c r="P788" s="146"/>
      <c r="Q788" s="145">
        <f t="shared" si="64"/>
        <v>0</v>
      </c>
      <c r="R788" s="126">
        <f t="shared" si="63"/>
        <v>0</v>
      </c>
    </row>
    <row r="789" spans="1:18" x14ac:dyDescent="0.55000000000000004">
      <c r="A789">
        <v>780</v>
      </c>
      <c r="B789" s="142"/>
      <c r="C789" s="142"/>
      <c r="D789" s="142"/>
      <c r="E789" s="142"/>
      <c r="F789" s="142"/>
      <c r="G789" t="str">
        <f t="shared" si="60"/>
        <v/>
      </c>
      <c r="H789" s="142"/>
      <c r="I789" t="str">
        <f t="shared" ca="1" si="61"/>
        <v/>
      </c>
      <c r="J789" s="142"/>
      <c r="K789" t="str">
        <f t="shared" ca="1" si="62"/>
        <v/>
      </c>
      <c r="L789" s="142"/>
      <c r="M789" s="142"/>
      <c r="N789" s="142"/>
      <c r="O789" s="146"/>
      <c r="P789" s="146"/>
      <c r="Q789" s="145">
        <f t="shared" si="64"/>
        <v>0</v>
      </c>
      <c r="R789" s="126">
        <f t="shared" si="63"/>
        <v>0</v>
      </c>
    </row>
    <row r="790" spans="1:18" x14ac:dyDescent="0.55000000000000004">
      <c r="A790">
        <v>781</v>
      </c>
      <c r="B790" s="142"/>
      <c r="C790" s="142"/>
      <c r="D790" s="142"/>
      <c r="E790" s="142"/>
      <c r="F790" s="142"/>
      <c r="G790" t="str">
        <f t="shared" si="60"/>
        <v/>
      </c>
      <c r="H790" s="142"/>
      <c r="I790" t="str">
        <f t="shared" ca="1" si="61"/>
        <v/>
      </c>
      <c r="J790" s="142"/>
      <c r="K790" t="str">
        <f t="shared" ca="1" si="62"/>
        <v/>
      </c>
      <c r="L790" s="142"/>
      <c r="M790" s="142"/>
      <c r="N790" s="142"/>
      <c r="O790" s="146"/>
      <c r="P790" s="146"/>
      <c r="Q790" s="145">
        <f t="shared" si="64"/>
        <v>0</v>
      </c>
      <c r="R790" s="126">
        <f t="shared" si="63"/>
        <v>0</v>
      </c>
    </row>
    <row r="791" spans="1:18" x14ac:dyDescent="0.55000000000000004">
      <c r="A791">
        <v>782</v>
      </c>
      <c r="B791" s="142"/>
      <c r="C791" s="142"/>
      <c r="D791" s="142"/>
      <c r="E791" s="142"/>
      <c r="F791" s="142"/>
      <c r="G791" t="str">
        <f t="shared" si="60"/>
        <v/>
      </c>
      <c r="H791" s="142"/>
      <c r="I791" t="str">
        <f t="shared" ca="1" si="61"/>
        <v/>
      </c>
      <c r="J791" s="142"/>
      <c r="K791" t="str">
        <f t="shared" ca="1" si="62"/>
        <v/>
      </c>
      <c r="L791" s="142"/>
      <c r="M791" s="142"/>
      <c r="N791" s="142"/>
      <c r="O791" s="146"/>
      <c r="P791" s="146"/>
      <c r="Q791" s="145">
        <f t="shared" si="64"/>
        <v>0</v>
      </c>
      <c r="R791" s="126">
        <f t="shared" si="63"/>
        <v>0</v>
      </c>
    </row>
    <row r="792" spans="1:18" x14ac:dyDescent="0.55000000000000004">
      <c r="A792">
        <v>783</v>
      </c>
      <c r="B792" s="142"/>
      <c r="C792" s="142"/>
      <c r="D792" s="142"/>
      <c r="E792" s="142"/>
      <c r="F792" s="142"/>
      <c r="G792" t="str">
        <f t="shared" si="60"/>
        <v/>
      </c>
      <c r="H792" s="142"/>
      <c r="I792" t="str">
        <f t="shared" ca="1" si="61"/>
        <v/>
      </c>
      <c r="J792" s="142"/>
      <c r="K792" t="str">
        <f t="shared" ca="1" si="62"/>
        <v/>
      </c>
      <c r="L792" s="142"/>
      <c r="M792" s="142"/>
      <c r="N792" s="142"/>
      <c r="O792" s="146"/>
      <c r="P792" s="146"/>
      <c r="Q792" s="145">
        <f t="shared" si="64"/>
        <v>0</v>
      </c>
      <c r="R792" s="126">
        <f t="shared" si="63"/>
        <v>0</v>
      </c>
    </row>
    <row r="793" spans="1:18" x14ac:dyDescent="0.55000000000000004">
      <c r="A793">
        <v>784</v>
      </c>
      <c r="B793" s="142"/>
      <c r="C793" s="142"/>
      <c r="D793" s="142"/>
      <c r="E793" s="142"/>
      <c r="F793" s="142"/>
      <c r="G793" t="str">
        <f t="shared" si="60"/>
        <v/>
      </c>
      <c r="H793" s="142"/>
      <c r="I793" t="str">
        <f t="shared" ca="1" si="61"/>
        <v/>
      </c>
      <c r="J793" s="142"/>
      <c r="K793" t="str">
        <f t="shared" ca="1" si="62"/>
        <v/>
      </c>
      <c r="L793" s="142"/>
      <c r="M793" s="142"/>
      <c r="N793" s="142"/>
      <c r="O793" s="146"/>
      <c r="P793" s="146"/>
      <c r="Q793" s="145">
        <f t="shared" si="64"/>
        <v>0</v>
      </c>
      <c r="R793" s="126">
        <f t="shared" si="63"/>
        <v>0</v>
      </c>
    </row>
    <row r="794" spans="1:18" x14ac:dyDescent="0.55000000000000004">
      <c r="A794">
        <v>785</v>
      </c>
      <c r="B794" s="142"/>
      <c r="C794" s="142"/>
      <c r="D794" s="142"/>
      <c r="E794" s="142"/>
      <c r="F794" s="142"/>
      <c r="G794" t="str">
        <f t="shared" si="60"/>
        <v/>
      </c>
      <c r="H794" s="142"/>
      <c r="I794" t="str">
        <f t="shared" ca="1" si="61"/>
        <v/>
      </c>
      <c r="J794" s="142"/>
      <c r="K794" t="str">
        <f t="shared" ca="1" si="62"/>
        <v/>
      </c>
      <c r="L794" s="142"/>
      <c r="M794" s="142"/>
      <c r="N794" s="142"/>
      <c r="O794" s="146"/>
      <c r="P794" s="146"/>
      <c r="Q794" s="145">
        <f t="shared" si="64"/>
        <v>0</v>
      </c>
      <c r="R794" s="126">
        <f t="shared" si="63"/>
        <v>0</v>
      </c>
    </row>
    <row r="795" spans="1:18" x14ac:dyDescent="0.55000000000000004">
      <c r="A795">
        <v>786</v>
      </c>
      <c r="B795" s="142"/>
      <c r="C795" s="142"/>
      <c r="D795" s="142"/>
      <c r="E795" s="142"/>
      <c r="F795" s="142"/>
      <c r="G795" t="str">
        <f t="shared" si="60"/>
        <v/>
      </c>
      <c r="H795" s="142"/>
      <c r="I795" t="str">
        <f t="shared" ca="1" si="61"/>
        <v/>
      </c>
      <c r="J795" s="142"/>
      <c r="K795" t="str">
        <f t="shared" ca="1" si="62"/>
        <v/>
      </c>
      <c r="L795" s="142"/>
      <c r="M795" s="142"/>
      <c r="N795" s="142"/>
      <c r="O795" s="146"/>
      <c r="P795" s="146"/>
      <c r="Q795" s="145">
        <f t="shared" si="64"/>
        <v>0</v>
      </c>
      <c r="R795" s="126">
        <f t="shared" si="63"/>
        <v>0</v>
      </c>
    </row>
    <row r="796" spans="1:18" x14ac:dyDescent="0.55000000000000004">
      <c r="A796">
        <v>787</v>
      </c>
      <c r="B796" s="142"/>
      <c r="C796" s="142"/>
      <c r="D796" s="142"/>
      <c r="E796" s="142"/>
      <c r="F796" s="142"/>
      <c r="G796" t="str">
        <f t="shared" si="60"/>
        <v/>
      </c>
      <c r="H796" s="142"/>
      <c r="I796" t="str">
        <f t="shared" ca="1" si="61"/>
        <v/>
      </c>
      <c r="J796" s="142"/>
      <c r="K796" t="str">
        <f t="shared" ca="1" si="62"/>
        <v/>
      </c>
      <c r="L796" s="142"/>
      <c r="M796" s="142"/>
      <c r="N796" s="142"/>
      <c r="O796" s="146"/>
      <c r="P796" s="146"/>
      <c r="Q796" s="145">
        <f t="shared" si="64"/>
        <v>0</v>
      </c>
      <c r="R796" s="126">
        <f t="shared" si="63"/>
        <v>0</v>
      </c>
    </row>
    <row r="797" spans="1:18" x14ac:dyDescent="0.55000000000000004">
      <c r="A797">
        <v>788</v>
      </c>
      <c r="B797" s="142"/>
      <c r="C797" s="142"/>
      <c r="D797" s="142"/>
      <c r="E797" s="142"/>
      <c r="F797" s="142"/>
      <c r="G797" t="str">
        <f t="shared" si="60"/>
        <v/>
      </c>
      <c r="H797" s="142"/>
      <c r="I797" t="str">
        <f t="shared" ca="1" si="61"/>
        <v/>
      </c>
      <c r="J797" s="142"/>
      <c r="K797" t="str">
        <f t="shared" ca="1" si="62"/>
        <v/>
      </c>
      <c r="L797" s="142"/>
      <c r="M797" s="142"/>
      <c r="N797" s="142"/>
      <c r="O797" s="146"/>
      <c r="P797" s="146"/>
      <c r="Q797" s="145">
        <f t="shared" si="64"/>
        <v>0</v>
      </c>
      <c r="R797" s="126">
        <f t="shared" si="63"/>
        <v>0</v>
      </c>
    </row>
    <row r="798" spans="1:18" x14ac:dyDescent="0.55000000000000004">
      <c r="A798">
        <v>789</v>
      </c>
      <c r="B798" s="142"/>
      <c r="C798" s="142"/>
      <c r="D798" s="142"/>
      <c r="E798" s="142"/>
      <c r="F798" s="142"/>
      <c r="G798" t="str">
        <f t="shared" si="60"/>
        <v/>
      </c>
      <c r="H798" s="142"/>
      <c r="I798" t="str">
        <f t="shared" ca="1" si="61"/>
        <v/>
      </c>
      <c r="J798" s="142"/>
      <c r="K798" t="str">
        <f t="shared" ca="1" si="62"/>
        <v/>
      </c>
      <c r="L798" s="142"/>
      <c r="M798" s="142"/>
      <c r="N798" s="142"/>
      <c r="O798" s="146"/>
      <c r="P798" s="146"/>
      <c r="Q798" s="145">
        <f t="shared" si="64"/>
        <v>0</v>
      </c>
      <c r="R798" s="126">
        <f t="shared" si="63"/>
        <v>0</v>
      </c>
    </row>
    <row r="799" spans="1:18" x14ac:dyDescent="0.55000000000000004">
      <c r="A799">
        <v>790</v>
      </c>
      <c r="B799" s="142"/>
      <c r="C799" s="142"/>
      <c r="D799" s="142"/>
      <c r="E799" s="142"/>
      <c r="F799" s="142"/>
      <c r="G799" t="str">
        <f t="shared" si="60"/>
        <v/>
      </c>
      <c r="H799" s="142"/>
      <c r="I799" t="str">
        <f t="shared" ca="1" si="61"/>
        <v/>
      </c>
      <c r="J799" s="142"/>
      <c r="K799" t="str">
        <f t="shared" ca="1" si="62"/>
        <v/>
      </c>
      <c r="L799" s="142"/>
      <c r="M799" s="142"/>
      <c r="N799" s="142"/>
      <c r="O799" s="146"/>
      <c r="P799" s="146"/>
      <c r="Q799" s="145">
        <f t="shared" si="64"/>
        <v>0</v>
      </c>
      <c r="R799" s="126">
        <f t="shared" si="63"/>
        <v>0</v>
      </c>
    </row>
    <row r="800" spans="1:18" x14ac:dyDescent="0.55000000000000004">
      <c r="A800">
        <v>791</v>
      </c>
      <c r="B800" s="142"/>
      <c r="C800" s="142"/>
      <c r="D800" s="142"/>
      <c r="E800" s="142"/>
      <c r="F800" s="142"/>
      <c r="G800" t="str">
        <f t="shared" si="60"/>
        <v/>
      </c>
      <c r="H800" s="142"/>
      <c r="I800" t="str">
        <f t="shared" ca="1" si="61"/>
        <v/>
      </c>
      <c r="J800" s="142"/>
      <c r="K800" t="str">
        <f t="shared" ca="1" si="62"/>
        <v/>
      </c>
      <c r="L800" s="142"/>
      <c r="M800" s="142"/>
      <c r="N800" s="142"/>
      <c r="O800" s="146"/>
      <c r="P800" s="146"/>
      <c r="Q800" s="145">
        <f t="shared" si="64"/>
        <v>0</v>
      </c>
      <c r="R800" s="126">
        <f t="shared" si="63"/>
        <v>0</v>
      </c>
    </row>
    <row r="801" spans="1:18" x14ac:dyDescent="0.55000000000000004">
      <c r="A801">
        <v>792</v>
      </c>
      <c r="B801" s="142"/>
      <c r="C801" s="142"/>
      <c r="D801" s="142"/>
      <c r="E801" s="142"/>
      <c r="F801" s="142"/>
      <c r="G801" t="str">
        <f t="shared" si="60"/>
        <v/>
      </c>
      <c r="H801" s="142"/>
      <c r="I801" t="str">
        <f t="shared" ca="1" si="61"/>
        <v/>
      </c>
      <c r="J801" s="142"/>
      <c r="K801" t="str">
        <f t="shared" ca="1" si="62"/>
        <v/>
      </c>
      <c r="L801" s="142"/>
      <c r="M801" s="142"/>
      <c r="N801" s="142"/>
      <c r="O801" s="146"/>
      <c r="P801" s="146"/>
      <c r="Q801" s="145">
        <f t="shared" si="64"/>
        <v>0</v>
      </c>
      <c r="R801" s="126">
        <f t="shared" si="63"/>
        <v>0</v>
      </c>
    </row>
    <row r="802" spans="1:18" x14ac:dyDescent="0.55000000000000004">
      <c r="A802">
        <v>793</v>
      </c>
      <c r="B802" s="142"/>
      <c r="C802" s="142"/>
      <c r="D802" s="142"/>
      <c r="E802" s="142"/>
      <c r="F802" s="142"/>
      <c r="G802" t="str">
        <f t="shared" si="60"/>
        <v/>
      </c>
      <c r="H802" s="142"/>
      <c r="I802" t="str">
        <f t="shared" ca="1" si="61"/>
        <v/>
      </c>
      <c r="J802" s="142"/>
      <c r="K802" t="str">
        <f t="shared" ca="1" si="62"/>
        <v/>
      </c>
      <c r="L802" s="142"/>
      <c r="M802" s="142"/>
      <c r="N802" s="142"/>
      <c r="O802" s="146"/>
      <c r="P802" s="146"/>
      <c r="Q802" s="145">
        <f t="shared" si="64"/>
        <v>0</v>
      </c>
      <c r="R802" s="126">
        <f t="shared" si="63"/>
        <v>0</v>
      </c>
    </row>
    <row r="803" spans="1:18" x14ac:dyDescent="0.55000000000000004">
      <c r="A803">
        <v>794</v>
      </c>
      <c r="B803" s="142"/>
      <c r="C803" s="142"/>
      <c r="D803" s="142"/>
      <c r="E803" s="142"/>
      <c r="F803" s="142"/>
      <c r="G803" t="str">
        <f t="shared" si="60"/>
        <v/>
      </c>
      <c r="H803" s="142"/>
      <c r="I803" t="str">
        <f t="shared" ca="1" si="61"/>
        <v/>
      </c>
      <c r="J803" s="142"/>
      <c r="K803" t="str">
        <f t="shared" ca="1" si="62"/>
        <v/>
      </c>
      <c r="L803" s="142"/>
      <c r="M803" s="142"/>
      <c r="N803" s="142"/>
      <c r="O803" s="146"/>
      <c r="P803" s="146"/>
      <c r="Q803" s="145">
        <f t="shared" si="64"/>
        <v>0</v>
      </c>
      <c r="R803" s="126">
        <f t="shared" si="63"/>
        <v>0</v>
      </c>
    </row>
    <row r="804" spans="1:18" x14ac:dyDescent="0.55000000000000004">
      <c r="A804">
        <v>795</v>
      </c>
      <c r="B804" s="142"/>
      <c r="C804" s="142"/>
      <c r="D804" s="142"/>
      <c r="E804" s="142"/>
      <c r="F804" s="142"/>
      <c r="G804" t="str">
        <f t="shared" si="60"/>
        <v/>
      </c>
      <c r="H804" s="142"/>
      <c r="I804" t="str">
        <f t="shared" ca="1" si="61"/>
        <v/>
      </c>
      <c r="J804" s="142"/>
      <c r="K804" t="str">
        <f t="shared" ca="1" si="62"/>
        <v/>
      </c>
      <c r="L804" s="142"/>
      <c r="M804" s="142"/>
      <c r="N804" s="142"/>
      <c r="O804" s="146"/>
      <c r="P804" s="146"/>
      <c r="Q804" s="145">
        <f t="shared" si="64"/>
        <v>0</v>
      </c>
      <c r="R804" s="126">
        <f t="shared" si="63"/>
        <v>0</v>
      </c>
    </row>
    <row r="805" spans="1:18" x14ac:dyDescent="0.55000000000000004">
      <c r="A805">
        <v>796</v>
      </c>
      <c r="B805" s="142"/>
      <c r="C805" s="142"/>
      <c r="D805" s="142"/>
      <c r="E805" s="142"/>
      <c r="F805" s="142"/>
      <c r="G805" t="str">
        <f t="shared" si="60"/>
        <v/>
      </c>
      <c r="H805" s="142"/>
      <c r="I805" t="str">
        <f t="shared" ca="1" si="61"/>
        <v/>
      </c>
      <c r="J805" s="142"/>
      <c r="K805" t="str">
        <f t="shared" ca="1" si="62"/>
        <v/>
      </c>
      <c r="L805" s="142"/>
      <c r="M805" s="142"/>
      <c r="N805" s="142"/>
      <c r="O805" s="146"/>
      <c r="P805" s="146"/>
      <c r="Q805" s="145">
        <f t="shared" si="64"/>
        <v>0</v>
      </c>
      <c r="R805" s="126">
        <f t="shared" si="63"/>
        <v>0</v>
      </c>
    </row>
    <row r="806" spans="1:18" x14ac:dyDescent="0.55000000000000004">
      <c r="A806">
        <v>797</v>
      </c>
      <c r="B806" s="142"/>
      <c r="C806" s="142"/>
      <c r="D806" s="142"/>
      <c r="E806" s="142"/>
      <c r="F806" s="142"/>
      <c r="G806" t="str">
        <f t="shared" si="60"/>
        <v/>
      </c>
      <c r="H806" s="142"/>
      <c r="I806" t="str">
        <f t="shared" ca="1" si="61"/>
        <v/>
      </c>
      <c r="J806" s="142"/>
      <c r="K806" t="str">
        <f t="shared" ca="1" si="62"/>
        <v/>
      </c>
      <c r="L806" s="142"/>
      <c r="M806" s="142"/>
      <c r="N806" s="142"/>
      <c r="O806" s="146"/>
      <c r="P806" s="146"/>
      <c r="Q806" s="145">
        <f t="shared" si="64"/>
        <v>0</v>
      </c>
      <c r="R806" s="126">
        <f t="shared" si="63"/>
        <v>0</v>
      </c>
    </row>
    <row r="807" spans="1:18" x14ac:dyDescent="0.55000000000000004">
      <c r="A807">
        <v>798</v>
      </c>
      <c r="B807" s="142"/>
      <c r="C807" s="142"/>
      <c r="D807" s="142"/>
      <c r="E807" s="142"/>
      <c r="F807" s="142"/>
      <c r="G807" t="str">
        <f t="shared" si="60"/>
        <v/>
      </c>
      <c r="H807" s="142"/>
      <c r="I807" t="str">
        <f t="shared" ca="1" si="61"/>
        <v/>
      </c>
      <c r="J807" s="142"/>
      <c r="K807" t="str">
        <f t="shared" ca="1" si="62"/>
        <v/>
      </c>
      <c r="L807" s="142"/>
      <c r="M807" s="142"/>
      <c r="N807" s="142"/>
      <c r="O807" s="146"/>
      <c r="P807" s="146"/>
      <c r="Q807" s="145">
        <f t="shared" si="64"/>
        <v>0</v>
      </c>
      <c r="R807" s="126">
        <f t="shared" si="63"/>
        <v>0</v>
      </c>
    </row>
    <row r="808" spans="1:18" x14ac:dyDescent="0.55000000000000004">
      <c r="A808">
        <v>799</v>
      </c>
      <c r="B808" s="142"/>
      <c r="C808" s="142"/>
      <c r="D808" s="142"/>
      <c r="E808" s="142"/>
      <c r="F808" s="142"/>
      <c r="G808" t="str">
        <f t="shared" si="60"/>
        <v/>
      </c>
      <c r="H808" s="142"/>
      <c r="I808" t="str">
        <f t="shared" ca="1" si="61"/>
        <v/>
      </c>
      <c r="J808" s="142"/>
      <c r="K808" t="str">
        <f t="shared" ca="1" si="62"/>
        <v/>
      </c>
      <c r="L808" s="142"/>
      <c r="M808" s="142"/>
      <c r="N808" s="142"/>
      <c r="O808" s="146"/>
      <c r="P808" s="146"/>
      <c r="Q808" s="145">
        <f t="shared" si="64"/>
        <v>0</v>
      </c>
      <c r="R808" s="126">
        <f t="shared" si="63"/>
        <v>0</v>
      </c>
    </row>
    <row r="809" spans="1:18" x14ac:dyDescent="0.55000000000000004">
      <c r="A809">
        <v>800</v>
      </c>
      <c r="B809" s="142"/>
      <c r="C809" s="142"/>
      <c r="D809" s="142"/>
      <c r="E809" s="142"/>
      <c r="F809" s="142"/>
      <c r="G809" t="str">
        <f t="shared" si="60"/>
        <v/>
      </c>
      <c r="H809" s="142"/>
      <c r="I809" t="str">
        <f t="shared" ca="1" si="61"/>
        <v/>
      </c>
      <c r="J809" s="142"/>
      <c r="K809" t="str">
        <f t="shared" ca="1" si="62"/>
        <v/>
      </c>
      <c r="L809" s="142"/>
      <c r="M809" s="142"/>
      <c r="N809" s="142"/>
      <c r="O809" s="146"/>
      <c r="P809" s="146"/>
      <c r="Q809" s="145">
        <f t="shared" si="64"/>
        <v>0</v>
      </c>
      <c r="R809" s="126">
        <f t="shared" si="63"/>
        <v>0</v>
      </c>
    </row>
    <row r="810" spans="1:18" x14ac:dyDescent="0.55000000000000004">
      <c r="A810">
        <v>801</v>
      </c>
      <c r="B810" s="142"/>
      <c r="C810" s="142"/>
      <c r="D810" s="142"/>
      <c r="E810" s="142"/>
      <c r="F810" s="142"/>
      <c r="G810" t="str">
        <f t="shared" si="60"/>
        <v/>
      </c>
      <c r="H810" s="142"/>
      <c r="I810" t="str">
        <f t="shared" ca="1" si="61"/>
        <v/>
      </c>
      <c r="J810" s="142"/>
      <c r="K810" t="str">
        <f t="shared" ca="1" si="62"/>
        <v/>
      </c>
      <c r="L810" s="142"/>
      <c r="M810" s="142"/>
      <c r="N810" s="142"/>
      <c r="O810" s="146"/>
      <c r="P810" s="146"/>
      <c r="Q810" s="145">
        <f t="shared" si="64"/>
        <v>0</v>
      </c>
      <c r="R810" s="126">
        <f t="shared" si="63"/>
        <v>0</v>
      </c>
    </row>
    <row r="811" spans="1:18" x14ac:dyDescent="0.55000000000000004">
      <c r="A811">
        <v>802</v>
      </c>
      <c r="B811" s="142"/>
      <c r="C811" s="142"/>
      <c r="D811" s="142"/>
      <c r="E811" s="142"/>
      <c r="F811" s="142"/>
      <c r="G811" t="str">
        <f t="shared" si="60"/>
        <v/>
      </c>
      <c r="H811" s="142"/>
      <c r="I811" t="str">
        <f t="shared" ca="1" si="61"/>
        <v/>
      </c>
      <c r="J811" s="142"/>
      <c r="K811" t="str">
        <f t="shared" ca="1" si="62"/>
        <v/>
      </c>
      <c r="L811" s="142"/>
      <c r="M811" s="142"/>
      <c r="N811" s="142"/>
      <c r="O811" s="146"/>
      <c r="P811" s="146"/>
      <c r="Q811" s="145">
        <f t="shared" si="64"/>
        <v>0</v>
      </c>
      <c r="R811" s="126">
        <f t="shared" si="63"/>
        <v>0</v>
      </c>
    </row>
    <row r="812" spans="1:18" x14ac:dyDescent="0.55000000000000004">
      <c r="A812">
        <v>803</v>
      </c>
      <c r="B812" s="142"/>
      <c r="C812" s="142"/>
      <c r="D812" s="142"/>
      <c r="E812" s="142"/>
      <c r="F812" s="142"/>
      <c r="G812" t="str">
        <f t="shared" si="60"/>
        <v/>
      </c>
      <c r="H812" s="142"/>
      <c r="I812" t="str">
        <f t="shared" ca="1" si="61"/>
        <v/>
      </c>
      <c r="J812" s="142"/>
      <c r="K812" t="str">
        <f t="shared" ca="1" si="62"/>
        <v/>
      </c>
      <c r="L812" s="142"/>
      <c r="M812" s="142"/>
      <c r="N812" s="142"/>
      <c r="O812" s="146"/>
      <c r="P812" s="146"/>
      <c r="Q812" s="145">
        <f t="shared" si="64"/>
        <v>0</v>
      </c>
      <c r="R812" s="126">
        <f t="shared" si="63"/>
        <v>0</v>
      </c>
    </row>
    <row r="813" spans="1:18" x14ac:dyDescent="0.55000000000000004">
      <c r="A813">
        <v>804</v>
      </c>
      <c r="B813" s="142"/>
      <c r="C813" s="142"/>
      <c r="D813" s="142"/>
      <c r="E813" s="142"/>
      <c r="F813" s="142"/>
      <c r="G813" t="str">
        <f t="shared" si="60"/>
        <v/>
      </c>
      <c r="H813" s="142"/>
      <c r="I813" t="str">
        <f t="shared" ca="1" si="61"/>
        <v/>
      </c>
      <c r="J813" s="142"/>
      <c r="K813" t="str">
        <f t="shared" ca="1" si="62"/>
        <v/>
      </c>
      <c r="L813" s="142"/>
      <c r="M813" s="142"/>
      <c r="N813" s="142"/>
      <c r="O813" s="146"/>
      <c r="P813" s="146"/>
      <c r="Q813" s="145">
        <f t="shared" si="64"/>
        <v>0</v>
      </c>
      <c r="R813" s="126">
        <f t="shared" si="63"/>
        <v>0</v>
      </c>
    </row>
    <row r="814" spans="1:18" x14ac:dyDescent="0.55000000000000004">
      <c r="A814">
        <v>805</v>
      </c>
      <c r="B814" s="142"/>
      <c r="C814" s="142"/>
      <c r="D814" s="142"/>
      <c r="E814" s="142"/>
      <c r="F814" s="142"/>
      <c r="G814" t="str">
        <f t="shared" si="60"/>
        <v/>
      </c>
      <c r="H814" s="142"/>
      <c r="I814" t="str">
        <f t="shared" ca="1" si="61"/>
        <v/>
      </c>
      <c r="J814" s="142"/>
      <c r="K814" t="str">
        <f t="shared" ca="1" si="62"/>
        <v/>
      </c>
      <c r="L814" s="142"/>
      <c r="M814" s="142"/>
      <c r="N814" s="142"/>
      <c r="O814" s="146"/>
      <c r="P814" s="146"/>
      <c r="Q814" s="145">
        <f t="shared" si="64"/>
        <v>0</v>
      </c>
      <c r="R814" s="126">
        <f t="shared" si="63"/>
        <v>0</v>
      </c>
    </row>
    <row r="815" spans="1:18" x14ac:dyDescent="0.55000000000000004">
      <c r="A815">
        <v>806</v>
      </c>
      <c r="B815" s="142"/>
      <c r="C815" s="142"/>
      <c r="D815" s="142"/>
      <c r="E815" s="142"/>
      <c r="F815" s="142"/>
      <c r="G815" t="str">
        <f t="shared" si="60"/>
        <v/>
      </c>
      <c r="H815" s="142"/>
      <c r="I815" t="str">
        <f t="shared" ca="1" si="61"/>
        <v/>
      </c>
      <c r="J815" s="142"/>
      <c r="K815" t="str">
        <f t="shared" ca="1" si="62"/>
        <v/>
      </c>
      <c r="L815" s="142"/>
      <c r="M815" s="142"/>
      <c r="N815" s="142"/>
      <c r="O815" s="146"/>
      <c r="P815" s="146"/>
      <c r="Q815" s="145">
        <f t="shared" si="64"/>
        <v>0</v>
      </c>
      <c r="R815" s="126">
        <f t="shared" si="63"/>
        <v>0</v>
      </c>
    </row>
    <row r="816" spans="1:18" x14ac:dyDescent="0.55000000000000004">
      <c r="A816">
        <v>807</v>
      </c>
      <c r="B816" s="142"/>
      <c r="C816" s="142"/>
      <c r="D816" s="142"/>
      <c r="E816" s="142"/>
      <c r="F816" s="142"/>
      <c r="G816" t="str">
        <f t="shared" si="60"/>
        <v/>
      </c>
      <c r="H816" s="142"/>
      <c r="I816" t="str">
        <f t="shared" ca="1" si="61"/>
        <v/>
      </c>
      <c r="J816" s="142"/>
      <c r="K816" t="str">
        <f t="shared" ca="1" si="62"/>
        <v/>
      </c>
      <c r="L816" s="142"/>
      <c r="M816" s="142"/>
      <c r="N816" s="142"/>
      <c r="O816" s="146"/>
      <c r="P816" s="146"/>
      <c r="Q816" s="145">
        <f t="shared" si="64"/>
        <v>0</v>
      </c>
      <c r="R816" s="126">
        <f t="shared" si="63"/>
        <v>0</v>
      </c>
    </row>
    <row r="817" spans="1:18" x14ac:dyDescent="0.55000000000000004">
      <c r="A817">
        <v>808</v>
      </c>
      <c r="B817" s="142"/>
      <c r="C817" s="142"/>
      <c r="D817" s="142"/>
      <c r="E817" s="142"/>
      <c r="F817" s="142"/>
      <c r="G817" t="str">
        <f t="shared" si="60"/>
        <v/>
      </c>
      <c r="H817" s="142"/>
      <c r="I817" t="str">
        <f t="shared" ca="1" si="61"/>
        <v/>
      </c>
      <c r="J817" s="142"/>
      <c r="K817" t="str">
        <f t="shared" ca="1" si="62"/>
        <v/>
      </c>
      <c r="L817" s="142"/>
      <c r="M817" s="142"/>
      <c r="N817" s="142"/>
      <c r="O817" s="146"/>
      <c r="P817" s="146"/>
      <c r="Q817" s="145">
        <f t="shared" si="64"/>
        <v>0</v>
      </c>
      <c r="R817" s="126">
        <f t="shared" si="63"/>
        <v>0</v>
      </c>
    </row>
    <row r="818" spans="1:18" x14ac:dyDescent="0.55000000000000004">
      <c r="A818">
        <v>809</v>
      </c>
      <c r="B818" s="142"/>
      <c r="C818" s="142"/>
      <c r="D818" s="142"/>
      <c r="E818" s="142"/>
      <c r="F818" s="142"/>
      <c r="G818" t="str">
        <f t="shared" si="60"/>
        <v/>
      </c>
      <c r="H818" s="142"/>
      <c r="I818" t="str">
        <f t="shared" ca="1" si="61"/>
        <v/>
      </c>
      <c r="J818" s="142"/>
      <c r="K818" t="str">
        <f t="shared" ca="1" si="62"/>
        <v/>
      </c>
      <c r="L818" s="142"/>
      <c r="M818" s="142"/>
      <c r="N818" s="142"/>
      <c r="O818" s="146"/>
      <c r="P818" s="146"/>
      <c r="Q818" s="145">
        <f t="shared" si="64"/>
        <v>0</v>
      </c>
      <c r="R818" s="126">
        <f t="shared" si="63"/>
        <v>0</v>
      </c>
    </row>
    <row r="819" spans="1:18" x14ac:dyDescent="0.55000000000000004">
      <c r="A819">
        <v>810</v>
      </c>
      <c r="B819" s="142"/>
      <c r="C819" s="142"/>
      <c r="D819" s="142"/>
      <c r="E819" s="142"/>
      <c r="F819" s="142"/>
      <c r="G819" t="str">
        <f t="shared" si="60"/>
        <v/>
      </c>
      <c r="H819" s="142"/>
      <c r="I819" t="str">
        <f t="shared" ca="1" si="61"/>
        <v/>
      </c>
      <c r="J819" s="142"/>
      <c r="K819" t="str">
        <f t="shared" ca="1" si="62"/>
        <v/>
      </c>
      <c r="L819" s="142"/>
      <c r="M819" s="142"/>
      <c r="N819" s="142"/>
      <c r="O819" s="146"/>
      <c r="P819" s="146"/>
      <c r="Q819" s="145">
        <f t="shared" si="64"/>
        <v>0</v>
      </c>
      <c r="R819" s="126">
        <f t="shared" si="63"/>
        <v>0</v>
      </c>
    </row>
    <row r="820" spans="1:18" x14ac:dyDescent="0.55000000000000004">
      <c r="A820">
        <v>811</v>
      </c>
      <c r="B820" s="142"/>
      <c r="C820" s="142"/>
      <c r="D820" s="142"/>
      <c r="E820" s="142"/>
      <c r="F820" s="142"/>
      <c r="G820" t="str">
        <f t="shared" si="60"/>
        <v/>
      </c>
      <c r="H820" s="142"/>
      <c r="I820" t="str">
        <f t="shared" ca="1" si="61"/>
        <v/>
      </c>
      <c r="J820" s="142"/>
      <c r="K820" t="str">
        <f t="shared" ca="1" si="62"/>
        <v/>
      </c>
      <c r="L820" s="142"/>
      <c r="M820" s="142"/>
      <c r="N820" s="142"/>
      <c r="O820" s="146"/>
      <c r="P820" s="146"/>
      <c r="Q820" s="145">
        <f t="shared" si="64"/>
        <v>0</v>
      </c>
      <c r="R820" s="126">
        <f t="shared" si="63"/>
        <v>0</v>
      </c>
    </row>
    <row r="821" spans="1:18" x14ac:dyDescent="0.55000000000000004">
      <c r="A821">
        <v>812</v>
      </c>
      <c r="B821" s="142"/>
      <c r="C821" s="142"/>
      <c r="D821" s="142"/>
      <c r="E821" s="142"/>
      <c r="F821" s="142"/>
      <c r="G821" t="str">
        <f t="shared" si="60"/>
        <v/>
      </c>
      <c r="H821" s="142"/>
      <c r="I821" t="str">
        <f t="shared" ca="1" si="61"/>
        <v/>
      </c>
      <c r="J821" s="142"/>
      <c r="K821" t="str">
        <f t="shared" ca="1" si="62"/>
        <v/>
      </c>
      <c r="L821" s="142"/>
      <c r="M821" s="142"/>
      <c r="N821" s="142"/>
      <c r="O821" s="146"/>
      <c r="P821" s="146"/>
      <c r="Q821" s="145">
        <f t="shared" si="64"/>
        <v>0</v>
      </c>
      <c r="R821" s="126">
        <f t="shared" si="63"/>
        <v>0</v>
      </c>
    </row>
    <row r="822" spans="1:18" x14ac:dyDescent="0.55000000000000004">
      <c r="A822">
        <v>813</v>
      </c>
      <c r="B822" s="142"/>
      <c r="C822" s="142"/>
      <c r="D822" s="142"/>
      <c r="E822" s="142"/>
      <c r="F822" s="142"/>
      <c r="G822" t="str">
        <f t="shared" si="60"/>
        <v/>
      </c>
      <c r="H822" s="142"/>
      <c r="I822" t="str">
        <f t="shared" ca="1" si="61"/>
        <v/>
      </c>
      <c r="J822" s="142"/>
      <c r="K822" t="str">
        <f t="shared" ca="1" si="62"/>
        <v/>
      </c>
      <c r="L822" s="142"/>
      <c r="M822" s="142"/>
      <c r="N822" s="142"/>
      <c r="O822" s="146"/>
      <c r="P822" s="146"/>
      <c r="Q822" s="145">
        <f t="shared" si="64"/>
        <v>0</v>
      </c>
      <c r="R822" s="126">
        <f t="shared" si="63"/>
        <v>0</v>
      </c>
    </row>
    <row r="823" spans="1:18" x14ac:dyDescent="0.55000000000000004">
      <c r="A823">
        <v>814</v>
      </c>
      <c r="B823" s="142"/>
      <c r="C823" s="142"/>
      <c r="D823" s="142"/>
      <c r="E823" s="142"/>
      <c r="F823" s="142"/>
      <c r="G823" t="str">
        <f t="shared" si="60"/>
        <v/>
      </c>
      <c r="H823" s="142"/>
      <c r="I823" t="str">
        <f t="shared" ca="1" si="61"/>
        <v/>
      </c>
      <c r="J823" s="142"/>
      <c r="K823" t="str">
        <f t="shared" ca="1" si="62"/>
        <v/>
      </c>
      <c r="L823" s="142"/>
      <c r="M823" s="142"/>
      <c r="N823" s="142"/>
      <c r="O823" s="146"/>
      <c r="P823" s="146"/>
      <c r="Q823" s="145">
        <f t="shared" si="64"/>
        <v>0</v>
      </c>
      <c r="R823" s="126">
        <f t="shared" si="63"/>
        <v>0</v>
      </c>
    </row>
    <row r="824" spans="1:18" x14ac:dyDescent="0.55000000000000004">
      <c r="A824">
        <v>815</v>
      </c>
      <c r="B824" s="142"/>
      <c r="C824" s="142"/>
      <c r="D824" s="142"/>
      <c r="E824" s="142"/>
      <c r="F824" s="142"/>
      <c r="G824" t="str">
        <f t="shared" si="60"/>
        <v/>
      </c>
      <c r="H824" s="142"/>
      <c r="I824" t="str">
        <f t="shared" ca="1" si="61"/>
        <v/>
      </c>
      <c r="J824" s="142"/>
      <c r="K824" t="str">
        <f t="shared" ca="1" si="62"/>
        <v/>
      </c>
      <c r="L824" s="142"/>
      <c r="M824" s="142"/>
      <c r="N824" s="142"/>
      <c r="O824" s="146"/>
      <c r="P824" s="146"/>
      <c r="Q824" s="145">
        <f t="shared" si="64"/>
        <v>0</v>
      </c>
      <c r="R824" s="126">
        <f t="shared" si="63"/>
        <v>0</v>
      </c>
    </row>
    <row r="825" spans="1:18" x14ac:dyDescent="0.55000000000000004">
      <c r="A825">
        <v>816</v>
      </c>
      <c r="B825" s="142"/>
      <c r="C825" s="142"/>
      <c r="D825" s="142"/>
      <c r="E825" s="142"/>
      <c r="F825" s="142"/>
      <c r="G825" t="str">
        <f t="shared" si="60"/>
        <v/>
      </c>
      <c r="H825" s="142"/>
      <c r="I825" t="str">
        <f t="shared" ca="1" si="61"/>
        <v/>
      </c>
      <c r="J825" s="142"/>
      <c r="K825" t="str">
        <f t="shared" ca="1" si="62"/>
        <v/>
      </c>
      <c r="L825" s="142"/>
      <c r="M825" s="142"/>
      <c r="N825" s="142"/>
      <c r="O825" s="146"/>
      <c r="P825" s="146"/>
      <c r="Q825" s="145">
        <f t="shared" si="64"/>
        <v>0</v>
      </c>
      <c r="R825" s="126">
        <f t="shared" si="63"/>
        <v>0</v>
      </c>
    </row>
    <row r="826" spans="1:18" x14ac:dyDescent="0.55000000000000004">
      <c r="A826">
        <v>817</v>
      </c>
      <c r="B826" s="142"/>
      <c r="C826" s="142"/>
      <c r="D826" s="142"/>
      <c r="E826" s="142"/>
      <c r="F826" s="142"/>
      <c r="G826" t="str">
        <f t="shared" si="60"/>
        <v/>
      </c>
      <c r="H826" s="142"/>
      <c r="I826" t="str">
        <f t="shared" ca="1" si="61"/>
        <v/>
      </c>
      <c r="J826" s="142"/>
      <c r="K826" t="str">
        <f t="shared" ca="1" si="62"/>
        <v/>
      </c>
      <c r="L826" s="142"/>
      <c r="M826" s="142"/>
      <c r="N826" s="142"/>
      <c r="O826" s="146"/>
      <c r="P826" s="146"/>
      <c r="Q826" s="145">
        <f t="shared" si="64"/>
        <v>0</v>
      </c>
      <c r="R826" s="126">
        <f t="shared" si="63"/>
        <v>0</v>
      </c>
    </row>
    <row r="827" spans="1:18" x14ac:dyDescent="0.55000000000000004">
      <c r="A827">
        <v>818</v>
      </c>
      <c r="B827" s="142"/>
      <c r="C827" s="142"/>
      <c r="D827" s="142"/>
      <c r="E827" s="142"/>
      <c r="F827" s="142"/>
      <c r="G827" t="str">
        <f t="shared" si="60"/>
        <v/>
      </c>
      <c r="H827" s="142"/>
      <c r="I827" t="str">
        <f t="shared" ca="1" si="61"/>
        <v/>
      </c>
      <c r="J827" s="142"/>
      <c r="K827" t="str">
        <f t="shared" ca="1" si="62"/>
        <v/>
      </c>
      <c r="L827" s="142"/>
      <c r="M827" s="142"/>
      <c r="N827" s="142"/>
      <c r="O827" s="146"/>
      <c r="P827" s="146"/>
      <c r="Q827" s="145">
        <f t="shared" si="64"/>
        <v>0</v>
      </c>
      <c r="R827" s="126">
        <f t="shared" si="63"/>
        <v>0</v>
      </c>
    </row>
    <row r="828" spans="1:18" x14ac:dyDescent="0.55000000000000004">
      <c r="A828">
        <v>819</v>
      </c>
      <c r="B828" s="142"/>
      <c r="C828" s="142"/>
      <c r="D828" s="142"/>
      <c r="E828" s="142"/>
      <c r="F828" s="142"/>
      <c r="G828" t="str">
        <f t="shared" si="60"/>
        <v/>
      </c>
      <c r="H828" s="142"/>
      <c r="I828" t="str">
        <f t="shared" ca="1" si="61"/>
        <v/>
      </c>
      <c r="J828" s="142"/>
      <c r="K828" t="str">
        <f t="shared" ca="1" si="62"/>
        <v/>
      </c>
      <c r="L828" s="142"/>
      <c r="M828" s="142"/>
      <c r="N828" s="142"/>
      <c r="O828" s="146"/>
      <c r="P828" s="146"/>
      <c r="Q828" s="145">
        <f t="shared" si="64"/>
        <v>0</v>
      </c>
      <c r="R828" s="126">
        <f t="shared" si="63"/>
        <v>0</v>
      </c>
    </row>
    <row r="829" spans="1:18" x14ac:dyDescent="0.55000000000000004">
      <c r="A829">
        <v>820</v>
      </c>
      <c r="B829" s="142"/>
      <c r="C829" s="142"/>
      <c r="D829" s="142"/>
      <c r="E829" s="142"/>
      <c r="F829" s="142"/>
      <c r="G829" t="str">
        <f t="shared" si="60"/>
        <v/>
      </c>
      <c r="H829" s="142"/>
      <c r="I829" t="str">
        <f t="shared" ca="1" si="61"/>
        <v/>
      </c>
      <c r="J829" s="142"/>
      <c r="K829" t="str">
        <f t="shared" ca="1" si="62"/>
        <v/>
      </c>
      <c r="L829" s="142"/>
      <c r="M829" s="142"/>
      <c r="N829" s="142"/>
      <c r="O829" s="146"/>
      <c r="P829" s="146"/>
      <c r="Q829" s="145">
        <f t="shared" si="64"/>
        <v>0</v>
      </c>
      <c r="R829" s="126">
        <f t="shared" si="63"/>
        <v>0</v>
      </c>
    </row>
    <row r="830" spans="1:18" x14ac:dyDescent="0.55000000000000004">
      <c r="A830">
        <v>821</v>
      </c>
      <c r="B830" s="142"/>
      <c r="C830" s="142"/>
      <c r="D830" s="142"/>
      <c r="E830" s="142"/>
      <c r="F830" s="142"/>
      <c r="G830" t="str">
        <f t="shared" si="60"/>
        <v/>
      </c>
      <c r="H830" s="142"/>
      <c r="I830" t="str">
        <f t="shared" ca="1" si="61"/>
        <v/>
      </c>
      <c r="J830" s="142"/>
      <c r="K830" t="str">
        <f t="shared" ca="1" si="62"/>
        <v/>
      </c>
      <c r="L830" s="142"/>
      <c r="M830" s="142"/>
      <c r="N830" s="142"/>
      <c r="O830" s="146"/>
      <c r="P830" s="146"/>
      <c r="Q830" s="145">
        <f t="shared" si="64"/>
        <v>0</v>
      </c>
      <c r="R830" s="126">
        <f t="shared" si="63"/>
        <v>0</v>
      </c>
    </row>
    <row r="831" spans="1:18" x14ac:dyDescent="0.55000000000000004">
      <c r="A831">
        <v>822</v>
      </c>
      <c r="B831" s="142"/>
      <c r="C831" s="142"/>
      <c r="D831" s="142"/>
      <c r="E831" s="142"/>
      <c r="F831" s="142"/>
      <c r="G831" t="str">
        <f t="shared" si="60"/>
        <v/>
      </c>
      <c r="H831" s="142"/>
      <c r="I831" t="str">
        <f t="shared" ca="1" si="61"/>
        <v/>
      </c>
      <c r="J831" s="142"/>
      <c r="K831" t="str">
        <f t="shared" ca="1" si="62"/>
        <v/>
      </c>
      <c r="L831" s="142"/>
      <c r="M831" s="142"/>
      <c r="N831" s="142"/>
      <c r="O831" s="146"/>
      <c r="P831" s="146"/>
      <c r="Q831" s="145">
        <f t="shared" si="64"/>
        <v>0</v>
      </c>
      <c r="R831" s="126">
        <f t="shared" si="63"/>
        <v>0</v>
      </c>
    </row>
    <row r="832" spans="1:18" x14ac:dyDescent="0.55000000000000004">
      <c r="A832">
        <v>823</v>
      </c>
      <c r="B832" s="142"/>
      <c r="C832" s="142"/>
      <c r="D832" s="142"/>
      <c r="E832" s="142"/>
      <c r="F832" s="142"/>
      <c r="G832" t="str">
        <f t="shared" si="60"/>
        <v/>
      </c>
      <c r="H832" s="142"/>
      <c r="I832" t="str">
        <f t="shared" ca="1" si="61"/>
        <v/>
      </c>
      <c r="J832" s="142"/>
      <c r="K832" t="str">
        <f t="shared" ca="1" si="62"/>
        <v/>
      </c>
      <c r="L832" s="142"/>
      <c r="M832" s="142"/>
      <c r="N832" s="142"/>
      <c r="O832" s="146"/>
      <c r="P832" s="146"/>
      <c r="Q832" s="145">
        <f t="shared" si="64"/>
        <v>0</v>
      </c>
      <c r="R832" s="126">
        <f t="shared" si="63"/>
        <v>0</v>
      </c>
    </row>
    <row r="833" spans="1:18" x14ac:dyDescent="0.55000000000000004">
      <c r="A833">
        <v>824</v>
      </c>
      <c r="B833" s="142"/>
      <c r="C833" s="142"/>
      <c r="D833" s="142"/>
      <c r="E833" s="142"/>
      <c r="F833" s="142"/>
      <c r="G833" t="str">
        <f t="shared" si="60"/>
        <v/>
      </c>
      <c r="H833" s="142"/>
      <c r="I833" t="str">
        <f t="shared" ca="1" si="61"/>
        <v/>
      </c>
      <c r="J833" s="142"/>
      <c r="K833" t="str">
        <f t="shared" ca="1" si="62"/>
        <v/>
      </c>
      <c r="L833" s="142"/>
      <c r="M833" s="142"/>
      <c r="N833" s="142"/>
      <c r="O833" s="146"/>
      <c r="P833" s="146"/>
      <c r="Q833" s="145">
        <f t="shared" si="64"/>
        <v>0</v>
      </c>
      <c r="R833" s="126">
        <f t="shared" si="63"/>
        <v>0</v>
      </c>
    </row>
    <row r="834" spans="1:18" x14ac:dyDescent="0.55000000000000004">
      <c r="A834">
        <v>825</v>
      </c>
      <c r="B834" s="142"/>
      <c r="C834" s="142"/>
      <c r="D834" s="142"/>
      <c r="E834" s="142"/>
      <c r="F834" s="142"/>
      <c r="G834" t="str">
        <f t="shared" si="60"/>
        <v/>
      </c>
      <c r="H834" s="142"/>
      <c r="I834" t="str">
        <f t="shared" ca="1" si="61"/>
        <v/>
      </c>
      <c r="J834" s="142"/>
      <c r="K834" t="str">
        <f t="shared" ca="1" si="62"/>
        <v/>
      </c>
      <c r="L834" s="142"/>
      <c r="M834" s="142"/>
      <c r="N834" s="142"/>
      <c r="O834" s="146"/>
      <c r="P834" s="146"/>
      <c r="Q834" s="145">
        <f t="shared" si="64"/>
        <v>0</v>
      </c>
      <c r="R834" s="126">
        <f t="shared" si="63"/>
        <v>0</v>
      </c>
    </row>
    <row r="835" spans="1:18" x14ac:dyDescent="0.55000000000000004">
      <c r="A835">
        <v>826</v>
      </c>
      <c r="B835" s="142"/>
      <c r="C835" s="142"/>
      <c r="D835" s="142"/>
      <c r="E835" s="142"/>
      <c r="F835" s="142"/>
      <c r="G835" t="str">
        <f t="shared" si="60"/>
        <v/>
      </c>
      <c r="H835" s="142"/>
      <c r="I835" t="str">
        <f t="shared" ca="1" si="61"/>
        <v/>
      </c>
      <c r="J835" s="142"/>
      <c r="K835" t="str">
        <f t="shared" ca="1" si="62"/>
        <v/>
      </c>
      <c r="L835" s="142"/>
      <c r="M835" s="142"/>
      <c r="N835" s="142"/>
      <c r="O835" s="146"/>
      <c r="P835" s="146"/>
      <c r="Q835" s="145">
        <f t="shared" si="64"/>
        <v>0</v>
      </c>
      <c r="R835" s="126">
        <f t="shared" si="63"/>
        <v>0</v>
      </c>
    </row>
    <row r="836" spans="1:18" x14ac:dyDescent="0.55000000000000004">
      <c r="A836">
        <v>827</v>
      </c>
      <c r="B836" s="142"/>
      <c r="C836" s="142"/>
      <c r="D836" s="142"/>
      <c r="E836" s="142"/>
      <c r="F836" s="142"/>
      <c r="G836" t="str">
        <f t="shared" si="60"/>
        <v/>
      </c>
      <c r="H836" s="142"/>
      <c r="I836" t="str">
        <f t="shared" ca="1" si="61"/>
        <v/>
      </c>
      <c r="J836" s="142"/>
      <c r="K836" t="str">
        <f t="shared" ca="1" si="62"/>
        <v/>
      </c>
      <c r="L836" s="142"/>
      <c r="M836" s="142"/>
      <c r="N836" s="142"/>
      <c r="O836" s="146"/>
      <c r="P836" s="146"/>
      <c r="Q836" s="145">
        <f t="shared" si="64"/>
        <v>0</v>
      </c>
      <c r="R836" s="126">
        <f t="shared" si="63"/>
        <v>0</v>
      </c>
    </row>
    <row r="837" spans="1:18" x14ac:dyDescent="0.55000000000000004">
      <c r="A837">
        <v>828</v>
      </c>
      <c r="B837" s="142"/>
      <c r="C837" s="142"/>
      <c r="D837" s="142"/>
      <c r="E837" s="142"/>
      <c r="F837" s="142"/>
      <c r="G837" t="str">
        <f t="shared" si="60"/>
        <v/>
      </c>
      <c r="H837" s="142"/>
      <c r="I837" t="str">
        <f t="shared" ca="1" si="61"/>
        <v/>
      </c>
      <c r="J837" s="142"/>
      <c r="K837" t="str">
        <f t="shared" ca="1" si="62"/>
        <v/>
      </c>
      <c r="L837" s="142"/>
      <c r="M837" s="142"/>
      <c r="N837" s="142"/>
      <c r="O837" s="146"/>
      <c r="P837" s="146"/>
      <c r="Q837" s="145">
        <f t="shared" si="64"/>
        <v>0</v>
      </c>
      <c r="R837" s="126">
        <f t="shared" si="63"/>
        <v>0</v>
      </c>
    </row>
    <row r="838" spans="1:18" x14ac:dyDescent="0.55000000000000004">
      <c r="A838">
        <v>829</v>
      </c>
      <c r="B838" s="142"/>
      <c r="C838" s="142"/>
      <c r="D838" s="142"/>
      <c r="E838" s="142"/>
      <c r="F838" s="142"/>
      <c r="G838" t="str">
        <f t="shared" si="60"/>
        <v/>
      </c>
      <c r="H838" s="142"/>
      <c r="I838" t="str">
        <f t="shared" ca="1" si="61"/>
        <v/>
      </c>
      <c r="J838" s="142"/>
      <c r="K838" t="str">
        <f t="shared" ca="1" si="62"/>
        <v/>
      </c>
      <c r="L838" s="142"/>
      <c r="M838" s="142"/>
      <c r="N838" s="142"/>
      <c r="O838" s="146"/>
      <c r="P838" s="146"/>
      <c r="Q838" s="145">
        <f t="shared" si="64"/>
        <v>0</v>
      </c>
      <c r="R838" s="126">
        <f t="shared" si="63"/>
        <v>0</v>
      </c>
    </row>
    <row r="839" spans="1:18" x14ac:dyDescent="0.55000000000000004">
      <c r="A839">
        <v>830</v>
      </c>
      <c r="B839" s="142"/>
      <c r="C839" s="142"/>
      <c r="D839" s="142"/>
      <c r="E839" s="142"/>
      <c r="F839" s="142"/>
      <c r="G839" t="str">
        <f t="shared" si="60"/>
        <v/>
      </c>
      <c r="H839" s="142"/>
      <c r="I839" t="str">
        <f t="shared" ca="1" si="61"/>
        <v/>
      </c>
      <c r="J839" s="142"/>
      <c r="K839" t="str">
        <f t="shared" ca="1" si="62"/>
        <v/>
      </c>
      <c r="L839" s="142"/>
      <c r="M839" s="142"/>
      <c r="N839" s="142"/>
      <c r="O839" s="146"/>
      <c r="P839" s="146"/>
      <c r="Q839" s="145">
        <f t="shared" si="64"/>
        <v>0</v>
      </c>
      <c r="R839" s="126">
        <f t="shared" si="63"/>
        <v>0</v>
      </c>
    </row>
    <row r="840" spans="1:18" x14ac:dyDescent="0.55000000000000004">
      <c r="A840">
        <v>831</v>
      </c>
      <c r="B840" s="142"/>
      <c r="C840" s="142"/>
      <c r="D840" s="142"/>
      <c r="E840" s="142"/>
      <c r="F840" s="142"/>
      <c r="G840" t="str">
        <f t="shared" si="60"/>
        <v/>
      </c>
      <c r="H840" s="142"/>
      <c r="I840" t="str">
        <f t="shared" ca="1" si="61"/>
        <v/>
      </c>
      <c r="J840" s="142"/>
      <c r="K840" t="str">
        <f t="shared" ca="1" si="62"/>
        <v/>
      </c>
      <c r="L840" s="142"/>
      <c r="M840" s="142"/>
      <c r="N840" s="142"/>
      <c r="O840" s="146"/>
      <c r="P840" s="146"/>
      <c r="Q840" s="145">
        <f t="shared" si="64"/>
        <v>0</v>
      </c>
      <c r="R840" s="126">
        <f t="shared" si="63"/>
        <v>0</v>
      </c>
    </row>
    <row r="841" spans="1:18" x14ac:dyDescent="0.55000000000000004">
      <c r="A841">
        <v>832</v>
      </c>
      <c r="B841" s="142"/>
      <c r="C841" s="142"/>
      <c r="D841" s="142"/>
      <c r="E841" s="142"/>
      <c r="F841" s="142"/>
      <c r="G841" t="str">
        <f t="shared" si="60"/>
        <v/>
      </c>
      <c r="H841" s="142"/>
      <c r="I841" t="str">
        <f t="shared" ca="1" si="61"/>
        <v/>
      </c>
      <c r="J841" s="142"/>
      <c r="K841" t="str">
        <f t="shared" ca="1" si="62"/>
        <v/>
      </c>
      <c r="L841" s="142"/>
      <c r="M841" s="142"/>
      <c r="N841" s="142"/>
      <c r="O841" s="146"/>
      <c r="P841" s="146"/>
      <c r="Q841" s="145">
        <f t="shared" si="64"/>
        <v>0</v>
      </c>
      <c r="R841" s="126">
        <f t="shared" si="63"/>
        <v>0</v>
      </c>
    </row>
    <row r="842" spans="1:18" x14ac:dyDescent="0.55000000000000004">
      <c r="A842">
        <v>833</v>
      </c>
      <c r="B842" s="142"/>
      <c r="C842" s="142"/>
      <c r="D842" s="142"/>
      <c r="E842" s="142"/>
      <c r="F842" s="142"/>
      <c r="G842" t="str">
        <f t="shared" si="60"/>
        <v/>
      </c>
      <c r="H842" s="142"/>
      <c r="I842" t="str">
        <f t="shared" ca="1" si="61"/>
        <v/>
      </c>
      <c r="J842" s="142"/>
      <c r="K842" t="str">
        <f t="shared" ca="1" si="62"/>
        <v/>
      </c>
      <c r="L842" s="142"/>
      <c r="M842" s="142"/>
      <c r="N842" s="142"/>
      <c r="O842" s="146"/>
      <c r="P842" s="146"/>
      <c r="Q842" s="145">
        <f t="shared" si="64"/>
        <v>0</v>
      </c>
      <c r="R842" s="126">
        <f t="shared" si="63"/>
        <v>0</v>
      </c>
    </row>
    <row r="843" spans="1:18" x14ac:dyDescent="0.55000000000000004">
      <c r="A843">
        <v>834</v>
      </c>
      <c r="B843" s="142"/>
      <c r="C843" s="142"/>
      <c r="D843" s="142"/>
      <c r="E843" s="142"/>
      <c r="F843" s="142"/>
      <c r="G843" t="str">
        <f t="shared" ref="G843:G906" si="65">LEFT(F843,1)</f>
        <v/>
      </c>
      <c r="H843" s="142"/>
      <c r="I843" t="str">
        <f t="shared" ref="I843:I906" ca="1" si="66">IFERROR(VLOOKUP(H843,INDIRECT(G843&amp;"CATL"),2,FALSE),"")</f>
        <v/>
      </c>
      <c r="J843" s="142"/>
      <c r="K843" t="str">
        <f t="shared" ref="K843:K906" ca="1" si="67">IFERROR(VLOOKUP(J843,INDIRECT("SUB"&amp;I843&amp;"L"),2,FALSE),"")</f>
        <v/>
      </c>
      <c r="L843" s="142"/>
      <c r="M843" s="142"/>
      <c r="N843" s="142"/>
      <c r="O843" s="146"/>
      <c r="P843" s="146"/>
      <c r="Q843" s="145">
        <f t="shared" si="64"/>
        <v>0</v>
      </c>
      <c r="R843" s="126">
        <f t="shared" ref="R843:R906" si="68">O843-P843</f>
        <v>0</v>
      </c>
    </row>
    <row r="844" spans="1:18" x14ac:dyDescent="0.55000000000000004">
      <c r="A844">
        <v>835</v>
      </c>
      <c r="B844" s="142"/>
      <c r="C844" s="142"/>
      <c r="D844" s="142"/>
      <c r="E844" s="142"/>
      <c r="F844" s="142"/>
      <c r="G844" t="str">
        <f t="shared" si="65"/>
        <v/>
      </c>
      <c r="H844" s="142"/>
      <c r="I844" t="str">
        <f t="shared" ca="1" si="66"/>
        <v/>
      </c>
      <c r="J844" s="142"/>
      <c r="K844" t="str">
        <f t="shared" ca="1" si="67"/>
        <v/>
      </c>
      <c r="L844" s="142"/>
      <c r="M844" s="142"/>
      <c r="N844" s="142"/>
      <c r="O844" s="146"/>
      <c r="P844" s="146"/>
      <c r="Q844" s="145">
        <f t="shared" ref="Q844:Q907" si="69">Q843+O844-P844</f>
        <v>0</v>
      </c>
      <c r="R844" s="126">
        <f t="shared" si="68"/>
        <v>0</v>
      </c>
    </row>
    <row r="845" spans="1:18" x14ac:dyDescent="0.55000000000000004">
      <c r="A845">
        <v>836</v>
      </c>
      <c r="B845" s="142"/>
      <c r="C845" s="142"/>
      <c r="D845" s="142"/>
      <c r="E845" s="142"/>
      <c r="F845" s="142"/>
      <c r="G845" t="str">
        <f t="shared" si="65"/>
        <v/>
      </c>
      <c r="H845" s="142"/>
      <c r="I845" t="str">
        <f t="shared" ca="1" si="66"/>
        <v/>
      </c>
      <c r="J845" s="142"/>
      <c r="K845" t="str">
        <f t="shared" ca="1" si="67"/>
        <v/>
      </c>
      <c r="L845" s="142"/>
      <c r="M845" s="142"/>
      <c r="N845" s="142"/>
      <c r="O845" s="146"/>
      <c r="P845" s="146"/>
      <c r="Q845" s="145">
        <f t="shared" si="69"/>
        <v>0</v>
      </c>
      <c r="R845" s="126">
        <f t="shared" si="68"/>
        <v>0</v>
      </c>
    </row>
    <row r="846" spans="1:18" x14ac:dyDescent="0.55000000000000004">
      <c r="A846">
        <v>837</v>
      </c>
      <c r="B846" s="142"/>
      <c r="C846" s="142"/>
      <c r="D846" s="142"/>
      <c r="E846" s="142"/>
      <c r="F846" s="142"/>
      <c r="G846" t="str">
        <f t="shared" si="65"/>
        <v/>
      </c>
      <c r="H846" s="142"/>
      <c r="I846" t="str">
        <f t="shared" ca="1" si="66"/>
        <v/>
      </c>
      <c r="J846" s="142"/>
      <c r="K846" t="str">
        <f t="shared" ca="1" si="67"/>
        <v/>
      </c>
      <c r="L846" s="142"/>
      <c r="M846" s="142"/>
      <c r="N846" s="142"/>
      <c r="O846" s="146"/>
      <c r="P846" s="146"/>
      <c r="Q846" s="145">
        <f t="shared" si="69"/>
        <v>0</v>
      </c>
      <c r="R846" s="126">
        <f t="shared" si="68"/>
        <v>0</v>
      </c>
    </row>
    <row r="847" spans="1:18" x14ac:dyDescent="0.55000000000000004">
      <c r="A847">
        <v>838</v>
      </c>
      <c r="B847" s="142"/>
      <c r="C847" s="142"/>
      <c r="D847" s="142"/>
      <c r="E847" s="142"/>
      <c r="F847" s="142"/>
      <c r="G847" t="str">
        <f t="shared" si="65"/>
        <v/>
      </c>
      <c r="H847" s="142"/>
      <c r="I847" t="str">
        <f t="shared" ca="1" si="66"/>
        <v/>
      </c>
      <c r="J847" s="142"/>
      <c r="K847" t="str">
        <f t="shared" ca="1" si="67"/>
        <v/>
      </c>
      <c r="L847" s="142"/>
      <c r="M847" s="142"/>
      <c r="N847" s="142"/>
      <c r="O847" s="146"/>
      <c r="P847" s="146"/>
      <c r="Q847" s="145">
        <f t="shared" si="69"/>
        <v>0</v>
      </c>
      <c r="R847" s="126">
        <f t="shared" si="68"/>
        <v>0</v>
      </c>
    </row>
    <row r="848" spans="1:18" x14ac:dyDescent="0.55000000000000004">
      <c r="A848">
        <v>839</v>
      </c>
      <c r="B848" s="142"/>
      <c r="C848" s="142"/>
      <c r="D848" s="142"/>
      <c r="E848" s="142"/>
      <c r="F848" s="142"/>
      <c r="G848" t="str">
        <f t="shared" si="65"/>
        <v/>
      </c>
      <c r="H848" s="142"/>
      <c r="I848" t="str">
        <f t="shared" ca="1" si="66"/>
        <v/>
      </c>
      <c r="J848" s="142"/>
      <c r="K848" t="str">
        <f t="shared" ca="1" si="67"/>
        <v/>
      </c>
      <c r="L848" s="142"/>
      <c r="M848" s="142"/>
      <c r="N848" s="142"/>
      <c r="O848" s="146"/>
      <c r="P848" s="146"/>
      <c r="Q848" s="145">
        <f t="shared" si="69"/>
        <v>0</v>
      </c>
      <c r="R848" s="126">
        <f t="shared" si="68"/>
        <v>0</v>
      </c>
    </row>
    <row r="849" spans="1:18" x14ac:dyDescent="0.55000000000000004">
      <c r="A849">
        <v>840</v>
      </c>
      <c r="B849" s="142"/>
      <c r="C849" s="142"/>
      <c r="D849" s="142"/>
      <c r="E849" s="142"/>
      <c r="F849" s="142"/>
      <c r="G849" t="str">
        <f t="shared" si="65"/>
        <v/>
      </c>
      <c r="H849" s="142"/>
      <c r="I849" t="str">
        <f t="shared" ca="1" si="66"/>
        <v/>
      </c>
      <c r="J849" s="142"/>
      <c r="K849" t="str">
        <f t="shared" ca="1" si="67"/>
        <v/>
      </c>
      <c r="L849" s="142"/>
      <c r="M849" s="142"/>
      <c r="N849" s="142"/>
      <c r="O849" s="146"/>
      <c r="P849" s="146"/>
      <c r="Q849" s="145">
        <f t="shared" si="69"/>
        <v>0</v>
      </c>
      <c r="R849" s="126">
        <f t="shared" si="68"/>
        <v>0</v>
      </c>
    </row>
    <row r="850" spans="1:18" x14ac:dyDescent="0.55000000000000004">
      <c r="A850">
        <v>841</v>
      </c>
      <c r="B850" s="142"/>
      <c r="C850" s="142"/>
      <c r="D850" s="142"/>
      <c r="E850" s="142"/>
      <c r="F850" s="142"/>
      <c r="G850" t="str">
        <f t="shared" si="65"/>
        <v/>
      </c>
      <c r="H850" s="142"/>
      <c r="I850" t="str">
        <f t="shared" ca="1" si="66"/>
        <v/>
      </c>
      <c r="J850" s="142"/>
      <c r="K850" t="str">
        <f t="shared" ca="1" si="67"/>
        <v/>
      </c>
      <c r="L850" s="142"/>
      <c r="M850" s="142"/>
      <c r="N850" s="142"/>
      <c r="O850" s="146"/>
      <c r="P850" s="146"/>
      <c r="Q850" s="145">
        <f t="shared" si="69"/>
        <v>0</v>
      </c>
      <c r="R850" s="126">
        <f t="shared" si="68"/>
        <v>0</v>
      </c>
    </row>
    <row r="851" spans="1:18" x14ac:dyDescent="0.55000000000000004">
      <c r="A851">
        <v>842</v>
      </c>
      <c r="B851" s="142"/>
      <c r="C851" s="142"/>
      <c r="D851" s="142"/>
      <c r="E851" s="142"/>
      <c r="F851" s="142"/>
      <c r="G851" t="str">
        <f t="shared" si="65"/>
        <v/>
      </c>
      <c r="H851" s="142"/>
      <c r="I851" t="str">
        <f t="shared" ca="1" si="66"/>
        <v/>
      </c>
      <c r="J851" s="142"/>
      <c r="K851" t="str">
        <f t="shared" ca="1" si="67"/>
        <v/>
      </c>
      <c r="L851" s="142"/>
      <c r="M851" s="142"/>
      <c r="N851" s="142"/>
      <c r="O851" s="146"/>
      <c r="P851" s="146"/>
      <c r="Q851" s="145">
        <f t="shared" si="69"/>
        <v>0</v>
      </c>
      <c r="R851" s="126">
        <f t="shared" si="68"/>
        <v>0</v>
      </c>
    </row>
    <row r="852" spans="1:18" x14ac:dyDescent="0.55000000000000004">
      <c r="A852">
        <v>843</v>
      </c>
      <c r="B852" s="142"/>
      <c r="C852" s="142"/>
      <c r="D852" s="142"/>
      <c r="E852" s="142"/>
      <c r="F852" s="142"/>
      <c r="G852" t="str">
        <f t="shared" si="65"/>
        <v/>
      </c>
      <c r="H852" s="142"/>
      <c r="I852" t="str">
        <f t="shared" ca="1" si="66"/>
        <v/>
      </c>
      <c r="J852" s="142"/>
      <c r="K852" t="str">
        <f t="shared" ca="1" si="67"/>
        <v/>
      </c>
      <c r="L852" s="142"/>
      <c r="M852" s="142"/>
      <c r="N852" s="142"/>
      <c r="O852" s="146"/>
      <c r="P852" s="146"/>
      <c r="Q852" s="145">
        <f t="shared" si="69"/>
        <v>0</v>
      </c>
      <c r="R852" s="126">
        <f t="shared" si="68"/>
        <v>0</v>
      </c>
    </row>
    <row r="853" spans="1:18" x14ac:dyDescent="0.55000000000000004">
      <c r="A853">
        <v>844</v>
      </c>
      <c r="B853" s="142"/>
      <c r="C853" s="142"/>
      <c r="D853" s="142"/>
      <c r="E853" s="142"/>
      <c r="F853" s="142"/>
      <c r="G853" t="str">
        <f t="shared" si="65"/>
        <v/>
      </c>
      <c r="H853" s="142"/>
      <c r="I853" t="str">
        <f t="shared" ca="1" si="66"/>
        <v/>
      </c>
      <c r="J853" s="142"/>
      <c r="K853" t="str">
        <f t="shared" ca="1" si="67"/>
        <v/>
      </c>
      <c r="L853" s="142"/>
      <c r="M853" s="142"/>
      <c r="N853" s="142"/>
      <c r="O853" s="146"/>
      <c r="P853" s="146"/>
      <c r="Q853" s="145">
        <f t="shared" si="69"/>
        <v>0</v>
      </c>
      <c r="R853" s="126">
        <f t="shared" si="68"/>
        <v>0</v>
      </c>
    </row>
    <row r="854" spans="1:18" x14ac:dyDescent="0.55000000000000004">
      <c r="A854">
        <v>845</v>
      </c>
      <c r="B854" s="142"/>
      <c r="C854" s="142"/>
      <c r="D854" s="142"/>
      <c r="E854" s="142"/>
      <c r="F854" s="142"/>
      <c r="G854" t="str">
        <f t="shared" si="65"/>
        <v/>
      </c>
      <c r="H854" s="142"/>
      <c r="I854" t="str">
        <f t="shared" ca="1" si="66"/>
        <v/>
      </c>
      <c r="J854" s="142"/>
      <c r="K854" t="str">
        <f t="shared" ca="1" si="67"/>
        <v/>
      </c>
      <c r="L854" s="142"/>
      <c r="M854" s="142"/>
      <c r="N854" s="142"/>
      <c r="O854" s="146"/>
      <c r="P854" s="146"/>
      <c r="Q854" s="145">
        <f t="shared" si="69"/>
        <v>0</v>
      </c>
      <c r="R854" s="126">
        <f t="shared" si="68"/>
        <v>0</v>
      </c>
    </row>
    <row r="855" spans="1:18" x14ac:dyDescent="0.55000000000000004">
      <c r="A855">
        <v>846</v>
      </c>
      <c r="B855" s="142"/>
      <c r="C855" s="142"/>
      <c r="D855" s="142"/>
      <c r="E855" s="142"/>
      <c r="F855" s="142"/>
      <c r="G855" t="str">
        <f t="shared" si="65"/>
        <v/>
      </c>
      <c r="H855" s="142"/>
      <c r="I855" t="str">
        <f t="shared" ca="1" si="66"/>
        <v/>
      </c>
      <c r="J855" s="142"/>
      <c r="K855" t="str">
        <f t="shared" ca="1" si="67"/>
        <v/>
      </c>
      <c r="L855" s="142"/>
      <c r="M855" s="142"/>
      <c r="N855" s="142"/>
      <c r="O855" s="146"/>
      <c r="P855" s="146"/>
      <c r="Q855" s="145">
        <f t="shared" si="69"/>
        <v>0</v>
      </c>
      <c r="R855" s="126">
        <f t="shared" si="68"/>
        <v>0</v>
      </c>
    </row>
    <row r="856" spans="1:18" x14ac:dyDescent="0.55000000000000004">
      <c r="A856">
        <v>847</v>
      </c>
      <c r="B856" s="142"/>
      <c r="C856" s="142"/>
      <c r="D856" s="142"/>
      <c r="E856" s="142"/>
      <c r="F856" s="142"/>
      <c r="G856" t="str">
        <f t="shared" si="65"/>
        <v/>
      </c>
      <c r="H856" s="142"/>
      <c r="I856" t="str">
        <f t="shared" ca="1" si="66"/>
        <v/>
      </c>
      <c r="J856" s="142"/>
      <c r="K856" t="str">
        <f t="shared" ca="1" si="67"/>
        <v/>
      </c>
      <c r="L856" s="142"/>
      <c r="M856" s="142"/>
      <c r="N856" s="142"/>
      <c r="O856" s="146"/>
      <c r="P856" s="146"/>
      <c r="Q856" s="145">
        <f t="shared" si="69"/>
        <v>0</v>
      </c>
      <c r="R856" s="126">
        <f t="shared" si="68"/>
        <v>0</v>
      </c>
    </row>
    <row r="857" spans="1:18" x14ac:dyDescent="0.55000000000000004">
      <c r="A857">
        <v>848</v>
      </c>
      <c r="B857" s="142"/>
      <c r="C857" s="142"/>
      <c r="D857" s="142"/>
      <c r="E857" s="142"/>
      <c r="F857" s="142"/>
      <c r="G857" t="str">
        <f t="shared" si="65"/>
        <v/>
      </c>
      <c r="H857" s="142"/>
      <c r="I857" t="str">
        <f t="shared" ca="1" si="66"/>
        <v/>
      </c>
      <c r="J857" s="142"/>
      <c r="K857" t="str">
        <f t="shared" ca="1" si="67"/>
        <v/>
      </c>
      <c r="L857" s="142"/>
      <c r="M857" s="142"/>
      <c r="N857" s="142"/>
      <c r="O857" s="146"/>
      <c r="P857" s="146"/>
      <c r="Q857" s="145">
        <f t="shared" si="69"/>
        <v>0</v>
      </c>
      <c r="R857" s="126">
        <f t="shared" si="68"/>
        <v>0</v>
      </c>
    </row>
    <row r="858" spans="1:18" x14ac:dyDescent="0.55000000000000004">
      <c r="A858">
        <v>849</v>
      </c>
      <c r="B858" s="142"/>
      <c r="C858" s="142"/>
      <c r="D858" s="142"/>
      <c r="E858" s="142"/>
      <c r="F858" s="142"/>
      <c r="G858" t="str">
        <f t="shared" si="65"/>
        <v/>
      </c>
      <c r="H858" s="142"/>
      <c r="I858" t="str">
        <f t="shared" ca="1" si="66"/>
        <v/>
      </c>
      <c r="J858" s="142"/>
      <c r="K858" t="str">
        <f t="shared" ca="1" si="67"/>
        <v/>
      </c>
      <c r="L858" s="142"/>
      <c r="M858" s="142"/>
      <c r="N858" s="142"/>
      <c r="O858" s="146"/>
      <c r="P858" s="146"/>
      <c r="Q858" s="145">
        <f t="shared" si="69"/>
        <v>0</v>
      </c>
      <c r="R858" s="126">
        <f t="shared" si="68"/>
        <v>0</v>
      </c>
    </row>
    <row r="859" spans="1:18" x14ac:dyDescent="0.55000000000000004">
      <c r="A859">
        <v>850</v>
      </c>
      <c r="B859" s="142"/>
      <c r="C859" s="142"/>
      <c r="D859" s="142"/>
      <c r="E859" s="142"/>
      <c r="F859" s="142"/>
      <c r="G859" t="str">
        <f t="shared" si="65"/>
        <v/>
      </c>
      <c r="H859" s="142"/>
      <c r="I859" t="str">
        <f t="shared" ca="1" si="66"/>
        <v/>
      </c>
      <c r="J859" s="142"/>
      <c r="K859" t="str">
        <f t="shared" ca="1" si="67"/>
        <v/>
      </c>
      <c r="L859" s="142"/>
      <c r="M859" s="142"/>
      <c r="N859" s="142"/>
      <c r="O859" s="146"/>
      <c r="P859" s="146"/>
      <c r="Q859" s="145">
        <f t="shared" si="69"/>
        <v>0</v>
      </c>
      <c r="R859" s="126">
        <f t="shared" si="68"/>
        <v>0</v>
      </c>
    </row>
    <row r="860" spans="1:18" x14ac:dyDescent="0.55000000000000004">
      <c r="A860">
        <v>851</v>
      </c>
      <c r="B860" s="142"/>
      <c r="C860" s="142"/>
      <c r="D860" s="142"/>
      <c r="E860" s="142"/>
      <c r="F860" s="142"/>
      <c r="G860" t="str">
        <f t="shared" si="65"/>
        <v/>
      </c>
      <c r="H860" s="142"/>
      <c r="I860" t="str">
        <f t="shared" ca="1" si="66"/>
        <v/>
      </c>
      <c r="J860" s="142"/>
      <c r="K860" t="str">
        <f t="shared" ca="1" si="67"/>
        <v/>
      </c>
      <c r="L860" s="142"/>
      <c r="M860" s="142"/>
      <c r="N860" s="142"/>
      <c r="O860" s="146"/>
      <c r="P860" s="146"/>
      <c r="Q860" s="145">
        <f t="shared" si="69"/>
        <v>0</v>
      </c>
      <c r="R860" s="126">
        <f t="shared" si="68"/>
        <v>0</v>
      </c>
    </row>
    <row r="861" spans="1:18" x14ac:dyDescent="0.55000000000000004">
      <c r="A861">
        <v>852</v>
      </c>
      <c r="B861" s="142"/>
      <c r="C861" s="142"/>
      <c r="D861" s="142"/>
      <c r="E861" s="142"/>
      <c r="F861" s="142"/>
      <c r="G861" t="str">
        <f t="shared" si="65"/>
        <v/>
      </c>
      <c r="H861" s="142"/>
      <c r="I861" t="str">
        <f t="shared" ca="1" si="66"/>
        <v/>
      </c>
      <c r="J861" s="142"/>
      <c r="K861" t="str">
        <f t="shared" ca="1" si="67"/>
        <v/>
      </c>
      <c r="L861" s="142"/>
      <c r="M861" s="142"/>
      <c r="N861" s="142"/>
      <c r="O861" s="146"/>
      <c r="P861" s="146"/>
      <c r="Q861" s="145">
        <f t="shared" si="69"/>
        <v>0</v>
      </c>
      <c r="R861" s="126">
        <f t="shared" si="68"/>
        <v>0</v>
      </c>
    </row>
    <row r="862" spans="1:18" x14ac:dyDescent="0.55000000000000004">
      <c r="A862">
        <v>853</v>
      </c>
      <c r="B862" s="142"/>
      <c r="C862" s="142"/>
      <c r="D862" s="142"/>
      <c r="E862" s="142"/>
      <c r="F862" s="142"/>
      <c r="G862" t="str">
        <f t="shared" si="65"/>
        <v/>
      </c>
      <c r="H862" s="142"/>
      <c r="I862" t="str">
        <f t="shared" ca="1" si="66"/>
        <v/>
      </c>
      <c r="J862" s="142"/>
      <c r="K862" t="str">
        <f t="shared" ca="1" si="67"/>
        <v/>
      </c>
      <c r="L862" s="142"/>
      <c r="M862" s="142"/>
      <c r="N862" s="142"/>
      <c r="O862" s="146"/>
      <c r="P862" s="146"/>
      <c r="Q862" s="145">
        <f t="shared" si="69"/>
        <v>0</v>
      </c>
      <c r="R862" s="126">
        <f t="shared" si="68"/>
        <v>0</v>
      </c>
    </row>
    <row r="863" spans="1:18" x14ac:dyDescent="0.55000000000000004">
      <c r="A863">
        <v>854</v>
      </c>
      <c r="B863" s="142"/>
      <c r="C863" s="142"/>
      <c r="D863" s="142"/>
      <c r="E863" s="142"/>
      <c r="F863" s="142"/>
      <c r="G863" t="str">
        <f t="shared" si="65"/>
        <v/>
      </c>
      <c r="H863" s="142"/>
      <c r="I863" t="str">
        <f t="shared" ca="1" si="66"/>
        <v/>
      </c>
      <c r="J863" s="142"/>
      <c r="K863" t="str">
        <f t="shared" ca="1" si="67"/>
        <v/>
      </c>
      <c r="L863" s="142"/>
      <c r="M863" s="142"/>
      <c r="N863" s="142"/>
      <c r="O863" s="146"/>
      <c r="P863" s="146"/>
      <c r="Q863" s="145">
        <f t="shared" si="69"/>
        <v>0</v>
      </c>
      <c r="R863" s="126">
        <f t="shared" si="68"/>
        <v>0</v>
      </c>
    </row>
    <row r="864" spans="1:18" x14ac:dyDescent="0.55000000000000004">
      <c r="A864">
        <v>855</v>
      </c>
      <c r="B864" s="142"/>
      <c r="C864" s="142"/>
      <c r="D864" s="142"/>
      <c r="E864" s="142"/>
      <c r="F864" s="142"/>
      <c r="G864" t="str">
        <f t="shared" si="65"/>
        <v/>
      </c>
      <c r="H864" s="142"/>
      <c r="I864" t="str">
        <f t="shared" ca="1" si="66"/>
        <v/>
      </c>
      <c r="J864" s="142"/>
      <c r="K864" t="str">
        <f t="shared" ca="1" si="67"/>
        <v/>
      </c>
      <c r="L864" s="142"/>
      <c r="M864" s="142"/>
      <c r="N864" s="142"/>
      <c r="O864" s="146"/>
      <c r="P864" s="146"/>
      <c r="Q864" s="145">
        <f t="shared" si="69"/>
        <v>0</v>
      </c>
      <c r="R864" s="126">
        <f t="shared" si="68"/>
        <v>0</v>
      </c>
    </row>
    <row r="865" spans="1:18" x14ac:dyDescent="0.55000000000000004">
      <c r="A865">
        <v>856</v>
      </c>
      <c r="B865" s="142"/>
      <c r="C865" s="142"/>
      <c r="D865" s="142"/>
      <c r="E865" s="142"/>
      <c r="F865" s="142"/>
      <c r="G865" t="str">
        <f t="shared" si="65"/>
        <v/>
      </c>
      <c r="H865" s="142"/>
      <c r="I865" t="str">
        <f t="shared" ca="1" si="66"/>
        <v/>
      </c>
      <c r="J865" s="142"/>
      <c r="K865" t="str">
        <f t="shared" ca="1" si="67"/>
        <v/>
      </c>
      <c r="L865" s="142"/>
      <c r="M865" s="142"/>
      <c r="N865" s="142"/>
      <c r="O865" s="146"/>
      <c r="P865" s="146"/>
      <c r="Q865" s="145">
        <f t="shared" si="69"/>
        <v>0</v>
      </c>
      <c r="R865" s="126">
        <f t="shared" si="68"/>
        <v>0</v>
      </c>
    </row>
    <row r="866" spans="1:18" x14ac:dyDescent="0.55000000000000004">
      <c r="A866">
        <v>857</v>
      </c>
      <c r="B866" s="142"/>
      <c r="C866" s="142"/>
      <c r="D866" s="142"/>
      <c r="E866" s="142"/>
      <c r="F866" s="142"/>
      <c r="G866" t="str">
        <f t="shared" si="65"/>
        <v/>
      </c>
      <c r="H866" s="142"/>
      <c r="I866" t="str">
        <f t="shared" ca="1" si="66"/>
        <v/>
      </c>
      <c r="J866" s="142"/>
      <c r="K866" t="str">
        <f t="shared" ca="1" si="67"/>
        <v/>
      </c>
      <c r="L866" s="142"/>
      <c r="M866" s="142"/>
      <c r="N866" s="142"/>
      <c r="O866" s="146"/>
      <c r="P866" s="146"/>
      <c r="Q866" s="145">
        <f t="shared" si="69"/>
        <v>0</v>
      </c>
      <c r="R866" s="126">
        <f t="shared" si="68"/>
        <v>0</v>
      </c>
    </row>
    <row r="867" spans="1:18" x14ac:dyDescent="0.55000000000000004">
      <c r="A867">
        <v>858</v>
      </c>
      <c r="B867" s="142"/>
      <c r="C867" s="142"/>
      <c r="D867" s="142"/>
      <c r="E867" s="142"/>
      <c r="F867" s="142"/>
      <c r="G867" t="str">
        <f t="shared" si="65"/>
        <v/>
      </c>
      <c r="H867" s="142"/>
      <c r="I867" t="str">
        <f t="shared" ca="1" si="66"/>
        <v/>
      </c>
      <c r="J867" s="142"/>
      <c r="K867" t="str">
        <f t="shared" ca="1" si="67"/>
        <v/>
      </c>
      <c r="L867" s="142"/>
      <c r="M867" s="142"/>
      <c r="N867" s="142"/>
      <c r="O867" s="146"/>
      <c r="P867" s="146"/>
      <c r="Q867" s="145">
        <f t="shared" si="69"/>
        <v>0</v>
      </c>
      <c r="R867" s="126">
        <f t="shared" si="68"/>
        <v>0</v>
      </c>
    </row>
    <row r="868" spans="1:18" x14ac:dyDescent="0.55000000000000004">
      <c r="A868">
        <v>859</v>
      </c>
      <c r="B868" s="142"/>
      <c r="C868" s="142"/>
      <c r="D868" s="142"/>
      <c r="E868" s="142"/>
      <c r="F868" s="142"/>
      <c r="G868" t="str">
        <f t="shared" si="65"/>
        <v/>
      </c>
      <c r="H868" s="142"/>
      <c r="I868" t="str">
        <f t="shared" ca="1" si="66"/>
        <v/>
      </c>
      <c r="J868" s="142"/>
      <c r="K868" t="str">
        <f t="shared" ca="1" si="67"/>
        <v/>
      </c>
      <c r="L868" s="142"/>
      <c r="M868" s="142"/>
      <c r="N868" s="142"/>
      <c r="O868" s="146"/>
      <c r="P868" s="146"/>
      <c r="Q868" s="145">
        <f t="shared" si="69"/>
        <v>0</v>
      </c>
      <c r="R868" s="126">
        <f t="shared" si="68"/>
        <v>0</v>
      </c>
    </row>
    <row r="869" spans="1:18" x14ac:dyDescent="0.55000000000000004">
      <c r="A869">
        <v>860</v>
      </c>
      <c r="B869" s="142"/>
      <c r="C869" s="142"/>
      <c r="D869" s="142"/>
      <c r="E869" s="142"/>
      <c r="F869" s="142"/>
      <c r="G869" t="str">
        <f t="shared" si="65"/>
        <v/>
      </c>
      <c r="H869" s="142"/>
      <c r="I869" t="str">
        <f t="shared" ca="1" si="66"/>
        <v/>
      </c>
      <c r="J869" s="142"/>
      <c r="K869" t="str">
        <f t="shared" ca="1" si="67"/>
        <v/>
      </c>
      <c r="L869" s="142"/>
      <c r="M869" s="142"/>
      <c r="N869" s="142"/>
      <c r="O869" s="146"/>
      <c r="P869" s="146"/>
      <c r="Q869" s="145">
        <f t="shared" si="69"/>
        <v>0</v>
      </c>
      <c r="R869" s="126">
        <f t="shared" si="68"/>
        <v>0</v>
      </c>
    </row>
    <row r="870" spans="1:18" x14ac:dyDescent="0.55000000000000004">
      <c r="A870">
        <v>861</v>
      </c>
      <c r="B870" s="142"/>
      <c r="C870" s="142"/>
      <c r="D870" s="142"/>
      <c r="E870" s="142"/>
      <c r="F870" s="142"/>
      <c r="G870" t="str">
        <f t="shared" si="65"/>
        <v/>
      </c>
      <c r="H870" s="142"/>
      <c r="I870" t="str">
        <f t="shared" ca="1" si="66"/>
        <v/>
      </c>
      <c r="J870" s="142"/>
      <c r="K870" t="str">
        <f t="shared" ca="1" si="67"/>
        <v/>
      </c>
      <c r="L870" s="142"/>
      <c r="M870" s="142"/>
      <c r="N870" s="142"/>
      <c r="O870" s="146"/>
      <c r="P870" s="146"/>
      <c r="Q870" s="145">
        <f t="shared" si="69"/>
        <v>0</v>
      </c>
      <c r="R870" s="126">
        <f t="shared" si="68"/>
        <v>0</v>
      </c>
    </row>
    <row r="871" spans="1:18" x14ac:dyDescent="0.55000000000000004">
      <c r="A871">
        <v>862</v>
      </c>
      <c r="B871" s="142"/>
      <c r="C871" s="142"/>
      <c r="D871" s="142"/>
      <c r="E871" s="142"/>
      <c r="F871" s="142"/>
      <c r="G871" t="str">
        <f t="shared" si="65"/>
        <v/>
      </c>
      <c r="H871" s="142"/>
      <c r="I871" t="str">
        <f t="shared" ca="1" si="66"/>
        <v/>
      </c>
      <c r="J871" s="142"/>
      <c r="K871" t="str">
        <f t="shared" ca="1" si="67"/>
        <v/>
      </c>
      <c r="L871" s="142"/>
      <c r="M871" s="142"/>
      <c r="N871" s="142"/>
      <c r="O871" s="146"/>
      <c r="P871" s="146"/>
      <c r="Q871" s="145">
        <f t="shared" si="69"/>
        <v>0</v>
      </c>
      <c r="R871" s="126">
        <f t="shared" si="68"/>
        <v>0</v>
      </c>
    </row>
    <row r="872" spans="1:18" x14ac:dyDescent="0.55000000000000004">
      <c r="A872">
        <v>863</v>
      </c>
      <c r="B872" s="142"/>
      <c r="C872" s="142"/>
      <c r="D872" s="142"/>
      <c r="E872" s="142"/>
      <c r="F872" s="142"/>
      <c r="G872" t="str">
        <f t="shared" si="65"/>
        <v/>
      </c>
      <c r="H872" s="142"/>
      <c r="I872" t="str">
        <f t="shared" ca="1" si="66"/>
        <v/>
      </c>
      <c r="J872" s="142"/>
      <c r="K872" t="str">
        <f t="shared" ca="1" si="67"/>
        <v/>
      </c>
      <c r="L872" s="142"/>
      <c r="M872" s="142"/>
      <c r="N872" s="142"/>
      <c r="O872" s="146"/>
      <c r="P872" s="146"/>
      <c r="Q872" s="145">
        <f t="shared" si="69"/>
        <v>0</v>
      </c>
      <c r="R872" s="126">
        <f t="shared" si="68"/>
        <v>0</v>
      </c>
    </row>
    <row r="873" spans="1:18" x14ac:dyDescent="0.55000000000000004">
      <c r="A873">
        <v>864</v>
      </c>
      <c r="B873" s="142"/>
      <c r="C873" s="142"/>
      <c r="D873" s="142"/>
      <c r="E873" s="142"/>
      <c r="F873" s="142"/>
      <c r="G873" t="str">
        <f t="shared" si="65"/>
        <v/>
      </c>
      <c r="H873" s="142"/>
      <c r="I873" t="str">
        <f t="shared" ca="1" si="66"/>
        <v/>
      </c>
      <c r="J873" s="142"/>
      <c r="K873" t="str">
        <f t="shared" ca="1" si="67"/>
        <v/>
      </c>
      <c r="L873" s="142"/>
      <c r="M873" s="142"/>
      <c r="N873" s="142"/>
      <c r="O873" s="146"/>
      <c r="P873" s="146"/>
      <c r="Q873" s="145">
        <f t="shared" si="69"/>
        <v>0</v>
      </c>
      <c r="R873" s="126">
        <f t="shared" si="68"/>
        <v>0</v>
      </c>
    </row>
    <row r="874" spans="1:18" x14ac:dyDescent="0.55000000000000004">
      <c r="A874">
        <v>865</v>
      </c>
      <c r="B874" s="142"/>
      <c r="C874" s="142"/>
      <c r="D874" s="142"/>
      <c r="E874" s="142"/>
      <c r="F874" s="142"/>
      <c r="G874" t="str">
        <f t="shared" si="65"/>
        <v/>
      </c>
      <c r="H874" s="142"/>
      <c r="I874" t="str">
        <f t="shared" ca="1" si="66"/>
        <v/>
      </c>
      <c r="J874" s="142"/>
      <c r="K874" t="str">
        <f t="shared" ca="1" si="67"/>
        <v/>
      </c>
      <c r="L874" s="142"/>
      <c r="M874" s="142"/>
      <c r="N874" s="142"/>
      <c r="O874" s="146"/>
      <c r="P874" s="146"/>
      <c r="Q874" s="145">
        <f t="shared" si="69"/>
        <v>0</v>
      </c>
      <c r="R874" s="126">
        <f t="shared" si="68"/>
        <v>0</v>
      </c>
    </row>
    <row r="875" spans="1:18" x14ac:dyDescent="0.55000000000000004">
      <c r="A875">
        <v>866</v>
      </c>
      <c r="B875" s="142"/>
      <c r="C875" s="142"/>
      <c r="D875" s="142"/>
      <c r="E875" s="142"/>
      <c r="F875" s="142"/>
      <c r="G875" t="str">
        <f t="shared" si="65"/>
        <v/>
      </c>
      <c r="H875" s="142"/>
      <c r="I875" t="str">
        <f t="shared" ca="1" si="66"/>
        <v/>
      </c>
      <c r="J875" s="142"/>
      <c r="K875" t="str">
        <f t="shared" ca="1" si="67"/>
        <v/>
      </c>
      <c r="L875" s="142"/>
      <c r="M875" s="142"/>
      <c r="N875" s="142"/>
      <c r="O875" s="146"/>
      <c r="P875" s="146"/>
      <c r="Q875" s="145">
        <f t="shared" si="69"/>
        <v>0</v>
      </c>
      <c r="R875" s="126">
        <f t="shared" si="68"/>
        <v>0</v>
      </c>
    </row>
    <row r="876" spans="1:18" x14ac:dyDescent="0.55000000000000004">
      <c r="A876">
        <v>867</v>
      </c>
      <c r="B876" s="142"/>
      <c r="C876" s="142"/>
      <c r="D876" s="142"/>
      <c r="E876" s="142"/>
      <c r="F876" s="142"/>
      <c r="G876" t="str">
        <f t="shared" si="65"/>
        <v/>
      </c>
      <c r="H876" s="142"/>
      <c r="I876" t="str">
        <f t="shared" ca="1" si="66"/>
        <v/>
      </c>
      <c r="J876" s="142"/>
      <c r="K876" t="str">
        <f t="shared" ca="1" si="67"/>
        <v/>
      </c>
      <c r="L876" s="142"/>
      <c r="M876" s="142"/>
      <c r="N876" s="142"/>
      <c r="O876" s="146"/>
      <c r="P876" s="146"/>
      <c r="Q876" s="145">
        <f t="shared" si="69"/>
        <v>0</v>
      </c>
      <c r="R876" s="126">
        <f t="shared" si="68"/>
        <v>0</v>
      </c>
    </row>
    <row r="877" spans="1:18" x14ac:dyDescent="0.55000000000000004">
      <c r="A877">
        <v>868</v>
      </c>
      <c r="B877" s="142"/>
      <c r="C877" s="142"/>
      <c r="D877" s="142"/>
      <c r="E877" s="142"/>
      <c r="F877" s="142"/>
      <c r="G877" t="str">
        <f t="shared" si="65"/>
        <v/>
      </c>
      <c r="H877" s="142"/>
      <c r="I877" t="str">
        <f t="shared" ca="1" si="66"/>
        <v/>
      </c>
      <c r="J877" s="142"/>
      <c r="K877" t="str">
        <f t="shared" ca="1" si="67"/>
        <v/>
      </c>
      <c r="L877" s="142"/>
      <c r="M877" s="142"/>
      <c r="N877" s="142"/>
      <c r="O877" s="146"/>
      <c r="P877" s="146"/>
      <c r="Q877" s="145">
        <f t="shared" si="69"/>
        <v>0</v>
      </c>
      <c r="R877" s="126">
        <f t="shared" si="68"/>
        <v>0</v>
      </c>
    </row>
    <row r="878" spans="1:18" x14ac:dyDescent="0.55000000000000004">
      <c r="A878">
        <v>869</v>
      </c>
      <c r="B878" s="142"/>
      <c r="C878" s="142"/>
      <c r="D878" s="142"/>
      <c r="E878" s="142"/>
      <c r="F878" s="142"/>
      <c r="G878" t="str">
        <f t="shared" si="65"/>
        <v/>
      </c>
      <c r="H878" s="142"/>
      <c r="I878" t="str">
        <f t="shared" ca="1" si="66"/>
        <v/>
      </c>
      <c r="J878" s="142"/>
      <c r="K878" t="str">
        <f t="shared" ca="1" si="67"/>
        <v/>
      </c>
      <c r="L878" s="142"/>
      <c r="M878" s="142"/>
      <c r="N878" s="142"/>
      <c r="O878" s="146"/>
      <c r="P878" s="146"/>
      <c r="Q878" s="145">
        <f t="shared" si="69"/>
        <v>0</v>
      </c>
      <c r="R878" s="126">
        <f t="shared" si="68"/>
        <v>0</v>
      </c>
    </row>
    <row r="879" spans="1:18" x14ac:dyDescent="0.55000000000000004">
      <c r="A879">
        <v>870</v>
      </c>
      <c r="B879" s="142"/>
      <c r="C879" s="142"/>
      <c r="D879" s="142"/>
      <c r="E879" s="142"/>
      <c r="F879" s="142"/>
      <c r="G879" t="str">
        <f t="shared" si="65"/>
        <v/>
      </c>
      <c r="H879" s="142"/>
      <c r="I879" t="str">
        <f t="shared" ca="1" si="66"/>
        <v/>
      </c>
      <c r="J879" s="142"/>
      <c r="K879" t="str">
        <f t="shared" ca="1" si="67"/>
        <v/>
      </c>
      <c r="L879" s="142"/>
      <c r="M879" s="142"/>
      <c r="N879" s="142"/>
      <c r="O879" s="146"/>
      <c r="P879" s="146"/>
      <c r="Q879" s="145">
        <f t="shared" si="69"/>
        <v>0</v>
      </c>
      <c r="R879" s="126">
        <f t="shared" si="68"/>
        <v>0</v>
      </c>
    </row>
    <row r="880" spans="1:18" x14ac:dyDescent="0.55000000000000004">
      <c r="A880">
        <v>871</v>
      </c>
      <c r="B880" s="142"/>
      <c r="C880" s="142"/>
      <c r="D880" s="142"/>
      <c r="E880" s="142"/>
      <c r="F880" s="142"/>
      <c r="G880" t="str">
        <f t="shared" si="65"/>
        <v/>
      </c>
      <c r="H880" s="142"/>
      <c r="I880" t="str">
        <f t="shared" ca="1" si="66"/>
        <v/>
      </c>
      <c r="J880" s="142"/>
      <c r="K880" t="str">
        <f t="shared" ca="1" si="67"/>
        <v/>
      </c>
      <c r="L880" s="142"/>
      <c r="M880" s="142"/>
      <c r="N880" s="142"/>
      <c r="O880" s="146"/>
      <c r="P880" s="146"/>
      <c r="Q880" s="145">
        <f t="shared" si="69"/>
        <v>0</v>
      </c>
      <c r="R880" s="126">
        <f t="shared" si="68"/>
        <v>0</v>
      </c>
    </row>
    <row r="881" spans="1:18" x14ac:dyDescent="0.55000000000000004">
      <c r="A881">
        <v>872</v>
      </c>
      <c r="B881" s="142"/>
      <c r="C881" s="142"/>
      <c r="D881" s="142"/>
      <c r="E881" s="142"/>
      <c r="F881" s="142"/>
      <c r="G881" t="str">
        <f t="shared" si="65"/>
        <v/>
      </c>
      <c r="H881" s="142"/>
      <c r="I881" t="str">
        <f t="shared" ca="1" si="66"/>
        <v/>
      </c>
      <c r="J881" s="142"/>
      <c r="K881" t="str">
        <f t="shared" ca="1" si="67"/>
        <v/>
      </c>
      <c r="L881" s="142"/>
      <c r="M881" s="142"/>
      <c r="N881" s="142"/>
      <c r="O881" s="146"/>
      <c r="P881" s="146"/>
      <c r="Q881" s="145">
        <f t="shared" si="69"/>
        <v>0</v>
      </c>
      <c r="R881" s="126">
        <f t="shared" si="68"/>
        <v>0</v>
      </c>
    </row>
    <row r="882" spans="1:18" x14ac:dyDescent="0.55000000000000004">
      <c r="A882">
        <v>873</v>
      </c>
      <c r="B882" s="142"/>
      <c r="C882" s="142"/>
      <c r="D882" s="142"/>
      <c r="E882" s="142"/>
      <c r="F882" s="142"/>
      <c r="G882" t="str">
        <f t="shared" si="65"/>
        <v/>
      </c>
      <c r="H882" s="142"/>
      <c r="I882" t="str">
        <f t="shared" ca="1" si="66"/>
        <v/>
      </c>
      <c r="J882" s="142"/>
      <c r="K882" t="str">
        <f t="shared" ca="1" si="67"/>
        <v/>
      </c>
      <c r="L882" s="142"/>
      <c r="M882" s="142"/>
      <c r="N882" s="142"/>
      <c r="O882" s="146"/>
      <c r="P882" s="146"/>
      <c r="Q882" s="145">
        <f t="shared" si="69"/>
        <v>0</v>
      </c>
      <c r="R882" s="126">
        <f t="shared" si="68"/>
        <v>0</v>
      </c>
    </row>
    <row r="883" spans="1:18" x14ac:dyDescent="0.55000000000000004">
      <c r="A883">
        <v>874</v>
      </c>
      <c r="B883" s="142"/>
      <c r="C883" s="142"/>
      <c r="D883" s="142"/>
      <c r="E883" s="142"/>
      <c r="F883" s="142"/>
      <c r="G883" t="str">
        <f t="shared" si="65"/>
        <v/>
      </c>
      <c r="H883" s="142"/>
      <c r="I883" t="str">
        <f t="shared" ca="1" si="66"/>
        <v/>
      </c>
      <c r="J883" s="142"/>
      <c r="K883" t="str">
        <f t="shared" ca="1" si="67"/>
        <v/>
      </c>
      <c r="L883" s="142"/>
      <c r="M883" s="142"/>
      <c r="N883" s="142"/>
      <c r="O883" s="146"/>
      <c r="P883" s="146"/>
      <c r="Q883" s="145">
        <f t="shared" si="69"/>
        <v>0</v>
      </c>
      <c r="R883" s="126">
        <f t="shared" si="68"/>
        <v>0</v>
      </c>
    </row>
    <row r="884" spans="1:18" x14ac:dyDescent="0.55000000000000004">
      <c r="A884">
        <v>875</v>
      </c>
      <c r="B884" s="142"/>
      <c r="C884" s="142"/>
      <c r="D884" s="142"/>
      <c r="E884" s="142"/>
      <c r="F884" s="142"/>
      <c r="G884" t="str">
        <f t="shared" si="65"/>
        <v/>
      </c>
      <c r="H884" s="142"/>
      <c r="I884" t="str">
        <f t="shared" ca="1" si="66"/>
        <v/>
      </c>
      <c r="J884" s="142"/>
      <c r="K884" t="str">
        <f t="shared" ca="1" si="67"/>
        <v/>
      </c>
      <c r="L884" s="142"/>
      <c r="M884" s="142"/>
      <c r="N884" s="142"/>
      <c r="O884" s="146"/>
      <c r="P884" s="146"/>
      <c r="Q884" s="145">
        <f t="shared" si="69"/>
        <v>0</v>
      </c>
      <c r="R884" s="126">
        <f t="shared" si="68"/>
        <v>0</v>
      </c>
    </row>
    <row r="885" spans="1:18" x14ac:dyDescent="0.55000000000000004">
      <c r="A885">
        <v>876</v>
      </c>
      <c r="B885" s="142"/>
      <c r="C885" s="142"/>
      <c r="D885" s="142"/>
      <c r="E885" s="142"/>
      <c r="F885" s="142"/>
      <c r="G885" t="str">
        <f t="shared" si="65"/>
        <v/>
      </c>
      <c r="H885" s="142"/>
      <c r="I885" t="str">
        <f t="shared" ca="1" si="66"/>
        <v/>
      </c>
      <c r="J885" s="142"/>
      <c r="K885" t="str">
        <f t="shared" ca="1" si="67"/>
        <v/>
      </c>
      <c r="L885" s="142"/>
      <c r="M885" s="142"/>
      <c r="N885" s="142"/>
      <c r="O885" s="146"/>
      <c r="P885" s="146"/>
      <c r="Q885" s="145">
        <f t="shared" si="69"/>
        <v>0</v>
      </c>
      <c r="R885" s="126">
        <f t="shared" si="68"/>
        <v>0</v>
      </c>
    </row>
    <row r="886" spans="1:18" x14ac:dyDescent="0.55000000000000004">
      <c r="A886">
        <v>877</v>
      </c>
      <c r="B886" s="142"/>
      <c r="C886" s="142"/>
      <c r="D886" s="142"/>
      <c r="E886" s="142"/>
      <c r="F886" s="142"/>
      <c r="G886" t="str">
        <f t="shared" si="65"/>
        <v/>
      </c>
      <c r="H886" s="142"/>
      <c r="I886" t="str">
        <f t="shared" ca="1" si="66"/>
        <v/>
      </c>
      <c r="J886" s="142"/>
      <c r="K886" t="str">
        <f t="shared" ca="1" si="67"/>
        <v/>
      </c>
      <c r="L886" s="142"/>
      <c r="M886" s="142"/>
      <c r="N886" s="142"/>
      <c r="O886" s="146"/>
      <c r="P886" s="146"/>
      <c r="Q886" s="145">
        <f t="shared" si="69"/>
        <v>0</v>
      </c>
      <c r="R886" s="126">
        <f t="shared" si="68"/>
        <v>0</v>
      </c>
    </row>
    <row r="887" spans="1:18" x14ac:dyDescent="0.55000000000000004">
      <c r="A887">
        <v>878</v>
      </c>
      <c r="B887" s="142"/>
      <c r="C887" s="142"/>
      <c r="D887" s="142"/>
      <c r="E887" s="142"/>
      <c r="F887" s="142"/>
      <c r="G887" t="str">
        <f t="shared" si="65"/>
        <v/>
      </c>
      <c r="H887" s="142"/>
      <c r="I887" t="str">
        <f t="shared" ca="1" si="66"/>
        <v/>
      </c>
      <c r="J887" s="142"/>
      <c r="K887" t="str">
        <f t="shared" ca="1" si="67"/>
        <v/>
      </c>
      <c r="L887" s="142"/>
      <c r="M887" s="142"/>
      <c r="N887" s="142"/>
      <c r="O887" s="146"/>
      <c r="P887" s="146"/>
      <c r="Q887" s="145">
        <f t="shared" si="69"/>
        <v>0</v>
      </c>
      <c r="R887" s="126">
        <f t="shared" si="68"/>
        <v>0</v>
      </c>
    </row>
    <row r="888" spans="1:18" x14ac:dyDescent="0.55000000000000004">
      <c r="A888">
        <v>879</v>
      </c>
      <c r="B888" s="142"/>
      <c r="C888" s="142"/>
      <c r="D888" s="142"/>
      <c r="E888" s="142"/>
      <c r="F888" s="142"/>
      <c r="G888" t="str">
        <f t="shared" si="65"/>
        <v/>
      </c>
      <c r="H888" s="142"/>
      <c r="I888" t="str">
        <f t="shared" ca="1" si="66"/>
        <v/>
      </c>
      <c r="J888" s="142"/>
      <c r="K888" t="str">
        <f t="shared" ca="1" si="67"/>
        <v/>
      </c>
      <c r="L888" s="142"/>
      <c r="M888" s="142"/>
      <c r="N888" s="142"/>
      <c r="O888" s="146"/>
      <c r="P888" s="146"/>
      <c r="Q888" s="145">
        <f t="shared" si="69"/>
        <v>0</v>
      </c>
      <c r="R888" s="126">
        <f t="shared" si="68"/>
        <v>0</v>
      </c>
    </row>
    <row r="889" spans="1:18" x14ac:dyDescent="0.55000000000000004">
      <c r="A889">
        <v>880</v>
      </c>
      <c r="B889" s="142"/>
      <c r="C889" s="142"/>
      <c r="D889" s="142"/>
      <c r="E889" s="142"/>
      <c r="F889" s="142"/>
      <c r="G889" t="str">
        <f t="shared" si="65"/>
        <v/>
      </c>
      <c r="H889" s="142"/>
      <c r="I889" t="str">
        <f t="shared" ca="1" si="66"/>
        <v/>
      </c>
      <c r="J889" s="142"/>
      <c r="K889" t="str">
        <f t="shared" ca="1" si="67"/>
        <v/>
      </c>
      <c r="L889" s="142"/>
      <c r="M889" s="142"/>
      <c r="N889" s="142"/>
      <c r="O889" s="146"/>
      <c r="P889" s="146"/>
      <c r="Q889" s="145">
        <f t="shared" si="69"/>
        <v>0</v>
      </c>
      <c r="R889" s="126">
        <f t="shared" si="68"/>
        <v>0</v>
      </c>
    </row>
    <row r="890" spans="1:18" x14ac:dyDescent="0.55000000000000004">
      <c r="A890">
        <v>881</v>
      </c>
      <c r="B890" s="142"/>
      <c r="C890" s="142"/>
      <c r="D890" s="142"/>
      <c r="E890" s="142"/>
      <c r="F890" s="142"/>
      <c r="G890" t="str">
        <f t="shared" si="65"/>
        <v/>
      </c>
      <c r="H890" s="142"/>
      <c r="I890" t="str">
        <f t="shared" ca="1" si="66"/>
        <v/>
      </c>
      <c r="J890" s="142"/>
      <c r="K890" t="str">
        <f t="shared" ca="1" si="67"/>
        <v/>
      </c>
      <c r="L890" s="142"/>
      <c r="M890" s="142"/>
      <c r="N890" s="142"/>
      <c r="O890" s="146"/>
      <c r="P890" s="146"/>
      <c r="Q890" s="145">
        <f t="shared" si="69"/>
        <v>0</v>
      </c>
      <c r="R890" s="126">
        <f t="shared" si="68"/>
        <v>0</v>
      </c>
    </row>
    <row r="891" spans="1:18" x14ac:dyDescent="0.55000000000000004">
      <c r="A891">
        <v>882</v>
      </c>
      <c r="B891" s="142"/>
      <c r="C891" s="142"/>
      <c r="D891" s="142"/>
      <c r="E891" s="142"/>
      <c r="F891" s="142"/>
      <c r="G891" t="str">
        <f t="shared" si="65"/>
        <v/>
      </c>
      <c r="H891" s="142"/>
      <c r="I891" t="str">
        <f t="shared" ca="1" si="66"/>
        <v/>
      </c>
      <c r="J891" s="142"/>
      <c r="K891" t="str">
        <f t="shared" ca="1" si="67"/>
        <v/>
      </c>
      <c r="L891" s="142"/>
      <c r="M891" s="142"/>
      <c r="N891" s="142"/>
      <c r="O891" s="146"/>
      <c r="P891" s="146"/>
      <c r="Q891" s="145">
        <f t="shared" si="69"/>
        <v>0</v>
      </c>
      <c r="R891" s="126">
        <f t="shared" si="68"/>
        <v>0</v>
      </c>
    </row>
    <row r="892" spans="1:18" x14ac:dyDescent="0.55000000000000004">
      <c r="A892">
        <v>883</v>
      </c>
      <c r="B892" s="142"/>
      <c r="C892" s="142"/>
      <c r="D892" s="142"/>
      <c r="E892" s="142"/>
      <c r="F892" s="142"/>
      <c r="G892" t="str">
        <f t="shared" si="65"/>
        <v/>
      </c>
      <c r="H892" s="142"/>
      <c r="I892" t="str">
        <f t="shared" ca="1" si="66"/>
        <v/>
      </c>
      <c r="J892" s="142"/>
      <c r="K892" t="str">
        <f t="shared" ca="1" si="67"/>
        <v/>
      </c>
      <c r="L892" s="142"/>
      <c r="M892" s="142"/>
      <c r="N892" s="142"/>
      <c r="O892" s="146"/>
      <c r="P892" s="146"/>
      <c r="Q892" s="145">
        <f t="shared" si="69"/>
        <v>0</v>
      </c>
      <c r="R892" s="126">
        <f t="shared" si="68"/>
        <v>0</v>
      </c>
    </row>
    <row r="893" spans="1:18" x14ac:dyDescent="0.55000000000000004">
      <c r="A893">
        <v>884</v>
      </c>
      <c r="B893" s="142"/>
      <c r="C893" s="142"/>
      <c r="D893" s="142"/>
      <c r="E893" s="142"/>
      <c r="F893" s="142"/>
      <c r="G893" t="str">
        <f t="shared" si="65"/>
        <v/>
      </c>
      <c r="H893" s="142"/>
      <c r="I893" t="str">
        <f t="shared" ca="1" si="66"/>
        <v/>
      </c>
      <c r="J893" s="142"/>
      <c r="K893" t="str">
        <f t="shared" ca="1" si="67"/>
        <v/>
      </c>
      <c r="L893" s="142"/>
      <c r="M893" s="142"/>
      <c r="N893" s="142"/>
      <c r="O893" s="146"/>
      <c r="P893" s="146"/>
      <c r="Q893" s="145">
        <f t="shared" si="69"/>
        <v>0</v>
      </c>
      <c r="R893" s="126">
        <f t="shared" si="68"/>
        <v>0</v>
      </c>
    </row>
    <row r="894" spans="1:18" x14ac:dyDescent="0.55000000000000004">
      <c r="A894">
        <v>885</v>
      </c>
      <c r="B894" s="142"/>
      <c r="C894" s="142"/>
      <c r="D894" s="142"/>
      <c r="E894" s="142"/>
      <c r="F894" s="142"/>
      <c r="G894" t="str">
        <f t="shared" si="65"/>
        <v/>
      </c>
      <c r="H894" s="142"/>
      <c r="I894" t="str">
        <f t="shared" ca="1" si="66"/>
        <v/>
      </c>
      <c r="J894" s="142"/>
      <c r="K894" t="str">
        <f t="shared" ca="1" si="67"/>
        <v/>
      </c>
      <c r="L894" s="142"/>
      <c r="M894" s="142"/>
      <c r="N894" s="142"/>
      <c r="O894" s="146"/>
      <c r="P894" s="146"/>
      <c r="Q894" s="145">
        <f t="shared" si="69"/>
        <v>0</v>
      </c>
      <c r="R894" s="126">
        <f t="shared" si="68"/>
        <v>0</v>
      </c>
    </row>
    <row r="895" spans="1:18" x14ac:dyDescent="0.55000000000000004">
      <c r="A895">
        <v>886</v>
      </c>
      <c r="B895" s="142"/>
      <c r="C895" s="142"/>
      <c r="D895" s="142"/>
      <c r="E895" s="142"/>
      <c r="F895" s="142"/>
      <c r="G895" t="str">
        <f t="shared" si="65"/>
        <v/>
      </c>
      <c r="H895" s="142"/>
      <c r="I895" t="str">
        <f t="shared" ca="1" si="66"/>
        <v/>
      </c>
      <c r="J895" s="142"/>
      <c r="K895" t="str">
        <f t="shared" ca="1" si="67"/>
        <v/>
      </c>
      <c r="L895" s="142"/>
      <c r="M895" s="142"/>
      <c r="N895" s="142"/>
      <c r="O895" s="146"/>
      <c r="P895" s="146"/>
      <c r="Q895" s="145">
        <f t="shared" si="69"/>
        <v>0</v>
      </c>
      <c r="R895" s="126">
        <f t="shared" si="68"/>
        <v>0</v>
      </c>
    </row>
    <row r="896" spans="1:18" x14ac:dyDescent="0.55000000000000004">
      <c r="A896">
        <v>887</v>
      </c>
      <c r="B896" s="142"/>
      <c r="C896" s="142"/>
      <c r="D896" s="142"/>
      <c r="E896" s="142"/>
      <c r="F896" s="142"/>
      <c r="G896" t="str">
        <f t="shared" si="65"/>
        <v/>
      </c>
      <c r="H896" s="142"/>
      <c r="I896" t="str">
        <f t="shared" ca="1" si="66"/>
        <v/>
      </c>
      <c r="J896" s="142"/>
      <c r="K896" t="str">
        <f t="shared" ca="1" si="67"/>
        <v/>
      </c>
      <c r="L896" s="142"/>
      <c r="M896" s="142"/>
      <c r="N896" s="142"/>
      <c r="O896" s="146"/>
      <c r="P896" s="146"/>
      <c r="Q896" s="145">
        <f t="shared" si="69"/>
        <v>0</v>
      </c>
      <c r="R896" s="126">
        <f t="shared" si="68"/>
        <v>0</v>
      </c>
    </row>
    <row r="897" spans="1:18" x14ac:dyDescent="0.55000000000000004">
      <c r="A897">
        <v>888</v>
      </c>
      <c r="B897" s="142"/>
      <c r="C897" s="142"/>
      <c r="D897" s="142"/>
      <c r="E897" s="142"/>
      <c r="F897" s="142"/>
      <c r="G897" t="str">
        <f t="shared" si="65"/>
        <v/>
      </c>
      <c r="H897" s="142"/>
      <c r="I897" t="str">
        <f t="shared" ca="1" si="66"/>
        <v/>
      </c>
      <c r="J897" s="142"/>
      <c r="K897" t="str">
        <f t="shared" ca="1" si="67"/>
        <v/>
      </c>
      <c r="L897" s="142"/>
      <c r="M897" s="142"/>
      <c r="N897" s="142"/>
      <c r="O897" s="146"/>
      <c r="P897" s="146"/>
      <c r="Q897" s="145">
        <f t="shared" si="69"/>
        <v>0</v>
      </c>
      <c r="R897" s="126">
        <f t="shared" si="68"/>
        <v>0</v>
      </c>
    </row>
    <row r="898" spans="1:18" x14ac:dyDescent="0.55000000000000004">
      <c r="A898">
        <v>889</v>
      </c>
      <c r="B898" s="142"/>
      <c r="C898" s="142"/>
      <c r="D898" s="142"/>
      <c r="E898" s="142"/>
      <c r="F898" s="142"/>
      <c r="G898" t="str">
        <f t="shared" si="65"/>
        <v/>
      </c>
      <c r="H898" s="142"/>
      <c r="I898" t="str">
        <f t="shared" ca="1" si="66"/>
        <v/>
      </c>
      <c r="J898" s="142"/>
      <c r="K898" t="str">
        <f t="shared" ca="1" si="67"/>
        <v/>
      </c>
      <c r="L898" s="142"/>
      <c r="M898" s="142"/>
      <c r="N898" s="142"/>
      <c r="O898" s="146"/>
      <c r="P898" s="146"/>
      <c r="Q898" s="145">
        <f t="shared" si="69"/>
        <v>0</v>
      </c>
      <c r="R898" s="126">
        <f t="shared" si="68"/>
        <v>0</v>
      </c>
    </row>
    <row r="899" spans="1:18" x14ac:dyDescent="0.55000000000000004">
      <c r="A899">
        <v>890</v>
      </c>
      <c r="B899" s="142"/>
      <c r="C899" s="142"/>
      <c r="D899" s="142"/>
      <c r="E899" s="142"/>
      <c r="F899" s="142"/>
      <c r="G899" t="str">
        <f t="shared" si="65"/>
        <v/>
      </c>
      <c r="H899" s="142"/>
      <c r="I899" t="str">
        <f t="shared" ca="1" si="66"/>
        <v/>
      </c>
      <c r="J899" s="142"/>
      <c r="K899" t="str">
        <f t="shared" ca="1" si="67"/>
        <v/>
      </c>
      <c r="L899" s="142"/>
      <c r="M899" s="142"/>
      <c r="N899" s="142"/>
      <c r="O899" s="146"/>
      <c r="P899" s="146"/>
      <c r="Q899" s="145">
        <f t="shared" si="69"/>
        <v>0</v>
      </c>
      <c r="R899" s="126">
        <f t="shared" si="68"/>
        <v>0</v>
      </c>
    </row>
    <row r="900" spans="1:18" x14ac:dyDescent="0.55000000000000004">
      <c r="A900">
        <v>891</v>
      </c>
      <c r="B900" s="142"/>
      <c r="C900" s="142"/>
      <c r="D900" s="142"/>
      <c r="E900" s="142"/>
      <c r="F900" s="142"/>
      <c r="G900" t="str">
        <f t="shared" si="65"/>
        <v/>
      </c>
      <c r="H900" s="142"/>
      <c r="I900" t="str">
        <f t="shared" ca="1" si="66"/>
        <v/>
      </c>
      <c r="J900" s="142"/>
      <c r="K900" t="str">
        <f t="shared" ca="1" si="67"/>
        <v/>
      </c>
      <c r="L900" s="142"/>
      <c r="M900" s="142"/>
      <c r="N900" s="142"/>
      <c r="O900" s="146"/>
      <c r="P900" s="146"/>
      <c r="Q900" s="145">
        <f t="shared" si="69"/>
        <v>0</v>
      </c>
      <c r="R900" s="126">
        <f t="shared" si="68"/>
        <v>0</v>
      </c>
    </row>
    <row r="901" spans="1:18" x14ac:dyDescent="0.55000000000000004">
      <c r="A901">
        <v>892</v>
      </c>
      <c r="B901" s="142"/>
      <c r="C901" s="142"/>
      <c r="D901" s="142"/>
      <c r="E901" s="142"/>
      <c r="F901" s="142"/>
      <c r="G901" t="str">
        <f t="shared" si="65"/>
        <v/>
      </c>
      <c r="H901" s="142"/>
      <c r="I901" t="str">
        <f t="shared" ca="1" si="66"/>
        <v/>
      </c>
      <c r="J901" s="142"/>
      <c r="K901" t="str">
        <f t="shared" ca="1" si="67"/>
        <v/>
      </c>
      <c r="L901" s="142"/>
      <c r="M901" s="142"/>
      <c r="N901" s="142"/>
      <c r="O901" s="146"/>
      <c r="P901" s="146"/>
      <c r="Q901" s="145">
        <f t="shared" si="69"/>
        <v>0</v>
      </c>
      <c r="R901" s="126">
        <f t="shared" si="68"/>
        <v>0</v>
      </c>
    </row>
    <row r="902" spans="1:18" x14ac:dyDescent="0.55000000000000004">
      <c r="A902">
        <v>893</v>
      </c>
      <c r="B902" s="142"/>
      <c r="C902" s="142"/>
      <c r="D902" s="142"/>
      <c r="E902" s="142"/>
      <c r="F902" s="142"/>
      <c r="G902" t="str">
        <f t="shared" si="65"/>
        <v/>
      </c>
      <c r="H902" s="142"/>
      <c r="I902" t="str">
        <f t="shared" ca="1" si="66"/>
        <v/>
      </c>
      <c r="J902" s="142"/>
      <c r="K902" t="str">
        <f t="shared" ca="1" si="67"/>
        <v/>
      </c>
      <c r="L902" s="142"/>
      <c r="M902" s="142"/>
      <c r="N902" s="142"/>
      <c r="O902" s="146"/>
      <c r="P902" s="146"/>
      <c r="Q902" s="145">
        <f t="shared" si="69"/>
        <v>0</v>
      </c>
      <c r="R902" s="126">
        <f t="shared" si="68"/>
        <v>0</v>
      </c>
    </row>
    <row r="903" spans="1:18" x14ac:dyDescent="0.55000000000000004">
      <c r="A903">
        <v>894</v>
      </c>
      <c r="B903" s="142"/>
      <c r="C903" s="142"/>
      <c r="D903" s="142"/>
      <c r="E903" s="142"/>
      <c r="F903" s="142"/>
      <c r="G903" t="str">
        <f t="shared" si="65"/>
        <v/>
      </c>
      <c r="H903" s="142"/>
      <c r="I903" t="str">
        <f t="shared" ca="1" si="66"/>
        <v/>
      </c>
      <c r="J903" s="142"/>
      <c r="K903" t="str">
        <f t="shared" ca="1" si="67"/>
        <v/>
      </c>
      <c r="L903" s="142"/>
      <c r="M903" s="142"/>
      <c r="N903" s="142"/>
      <c r="O903" s="146"/>
      <c r="P903" s="146"/>
      <c r="Q903" s="145">
        <f t="shared" si="69"/>
        <v>0</v>
      </c>
      <c r="R903" s="126">
        <f t="shared" si="68"/>
        <v>0</v>
      </c>
    </row>
    <row r="904" spans="1:18" x14ac:dyDescent="0.55000000000000004">
      <c r="A904">
        <v>895</v>
      </c>
      <c r="B904" s="142"/>
      <c r="C904" s="142"/>
      <c r="D904" s="142"/>
      <c r="E904" s="142"/>
      <c r="F904" s="142"/>
      <c r="G904" t="str">
        <f t="shared" si="65"/>
        <v/>
      </c>
      <c r="H904" s="142"/>
      <c r="I904" t="str">
        <f t="shared" ca="1" si="66"/>
        <v/>
      </c>
      <c r="J904" s="142"/>
      <c r="K904" t="str">
        <f t="shared" ca="1" si="67"/>
        <v/>
      </c>
      <c r="L904" s="142"/>
      <c r="M904" s="142"/>
      <c r="N904" s="142"/>
      <c r="O904" s="146"/>
      <c r="P904" s="146"/>
      <c r="Q904" s="145">
        <f t="shared" si="69"/>
        <v>0</v>
      </c>
      <c r="R904" s="126">
        <f t="shared" si="68"/>
        <v>0</v>
      </c>
    </row>
    <row r="905" spans="1:18" x14ac:dyDescent="0.55000000000000004">
      <c r="A905">
        <v>896</v>
      </c>
      <c r="B905" s="142"/>
      <c r="C905" s="142"/>
      <c r="D905" s="142"/>
      <c r="E905" s="142"/>
      <c r="F905" s="142"/>
      <c r="G905" t="str">
        <f t="shared" si="65"/>
        <v/>
      </c>
      <c r="H905" s="142"/>
      <c r="I905" t="str">
        <f t="shared" ca="1" si="66"/>
        <v/>
      </c>
      <c r="J905" s="142"/>
      <c r="K905" t="str">
        <f t="shared" ca="1" si="67"/>
        <v/>
      </c>
      <c r="L905" s="142"/>
      <c r="M905" s="142"/>
      <c r="N905" s="142"/>
      <c r="O905" s="146"/>
      <c r="P905" s="146"/>
      <c r="Q905" s="145">
        <f t="shared" si="69"/>
        <v>0</v>
      </c>
      <c r="R905" s="126">
        <f t="shared" si="68"/>
        <v>0</v>
      </c>
    </row>
    <row r="906" spans="1:18" x14ac:dyDescent="0.55000000000000004">
      <c r="A906">
        <v>897</v>
      </c>
      <c r="B906" s="142"/>
      <c r="C906" s="142"/>
      <c r="D906" s="142"/>
      <c r="E906" s="142"/>
      <c r="F906" s="142"/>
      <c r="G906" t="str">
        <f t="shared" si="65"/>
        <v/>
      </c>
      <c r="H906" s="142"/>
      <c r="I906" t="str">
        <f t="shared" ca="1" si="66"/>
        <v/>
      </c>
      <c r="J906" s="142"/>
      <c r="K906" t="str">
        <f t="shared" ca="1" si="67"/>
        <v/>
      </c>
      <c r="L906" s="142"/>
      <c r="M906" s="142"/>
      <c r="N906" s="142"/>
      <c r="O906" s="146"/>
      <c r="P906" s="146"/>
      <c r="Q906" s="145">
        <f t="shared" si="69"/>
        <v>0</v>
      </c>
      <c r="R906" s="126">
        <f t="shared" si="68"/>
        <v>0</v>
      </c>
    </row>
    <row r="907" spans="1:18" x14ac:dyDescent="0.55000000000000004">
      <c r="A907">
        <v>898</v>
      </c>
      <c r="B907" s="142"/>
      <c r="C907" s="142"/>
      <c r="D907" s="142"/>
      <c r="E907" s="142"/>
      <c r="F907" s="142"/>
      <c r="G907" t="str">
        <f t="shared" ref="G907:G970" si="70">LEFT(F907,1)</f>
        <v/>
      </c>
      <c r="H907" s="142"/>
      <c r="I907" t="str">
        <f t="shared" ref="I907:I970" ca="1" si="71">IFERROR(VLOOKUP(H907,INDIRECT(G907&amp;"CATL"),2,FALSE),"")</f>
        <v/>
      </c>
      <c r="J907" s="142"/>
      <c r="K907" t="str">
        <f t="shared" ref="K907:K970" ca="1" si="72">IFERROR(VLOOKUP(J907,INDIRECT("SUB"&amp;I907&amp;"L"),2,FALSE),"")</f>
        <v/>
      </c>
      <c r="L907" s="142"/>
      <c r="M907" s="142"/>
      <c r="N907" s="142"/>
      <c r="O907" s="146"/>
      <c r="P907" s="146"/>
      <c r="Q907" s="145">
        <f t="shared" si="69"/>
        <v>0</v>
      </c>
      <c r="R907" s="126">
        <f t="shared" ref="R907:R970" si="73">O907-P907</f>
        <v>0</v>
      </c>
    </row>
    <row r="908" spans="1:18" x14ac:dyDescent="0.55000000000000004">
      <c r="A908">
        <v>899</v>
      </c>
      <c r="B908" s="142"/>
      <c r="C908" s="142"/>
      <c r="D908" s="142"/>
      <c r="E908" s="142"/>
      <c r="F908" s="142"/>
      <c r="G908" t="str">
        <f t="shared" si="70"/>
        <v/>
      </c>
      <c r="H908" s="142"/>
      <c r="I908" t="str">
        <f t="shared" ca="1" si="71"/>
        <v/>
      </c>
      <c r="J908" s="142"/>
      <c r="K908" t="str">
        <f t="shared" ca="1" si="72"/>
        <v/>
      </c>
      <c r="L908" s="142"/>
      <c r="M908" s="142"/>
      <c r="N908" s="142"/>
      <c r="O908" s="146"/>
      <c r="P908" s="146"/>
      <c r="Q908" s="145">
        <f t="shared" ref="Q908:Q971" si="74">Q907+O908-P908</f>
        <v>0</v>
      </c>
      <c r="R908" s="126">
        <f t="shared" si="73"/>
        <v>0</v>
      </c>
    </row>
    <row r="909" spans="1:18" x14ac:dyDescent="0.55000000000000004">
      <c r="A909">
        <v>900</v>
      </c>
      <c r="B909" s="142"/>
      <c r="C909" s="142"/>
      <c r="D909" s="142"/>
      <c r="E909" s="142"/>
      <c r="F909" s="142"/>
      <c r="G909" t="str">
        <f t="shared" si="70"/>
        <v/>
      </c>
      <c r="H909" s="142"/>
      <c r="I909" t="str">
        <f t="shared" ca="1" si="71"/>
        <v/>
      </c>
      <c r="J909" s="142"/>
      <c r="K909" t="str">
        <f t="shared" ca="1" si="72"/>
        <v/>
      </c>
      <c r="L909" s="142"/>
      <c r="M909" s="142"/>
      <c r="N909" s="142"/>
      <c r="O909" s="146"/>
      <c r="P909" s="146"/>
      <c r="Q909" s="145">
        <f t="shared" si="74"/>
        <v>0</v>
      </c>
      <c r="R909" s="126">
        <f t="shared" si="73"/>
        <v>0</v>
      </c>
    </row>
    <row r="910" spans="1:18" x14ac:dyDescent="0.55000000000000004">
      <c r="A910">
        <v>901</v>
      </c>
      <c r="B910" s="142"/>
      <c r="C910" s="142"/>
      <c r="D910" s="142"/>
      <c r="E910" s="142"/>
      <c r="F910" s="142"/>
      <c r="G910" t="str">
        <f t="shared" si="70"/>
        <v/>
      </c>
      <c r="H910" s="142"/>
      <c r="I910" t="str">
        <f t="shared" ca="1" si="71"/>
        <v/>
      </c>
      <c r="J910" s="142"/>
      <c r="K910" t="str">
        <f t="shared" ca="1" si="72"/>
        <v/>
      </c>
      <c r="L910" s="142"/>
      <c r="M910" s="142"/>
      <c r="N910" s="142"/>
      <c r="O910" s="146"/>
      <c r="P910" s="146"/>
      <c r="Q910" s="145">
        <f t="shared" si="74"/>
        <v>0</v>
      </c>
      <c r="R910" s="126">
        <f t="shared" si="73"/>
        <v>0</v>
      </c>
    </row>
    <row r="911" spans="1:18" x14ac:dyDescent="0.55000000000000004">
      <c r="A911">
        <v>902</v>
      </c>
      <c r="B911" s="142"/>
      <c r="C911" s="142"/>
      <c r="D911" s="142"/>
      <c r="E911" s="142"/>
      <c r="F911" s="142"/>
      <c r="G911" t="str">
        <f t="shared" si="70"/>
        <v/>
      </c>
      <c r="H911" s="142"/>
      <c r="I911" t="str">
        <f t="shared" ca="1" si="71"/>
        <v/>
      </c>
      <c r="J911" s="142"/>
      <c r="K911" t="str">
        <f t="shared" ca="1" si="72"/>
        <v/>
      </c>
      <c r="L911" s="142"/>
      <c r="M911" s="142"/>
      <c r="N911" s="142"/>
      <c r="O911" s="146"/>
      <c r="P911" s="146"/>
      <c r="Q911" s="145">
        <f t="shared" si="74"/>
        <v>0</v>
      </c>
      <c r="R911" s="126">
        <f t="shared" si="73"/>
        <v>0</v>
      </c>
    </row>
    <row r="912" spans="1:18" x14ac:dyDescent="0.55000000000000004">
      <c r="A912">
        <v>903</v>
      </c>
      <c r="B912" s="142"/>
      <c r="C912" s="142"/>
      <c r="D912" s="142"/>
      <c r="E912" s="142"/>
      <c r="F912" s="142"/>
      <c r="G912" t="str">
        <f t="shared" si="70"/>
        <v/>
      </c>
      <c r="H912" s="142"/>
      <c r="I912" t="str">
        <f t="shared" ca="1" si="71"/>
        <v/>
      </c>
      <c r="J912" s="142"/>
      <c r="K912" t="str">
        <f t="shared" ca="1" si="72"/>
        <v/>
      </c>
      <c r="L912" s="142"/>
      <c r="M912" s="142"/>
      <c r="N912" s="142"/>
      <c r="O912" s="146"/>
      <c r="P912" s="146"/>
      <c r="Q912" s="145">
        <f t="shared" si="74"/>
        <v>0</v>
      </c>
      <c r="R912" s="126">
        <f t="shared" si="73"/>
        <v>0</v>
      </c>
    </row>
    <row r="913" spans="1:18" x14ac:dyDescent="0.55000000000000004">
      <c r="A913">
        <v>904</v>
      </c>
      <c r="B913" s="142"/>
      <c r="C913" s="142"/>
      <c r="D913" s="142"/>
      <c r="E913" s="142"/>
      <c r="F913" s="142"/>
      <c r="G913" t="str">
        <f t="shared" si="70"/>
        <v/>
      </c>
      <c r="H913" s="142"/>
      <c r="I913" t="str">
        <f t="shared" ca="1" si="71"/>
        <v/>
      </c>
      <c r="J913" s="142"/>
      <c r="K913" t="str">
        <f t="shared" ca="1" si="72"/>
        <v/>
      </c>
      <c r="L913" s="142"/>
      <c r="M913" s="142"/>
      <c r="N913" s="142"/>
      <c r="O913" s="146"/>
      <c r="P913" s="146"/>
      <c r="Q913" s="145">
        <f t="shared" si="74"/>
        <v>0</v>
      </c>
      <c r="R913" s="126">
        <f t="shared" si="73"/>
        <v>0</v>
      </c>
    </row>
    <row r="914" spans="1:18" x14ac:dyDescent="0.55000000000000004">
      <c r="A914">
        <v>905</v>
      </c>
      <c r="B914" s="142"/>
      <c r="C914" s="142"/>
      <c r="D914" s="142"/>
      <c r="E914" s="142"/>
      <c r="F914" s="142"/>
      <c r="G914" t="str">
        <f t="shared" si="70"/>
        <v/>
      </c>
      <c r="H914" s="142"/>
      <c r="I914" t="str">
        <f t="shared" ca="1" si="71"/>
        <v/>
      </c>
      <c r="J914" s="142"/>
      <c r="K914" t="str">
        <f t="shared" ca="1" si="72"/>
        <v/>
      </c>
      <c r="L914" s="142"/>
      <c r="M914" s="142"/>
      <c r="N914" s="142"/>
      <c r="O914" s="146"/>
      <c r="P914" s="146"/>
      <c r="Q914" s="145">
        <f t="shared" si="74"/>
        <v>0</v>
      </c>
      <c r="R914" s="126">
        <f t="shared" si="73"/>
        <v>0</v>
      </c>
    </row>
    <row r="915" spans="1:18" x14ac:dyDescent="0.55000000000000004">
      <c r="A915">
        <v>906</v>
      </c>
      <c r="B915" s="142"/>
      <c r="C915" s="142"/>
      <c r="D915" s="142"/>
      <c r="E915" s="142"/>
      <c r="F915" s="142"/>
      <c r="G915" t="str">
        <f t="shared" si="70"/>
        <v/>
      </c>
      <c r="H915" s="142"/>
      <c r="I915" t="str">
        <f t="shared" ca="1" si="71"/>
        <v/>
      </c>
      <c r="J915" s="142"/>
      <c r="K915" t="str">
        <f t="shared" ca="1" si="72"/>
        <v/>
      </c>
      <c r="L915" s="142"/>
      <c r="M915" s="142"/>
      <c r="N915" s="142"/>
      <c r="O915" s="146"/>
      <c r="P915" s="146"/>
      <c r="Q915" s="145">
        <f t="shared" si="74"/>
        <v>0</v>
      </c>
      <c r="R915" s="126">
        <f t="shared" si="73"/>
        <v>0</v>
      </c>
    </row>
    <row r="916" spans="1:18" x14ac:dyDescent="0.55000000000000004">
      <c r="A916">
        <v>907</v>
      </c>
      <c r="B916" s="142"/>
      <c r="C916" s="142"/>
      <c r="D916" s="142"/>
      <c r="E916" s="142"/>
      <c r="F916" s="142"/>
      <c r="G916" t="str">
        <f t="shared" si="70"/>
        <v/>
      </c>
      <c r="H916" s="142"/>
      <c r="I916" t="str">
        <f t="shared" ca="1" si="71"/>
        <v/>
      </c>
      <c r="J916" s="142"/>
      <c r="K916" t="str">
        <f t="shared" ca="1" si="72"/>
        <v/>
      </c>
      <c r="L916" s="142"/>
      <c r="M916" s="142"/>
      <c r="N916" s="142"/>
      <c r="O916" s="146"/>
      <c r="P916" s="146"/>
      <c r="Q916" s="145">
        <f t="shared" si="74"/>
        <v>0</v>
      </c>
      <c r="R916" s="126">
        <f t="shared" si="73"/>
        <v>0</v>
      </c>
    </row>
    <row r="917" spans="1:18" x14ac:dyDescent="0.55000000000000004">
      <c r="A917">
        <v>908</v>
      </c>
      <c r="B917" s="142"/>
      <c r="C917" s="142"/>
      <c r="D917" s="142"/>
      <c r="E917" s="142"/>
      <c r="F917" s="142"/>
      <c r="G917" t="str">
        <f t="shared" si="70"/>
        <v/>
      </c>
      <c r="H917" s="142"/>
      <c r="I917" t="str">
        <f t="shared" ca="1" si="71"/>
        <v/>
      </c>
      <c r="J917" s="142"/>
      <c r="K917" t="str">
        <f t="shared" ca="1" si="72"/>
        <v/>
      </c>
      <c r="L917" s="142"/>
      <c r="M917" s="142"/>
      <c r="N917" s="142"/>
      <c r="O917" s="146"/>
      <c r="P917" s="146"/>
      <c r="Q917" s="145">
        <f t="shared" si="74"/>
        <v>0</v>
      </c>
      <c r="R917" s="126">
        <f t="shared" si="73"/>
        <v>0</v>
      </c>
    </row>
    <row r="918" spans="1:18" x14ac:dyDescent="0.55000000000000004">
      <c r="A918">
        <v>909</v>
      </c>
      <c r="B918" s="142"/>
      <c r="C918" s="142"/>
      <c r="D918" s="142"/>
      <c r="E918" s="142"/>
      <c r="F918" s="142"/>
      <c r="G918" t="str">
        <f t="shared" si="70"/>
        <v/>
      </c>
      <c r="H918" s="142"/>
      <c r="I918" t="str">
        <f t="shared" ca="1" si="71"/>
        <v/>
      </c>
      <c r="J918" s="142"/>
      <c r="K918" t="str">
        <f t="shared" ca="1" si="72"/>
        <v/>
      </c>
      <c r="L918" s="142"/>
      <c r="M918" s="142"/>
      <c r="N918" s="142"/>
      <c r="O918" s="146"/>
      <c r="P918" s="146"/>
      <c r="Q918" s="145">
        <f t="shared" si="74"/>
        <v>0</v>
      </c>
      <c r="R918" s="126">
        <f t="shared" si="73"/>
        <v>0</v>
      </c>
    </row>
    <row r="919" spans="1:18" x14ac:dyDescent="0.55000000000000004">
      <c r="A919">
        <v>910</v>
      </c>
      <c r="B919" s="142"/>
      <c r="C919" s="142"/>
      <c r="D919" s="142"/>
      <c r="E919" s="142"/>
      <c r="F919" s="142"/>
      <c r="G919" t="str">
        <f t="shared" si="70"/>
        <v/>
      </c>
      <c r="H919" s="142"/>
      <c r="I919" t="str">
        <f t="shared" ca="1" si="71"/>
        <v/>
      </c>
      <c r="J919" s="142"/>
      <c r="K919" t="str">
        <f t="shared" ca="1" si="72"/>
        <v/>
      </c>
      <c r="L919" s="142"/>
      <c r="M919" s="142"/>
      <c r="N919" s="142"/>
      <c r="O919" s="146"/>
      <c r="P919" s="146"/>
      <c r="Q919" s="145">
        <f t="shared" si="74"/>
        <v>0</v>
      </c>
      <c r="R919" s="126">
        <f t="shared" si="73"/>
        <v>0</v>
      </c>
    </row>
    <row r="920" spans="1:18" x14ac:dyDescent="0.55000000000000004">
      <c r="A920">
        <v>911</v>
      </c>
      <c r="B920" s="142"/>
      <c r="C920" s="142"/>
      <c r="D920" s="142"/>
      <c r="E920" s="142"/>
      <c r="F920" s="142"/>
      <c r="G920" t="str">
        <f t="shared" si="70"/>
        <v/>
      </c>
      <c r="H920" s="142"/>
      <c r="I920" t="str">
        <f t="shared" ca="1" si="71"/>
        <v/>
      </c>
      <c r="J920" s="142"/>
      <c r="K920" t="str">
        <f t="shared" ca="1" si="72"/>
        <v/>
      </c>
      <c r="L920" s="142"/>
      <c r="M920" s="142"/>
      <c r="N920" s="142"/>
      <c r="O920" s="146"/>
      <c r="P920" s="146"/>
      <c r="Q920" s="145">
        <f t="shared" si="74"/>
        <v>0</v>
      </c>
      <c r="R920" s="126">
        <f t="shared" si="73"/>
        <v>0</v>
      </c>
    </row>
    <row r="921" spans="1:18" x14ac:dyDescent="0.55000000000000004">
      <c r="A921">
        <v>912</v>
      </c>
      <c r="B921" s="142"/>
      <c r="C921" s="142"/>
      <c r="D921" s="142"/>
      <c r="E921" s="142"/>
      <c r="F921" s="142"/>
      <c r="G921" t="str">
        <f t="shared" si="70"/>
        <v/>
      </c>
      <c r="H921" s="142"/>
      <c r="I921" t="str">
        <f t="shared" ca="1" si="71"/>
        <v/>
      </c>
      <c r="J921" s="142"/>
      <c r="K921" t="str">
        <f t="shared" ca="1" si="72"/>
        <v/>
      </c>
      <c r="L921" s="142"/>
      <c r="M921" s="142"/>
      <c r="N921" s="142"/>
      <c r="O921" s="146"/>
      <c r="P921" s="146"/>
      <c r="Q921" s="145">
        <f t="shared" si="74"/>
        <v>0</v>
      </c>
      <c r="R921" s="126">
        <f t="shared" si="73"/>
        <v>0</v>
      </c>
    </row>
    <row r="922" spans="1:18" x14ac:dyDescent="0.55000000000000004">
      <c r="A922">
        <v>913</v>
      </c>
      <c r="B922" s="142"/>
      <c r="C922" s="142"/>
      <c r="D922" s="142"/>
      <c r="E922" s="142"/>
      <c r="F922" s="142"/>
      <c r="G922" t="str">
        <f t="shared" si="70"/>
        <v/>
      </c>
      <c r="H922" s="142"/>
      <c r="I922" t="str">
        <f t="shared" ca="1" si="71"/>
        <v/>
      </c>
      <c r="J922" s="142"/>
      <c r="K922" t="str">
        <f t="shared" ca="1" si="72"/>
        <v/>
      </c>
      <c r="L922" s="142"/>
      <c r="M922" s="142"/>
      <c r="N922" s="142"/>
      <c r="O922" s="146"/>
      <c r="P922" s="146"/>
      <c r="Q922" s="145">
        <f t="shared" si="74"/>
        <v>0</v>
      </c>
      <c r="R922" s="126">
        <f t="shared" si="73"/>
        <v>0</v>
      </c>
    </row>
    <row r="923" spans="1:18" x14ac:dyDescent="0.55000000000000004">
      <c r="A923">
        <v>914</v>
      </c>
      <c r="B923" s="142"/>
      <c r="C923" s="142"/>
      <c r="D923" s="142"/>
      <c r="E923" s="142"/>
      <c r="F923" s="142"/>
      <c r="G923" t="str">
        <f t="shared" si="70"/>
        <v/>
      </c>
      <c r="H923" s="142"/>
      <c r="I923" t="str">
        <f t="shared" ca="1" si="71"/>
        <v/>
      </c>
      <c r="J923" s="142"/>
      <c r="K923" t="str">
        <f t="shared" ca="1" si="72"/>
        <v/>
      </c>
      <c r="L923" s="142"/>
      <c r="M923" s="142"/>
      <c r="N923" s="142"/>
      <c r="O923" s="146"/>
      <c r="P923" s="146"/>
      <c r="Q923" s="145">
        <f t="shared" si="74"/>
        <v>0</v>
      </c>
      <c r="R923" s="126">
        <f t="shared" si="73"/>
        <v>0</v>
      </c>
    </row>
    <row r="924" spans="1:18" x14ac:dyDescent="0.55000000000000004">
      <c r="A924">
        <v>915</v>
      </c>
      <c r="B924" s="142"/>
      <c r="C924" s="142"/>
      <c r="D924" s="142"/>
      <c r="E924" s="142"/>
      <c r="F924" s="142"/>
      <c r="G924" t="str">
        <f t="shared" si="70"/>
        <v/>
      </c>
      <c r="H924" s="142"/>
      <c r="I924" t="str">
        <f t="shared" ca="1" si="71"/>
        <v/>
      </c>
      <c r="J924" s="142"/>
      <c r="K924" t="str">
        <f t="shared" ca="1" si="72"/>
        <v/>
      </c>
      <c r="L924" s="142"/>
      <c r="M924" s="142"/>
      <c r="N924" s="142"/>
      <c r="O924" s="146"/>
      <c r="P924" s="146"/>
      <c r="Q924" s="145">
        <f t="shared" si="74"/>
        <v>0</v>
      </c>
      <c r="R924" s="126">
        <f t="shared" si="73"/>
        <v>0</v>
      </c>
    </row>
    <row r="925" spans="1:18" x14ac:dyDescent="0.55000000000000004">
      <c r="A925">
        <v>916</v>
      </c>
      <c r="B925" s="142"/>
      <c r="C925" s="142"/>
      <c r="D925" s="142"/>
      <c r="E925" s="142"/>
      <c r="F925" s="142"/>
      <c r="G925" t="str">
        <f t="shared" si="70"/>
        <v/>
      </c>
      <c r="H925" s="142"/>
      <c r="I925" t="str">
        <f t="shared" ca="1" si="71"/>
        <v/>
      </c>
      <c r="J925" s="142"/>
      <c r="K925" t="str">
        <f t="shared" ca="1" si="72"/>
        <v/>
      </c>
      <c r="L925" s="142"/>
      <c r="M925" s="142"/>
      <c r="N925" s="142"/>
      <c r="O925" s="146"/>
      <c r="P925" s="146"/>
      <c r="Q925" s="145">
        <f t="shared" si="74"/>
        <v>0</v>
      </c>
      <c r="R925" s="126">
        <f t="shared" si="73"/>
        <v>0</v>
      </c>
    </row>
    <row r="926" spans="1:18" x14ac:dyDescent="0.55000000000000004">
      <c r="A926">
        <v>917</v>
      </c>
      <c r="B926" s="142"/>
      <c r="C926" s="142"/>
      <c r="D926" s="142"/>
      <c r="E926" s="142"/>
      <c r="F926" s="142"/>
      <c r="G926" t="str">
        <f t="shared" si="70"/>
        <v/>
      </c>
      <c r="H926" s="142"/>
      <c r="I926" t="str">
        <f t="shared" ca="1" si="71"/>
        <v/>
      </c>
      <c r="J926" s="142"/>
      <c r="K926" t="str">
        <f t="shared" ca="1" si="72"/>
        <v/>
      </c>
      <c r="L926" s="142"/>
      <c r="M926" s="142"/>
      <c r="N926" s="142"/>
      <c r="O926" s="146"/>
      <c r="P926" s="146"/>
      <c r="Q926" s="145">
        <f t="shared" si="74"/>
        <v>0</v>
      </c>
      <c r="R926" s="126">
        <f t="shared" si="73"/>
        <v>0</v>
      </c>
    </row>
    <row r="927" spans="1:18" x14ac:dyDescent="0.55000000000000004">
      <c r="A927">
        <v>918</v>
      </c>
      <c r="B927" s="142"/>
      <c r="C927" s="142"/>
      <c r="D927" s="142"/>
      <c r="E927" s="142"/>
      <c r="F927" s="142"/>
      <c r="G927" t="str">
        <f t="shared" si="70"/>
        <v/>
      </c>
      <c r="H927" s="142"/>
      <c r="I927" t="str">
        <f t="shared" ca="1" si="71"/>
        <v/>
      </c>
      <c r="J927" s="142"/>
      <c r="K927" t="str">
        <f t="shared" ca="1" si="72"/>
        <v/>
      </c>
      <c r="L927" s="142"/>
      <c r="M927" s="142"/>
      <c r="N927" s="142"/>
      <c r="O927" s="146"/>
      <c r="P927" s="146"/>
      <c r="Q927" s="145">
        <f t="shared" si="74"/>
        <v>0</v>
      </c>
      <c r="R927" s="126">
        <f t="shared" si="73"/>
        <v>0</v>
      </c>
    </row>
    <row r="928" spans="1:18" x14ac:dyDescent="0.55000000000000004">
      <c r="A928">
        <v>919</v>
      </c>
      <c r="B928" s="142"/>
      <c r="C928" s="142"/>
      <c r="D928" s="142"/>
      <c r="E928" s="142"/>
      <c r="F928" s="142"/>
      <c r="G928" t="str">
        <f t="shared" si="70"/>
        <v/>
      </c>
      <c r="H928" s="142"/>
      <c r="I928" t="str">
        <f t="shared" ca="1" si="71"/>
        <v/>
      </c>
      <c r="J928" s="142"/>
      <c r="K928" t="str">
        <f t="shared" ca="1" si="72"/>
        <v/>
      </c>
      <c r="L928" s="142"/>
      <c r="M928" s="142"/>
      <c r="N928" s="142"/>
      <c r="O928" s="146"/>
      <c r="P928" s="146"/>
      <c r="Q928" s="145">
        <f t="shared" si="74"/>
        <v>0</v>
      </c>
      <c r="R928" s="126">
        <f t="shared" si="73"/>
        <v>0</v>
      </c>
    </row>
    <row r="929" spans="1:18" x14ac:dyDescent="0.55000000000000004">
      <c r="A929">
        <v>920</v>
      </c>
      <c r="B929" s="142"/>
      <c r="C929" s="142"/>
      <c r="D929" s="142"/>
      <c r="E929" s="142"/>
      <c r="F929" s="142"/>
      <c r="G929" t="str">
        <f t="shared" si="70"/>
        <v/>
      </c>
      <c r="H929" s="142"/>
      <c r="I929" t="str">
        <f t="shared" ca="1" si="71"/>
        <v/>
      </c>
      <c r="J929" s="142"/>
      <c r="K929" t="str">
        <f t="shared" ca="1" si="72"/>
        <v/>
      </c>
      <c r="L929" s="142"/>
      <c r="M929" s="142"/>
      <c r="N929" s="142"/>
      <c r="O929" s="146"/>
      <c r="P929" s="146"/>
      <c r="Q929" s="145">
        <f t="shared" si="74"/>
        <v>0</v>
      </c>
      <c r="R929" s="126">
        <f t="shared" si="73"/>
        <v>0</v>
      </c>
    </row>
    <row r="930" spans="1:18" x14ac:dyDescent="0.55000000000000004">
      <c r="A930">
        <v>921</v>
      </c>
      <c r="B930" s="142"/>
      <c r="C930" s="142"/>
      <c r="D930" s="142"/>
      <c r="E930" s="142"/>
      <c r="F930" s="142"/>
      <c r="G930" t="str">
        <f t="shared" si="70"/>
        <v/>
      </c>
      <c r="H930" s="142"/>
      <c r="I930" t="str">
        <f t="shared" ca="1" si="71"/>
        <v/>
      </c>
      <c r="J930" s="142"/>
      <c r="K930" t="str">
        <f t="shared" ca="1" si="72"/>
        <v/>
      </c>
      <c r="L930" s="142"/>
      <c r="M930" s="142"/>
      <c r="N930" s="142"/>
      <c r="O930" s="146"/>
      <c r="P930" s="146"/>
      <c r="Q930" s="145">
        <f t="shared" si="74"/>
        <v>0</v>
      </c>
      <c r="R930" s="126">
        <f t="shared" si="73"/>
        <v>0</v>
      </c>
    </row>
    <row r="931" spans="1:18" x14ac:dyDescent="0.55000000000000004">
      <c r="A931">
        <v>922</v>
      </c>
      <c r="B931" s="142"/>
      <c r="C931" s="142"/>
      <c r="D931" s="142"/>
      <c r="E931" s="142"/>
      <c r="F931" s="142"/>
      <c r="G931" t="str">
        <f t="shared" si="70"/>
        <v/>
      </c>
      <c r="H931" s="142"/>
      <c r="I931" t="str">
        <f t="shared" ca="1" si="71"/>
        <v/>
      </c>
      <c r="J931" s="142"/>
      <c r="K931" t="str">
        <f t="shared" ca="1" si="72"/>
        <v/>
      </c>
      <c r="L931" s="142"/>
      <c r="M931" s="142"/>
      <c r="N931" s="142"/>
      <c r="O931" s="146"/>
      <c r="P931" s="146"/>
      <c r="Q931" s="145">
        <f t="shared" si="74"/>
        <v>0</v>
      </c>
      <c r="R931" s="126">
        <f t="shared" si="73"/>
        <v>0</v>
      </c>
    </row>
    <row r="932" spans="1:18" x14ac:dyDescent="0.55000000000000004">
      <c r="A932">
        <v>923</v>
      </c>
      <c r="B932" s="142"/>
      <c r="C932" s="142"/>
      <c r="D932" s="142"/>
      <c r="E932" s="142"/>
      <c r="F932" s="142"/>
      <c r="G932" t="str">
        <f t="shared" si="70"/>
        <v/>
      </c>
      <c r="H932" s="142"/>
      <c r="I932" t="str">
        <f t="shared" ca="1" si="71"/>
        <v/>
      </c>
      <c r="J932" s="142"/>
      <c r="K932" t="str">
        <f t="shared" ca="1" si="72"/>
        <v/>
      </c>
      <c r="L932" s="142"/>
      <c r="M932" s="142"/>
      <c r="N932" s="142"/>
      <c r="O932" s="146"/>
      <c r="P932" s="146"/>
      <c r="Q932" s="145">
        <f t="shared" si="74"/>
        <v>0</v>
      </c>
      <c r="R932" s="126">
        <f t="shared" si="73"/>
        <v>0</v>
      </c>
    </row>
    <row r="933" spans="1:18" x14ac:dyDescent="0.55000000000000004">
      <c r="A933">
        <v>924</v>
      </c>
      <c r="B933" s="142"/>
      <c r="C933" s="142"/>
      <c r="D933" s="142"/>
      <c r="E933" s="142"/>
      <c r="F933" s="142"/>
      <c r="G933" t="str">
        <f t="shared" si="70"/>
        <v/>
      </c>
      <c r="H933" s="142"/>
      <c r="I933" t="str">
        <f t="shared" ca="1" si="71"/>
        <v/>
      </c>
      <c r="J933" s="142"/>
      <c r="K933" t="str">
        <f t="shared" ca="1" si="72"/>
        <v/>
      </c>
      <c r="L933" s="142"/>
      <c r="M933" s="142"/>
      <c r="N933" s="142"/>
      <c r="O933" s="146"/>
      <c r="P933" s="146"/>
      <c r="Q933" s="145">
        <f t="shared" si="74"/>
        <v>0</v>
      </c>
      <c r="R933" s="126">
        <f t="shared" si="73"/>
        <v>0</v>
      </c>
    </row>
    <row r="934" spans="1:18" x14ac:dyDescent="0.55000000000000004">
      <c r="A934">
        <v>925</v>
      </c>
      <c r="B934" s="142"/>
      <c r="C934" s="142"/>
      <c r="D934" s="142"/>
      <c r="E934" s="142"/>
      <c r="F934" s="142"/>
      <c r="G934" t="str">
        <f t="shared" si="70"/>
        <v/>
      </c>
      <c r="H934" s="142"/>
      <c r="I934" t="str">
        <f t="shared" ca="1" si="71"/>
        <v/>
      </c>
      <c r="J934" s="142"/>
      <c r="K934" t="str">
        <f t="shared" ca="1" si="72"/>
        <v/>
      </c>
      <c r="L934" s="142"/>
      <c r="M934" s="142"/>
      <c r="N934" s="142"/>
      <c r="O934" s="146"/>
      <c r="P934" s="146"/>
      <c r="Q934" s="145">
        <f t="shared" si="74"/>
        <v>0</v>
      </c>
      <c r="R934" s="126">
        <f t="shared" si="73"/>
        <v>0</v>
      </c>
    </row>
    <row r="935" spans="1:18" x14ac:dyDescent="0.55000000000000004">
      <c r="A935">
        <v>926</v>
      </c>
      <c r="B935" s="142"/>
      <c r="C935" s="142"/>
      <c r="D935" s="142"/>
      <c r="E935" s="142"/>
      <c r="F935" s="142"/>
      <c r="G935" t="str">
        <f t="shared" si="70"/>
        <v/>
      </c>
      <c r="H935" s="142"/>
      <c r="I935" t="str">
        <f t="shared" ca="1" si="71"/>
        <v/>
      </c>
      <c r="J935" s="142"/>
      <c r="K935" t="str">
        <f t="shared" ca="1" si="72"/>
        <v/>
      </c>
      <c r="L935" s="142"/>
      <c r="M935" s="142"/>
      <c r="N935" s="142"/>
      <c r="O935" s="146"/>
      <c r="P935" s="146"/>
      <c r="Q935" s="145">
        <f t="shared" si="74"/>
        <v>0</v>
      </c>
      <c r="R935" s="126">
        <f t="shared" si="73"/>
        <v>0</v>
      </c>
    </row>
    <row r="936" spans="1:18" x14ac:dyDescent="0.55000000000000004">
      <c r="A936">
        <v>927</v>
      </c>
      <c r="B936" s="142"/>
      <c r="C936" s="142"/>
      <c r="D936" s="142"/>
      <c r="E936" s="142"/>
      <c r="F936" s="142"/>
      <c r="G936" t="str">
        <f t="shared" si="70"/>
        <v/>
      </c>
      <c r="H936" s="142"/>
      <c r="I936" t="str">
        <f t="shared" ca="1" si="71"/>
        <v/>
      </c>
      <c r="J936" s="142"/>
      <c r="K936" t="str">
        <f t="shared" ca="1" si="72"/>
        <v/>
      </c>
      <c r="L936" s="142"/>
      <c r="M936" s="142"/>
      <c r="N936" s="142"/>
      <c r="O936" s="146"/>
      <c r="P936" s="146"/>
      <c r="Q936" s="145">
        <f t="shared" si="74"/>
        <v>0</v>
      </c>
      <c r="R936" s="126">
        <f t="shared" si="73"/>
        <v>0</v>
      </c>
    </row>
    <row r="937" spans="1:18" x14ac:dyDescent="0.55000000000000004">
      <c r="A937">
        <v>928</v>
      </c>
      <c r="B937" s="142"/>
      <c r="C937" s="142"/>
      <c r="D937" s="142"/>
      <c r="E937" s="142"/>
      <c r="F937" s="142"/>
      <c r="G937" t="str">
        <f t="shared" si="70"/>
        <v/>
      </c>
      <c r="H937" s="142"/>
      <c r="I937" t="str">
        <f t="shared" ca="1" si="71"/>
        <v/>
      </c>
      <c r="J937" s="142"/>
      <c r="K937" t="str">
        <f t="shared" ca="1" si="72"/>
        <v/>
      </c>
      <c r="L937" s="142"/>
      <c r="M937" s="142"/>
      <c r="N937" s="142"/>
      <c r="O937" s="146"/>
      <c r="P937" s="146"/>
      <c r="Q937" s="145">
        <f t="shared" si="74"/>
        <v>0</v>
      </c>
      <c r="R937" s="126">
        <f t="shared" si="73"/>
        <v>0</v>
      </c>
    </row>
    <row r="938" spans="1:18" x14ac:dyDescent="0.55000000000000004">
      <c r="A938">
        <v>929</v>
      </c>
      <c r="B938" s="142"/>
      <c r="C938" s="142"/>
      <c r="D938" s="142"/>
      <c r="E938" s="142"/>
      <c r="F938" s="142"/>
      <c r="G938" t="str">
        <f t="shared" si="70"/>
        <v/>
      </c>
      <c r="H938" s="142"/>
      <c r="I938" t="str">
        <f t="shared" ca="1" si="71"/>
        <v/>
      </c>
      <c r="J938" s="142"/>
      <c r="K938" t="str">
        <f t="shared" ca="1" si="72"/>
        <v/>
      </c>
      <c r="L938" s="142"/>
      <c r="M938" s="142"/>
      <c r="N938" s="142"/>
      <c r="O938" s="146"/>
      <c r="P938" s="146"/>
      <c r="Q938" s="145">
        <f t="shared" si="74"/>
        <v>0</v>
      </c>
      <c r="R938" s="126">
        <f t="shared" si="73"/>
        <v>0</v>
      </c>
    </row>
    <row r="939" spans="1:18" x14ac:dyDescent="0.55000000000000004">
      <c r="A939">
        <v>930</v>
      </c>
      <c r="B939" s="142"/>
      <c r="C939" s="142"/>
      <c r="D939" s="142"/>
      <c r="E939" s="142"/>
      <c r="F939" s="142"/>
      <c r="G939" t="str">
        <f t="shared" si="70"/>
        <v/>
      </c>
      <c r="H939" s="142"/>
      <c r="I939" t="str">
        <f t="shared" ca="1" si="71"/>
        <v/>
      </c>
      <c r="J939" s="142"/>
      <c r="K939" t="str">
        <f t="shared" ca="1" si="72"/>
        <v/>
      </c>
      <c r="L939" s="142"/>
      <c r="M939" s="142"/>
      <c r="N939" s="142"/>
      <c r="O939" s="146"/>
      <c r="P939" s="146"/>
      <c r="Q939" s="145">
        <f t="shared" si="74"/>
        <v>0</v>
      </c>
      <c r="R939" s="126">
        <f t="shared" si="73"/>
        <v>0</v>
      </c>
    </row>
    <row r="940" spans="1:18" x14ac:dyDescent="0.55000000000000004">
      <c r="A940">
        <v>931</v>
      </c>
      <c r="B940" s="142"/>
      <c r="C940" s="142"/>
      <c r="D940" s="142"/>
      <c r="E940" s="142"/>
      <c r="F940" s="142"/>
      <c r="G940" t="str">
        <f t="shared" si="70"/>
        <v/>
      </c>
      <c r="H940" s="142"/>
      <c r="I940" t="str">
        <f t="shared" ca="1" si="71"/>
        <v/>
      </c>
      <c r="J940" s="142"/>
      <c r="K940" t="str">
        <f t="shared" ca="1" si="72"/>
        <v/>
      </c>
      <c r="L940" s="142"/>
      <c r="M940" s="142"/>
      <c r="N940" s="142"/>
      <c r="O940" s="146"/>
      <c r="P940" s="146"/>
      <c r="Q940" s="145">
        <f t="shared" si="74"/>
        <v>0</v>
      </c>
      <c r="R940" s="126">
        <f t="shared" si="73"/>
        <v>0</v>
      </c>
    </row>
    <row r="941" spans="1:18" x14ac:dyDescent="0.55000000000000004">
      <c r="A941">
        <v>932</v>
      </c>
      <c r="B941" s="142"/>
      <c r="C941" s="142"/>
      <c r="D941" s="142"/>
      <c r="E941" s="142"/>
      <c r="F941" s="142"/>
      <c r="G941" t="str">
        <f t="shared" si="70"/>
        <v/>
      </c>
      <c r="H941" s="142"/>
      <c r="I941" t="str">
        <f t="shared" ca="1" si="71"/>
        <v/>
      </c>
      <c r="J941" s="142"/>
      <c r="K941" t="str">
        <f t="shared" ca="1" si="72"/>
        <v/>
      </c>
      <c r="L941" s="142"/>
      <c r="M941" s="142"/>
      <c r="N941" s="142"/>
      <c r="O941" s="146"/>
      <c r="P941" s="146"/>
      <c r="Q941" s="145">
        <f t="shared" si="74"/>
        <v>0</v>
      </c>
      <c r="R941" s="126">
        <f t="shared" si="73"/>
        <v>0</v>
      </c>
    </row>
    <row r="942" spans="1:18" x14ac:dyDescent="0.55000000000000004">
      <c r="A942">
        <v>933</v>
      </c>
      <c r="B942" s="142"/>
      <c r="C942" s="142"/>
      <c r="D942" s="142"/>
      <c r="E942" s="142"/>
      <c r="F942" s="142"/>
      <c r="G942" t="str">
        <f t="shared" si="70"/>
        <v/>
      </c>
      <c r="H942" s="142"/>
      <c r="I942" t="str">
        <f t="shared" ca="1" si="71"/>
        <v/>
      </c>
      <c r="J942" s="142"/>
      <c r="K942" t="str">
        <f t="shared" ca="1" si="72"/>
        <v/>
      </c>
      <c r="L942" s="142"/>
      <c r="M942" s="142"/>
      <c r="N942" s="142"/>
      <c r="O942" s="146"/>
      <c r="P942" s="146"/>
      <c r="Q942" s="145">
        <f t="shared" si="74"/>
        <v>0</v>
      </c>
      <c r="R942" s="126">
        <f t="shared" si="73"/>
        <v>0</v>
      </c>
    </row>
    <row r="943" spans="1:18" x14ac:dyDescent="0.55000000000000004">
      <c r="A943">
        <v>934</v>
      </c>
      <c r="B943" s="142"/>
      <c r="C943" s="142"/>
      <c r="D943" s="142"/>
      <c r="E943" s="142"/>
      <c r="F943" s="142"/>
      <c r="G943" t="str">
        <f t="shared" si="70"/>
        <v/>
      </c>
      <c r="H943" s="142"/>
      <c r="I943" t="str">
        <f t="shared" ca="1" si="71"/>
        <v/>
      </c>
      <c r="J943" s="142"/>
      <c r="K943" t="str">
        <f t="shared" ca="1" si="72"/>
        <v/>
      </c>
      <c r="L943" s="142"/>
      <c r="M943" s="142"/>
      <c r="N943" s="142"/>
      <c r="O943" s="146"/>
      <c r="P943" s="146"/>
      <c r="Q943" s="145">
        <f t="shared" si="74"/>
        <v>0</v>
      </c>
      <c r="R943" s="126">
        <f t="shared" si="73"/>
        <v>0</v>
      </c>
    </row>
    <row r="944" spans="1:18" x14ac:dyDescent="0.55000000000000004">
      <c r="A944">
        <v>935</v>
      </c>
      <c r="B944" s="142"/>
      <c r="C944" s="142"/>
      <c r="D944" s="142"/>
      <c r="E944" s="142"/>
      <c r="F944" s="142"/>
      <c r="G944" t="str">
        <f t="shared" si="70"/>
        <v/>
      </c>
      <c r="H944" s="142"/>
      <c r="I944" t="str">
        <f t="shared" ca="1" si="71"/>
        <v/>
      </c>
      <c r="J944" s="142"/>
      <c r="K944" t="str">
        <f t="shared" ca="1" si="72"/>
        <v/>
      </c>
      <c r="L944" s="142"/>
      <c r="M944" s="142"/>
      <c r="N944" s="142"/>
      <c r="O944" s="146"/>
      <c r="P944" s="146"/>
      <c r="Q944" s="145">
        <f t="shared" si="74"/>
        <v>0</v>
      </c>
      <c r="R944" s="126">
        <f t="shared" si="73"/>
        <v>0</v>
      </c>
    </row>
    <row r="945" spans="1:18" x14ac:dyDescent="0.55000000000000004">
      <c r="A945">
        <v>936</v>
      </c>
      <c r="B945" s="142"/>
      <c r="C945" s="142"/>
      <c r="D945" s="142"/>
      <c r="E945" s="142"/>
      <c r="F945" s="142"/>
      <c r="G945" t="str">
        <f t="shared" si="70"/>
        <v/>
      </c>
      <c r="H945" s="142"/>
      <c r="I945" t="str">
        <f t="shared" ca="1" si="71"/>
        <v/>
      </c>
      <c r="J945" s="142"/>
      <c r="K945" t="str">
        <f t="shared" ca="1" si="72"/>
        <v/>
      </c>
      <c r="L945" s="142"/>
      <c r="M945" s="142"/>
      <c r="N945" s="142"/>
      <c r="O945" s="146"/>
      <c r="P945" s="146"/>
      <c r="Q945" s="145">
        <f t="shared" si="74"/>
        <v>0</v>
      </c>
      <c r="R945" s="126">
        <f t="shared" si="73"/>
        <v>0</v>
      </c>
    </row>
    <row r="946" spans="1:18" x14ac:dyDescent="0.55000000000000004">
      <c r="A946">
        <v>937</v>
      </c>
      <c r="B946" s="142"/>
      <c r="C946" s="142"/>
      <c r="D946" s="142"/>
      <c r="E946" s="142"/>
      <c r="F946" s="142"/>
      <c r="G946" t="str">
        <f t="shared" si="70"/>
        <v/>
      </c>
      <c r="H946" s="142"/>
      <c r="I946" t="str">
        <f t="shared" ca="1" si="71"/>
        <v/>
      </c>
      <c r="J946" s="142"/>
      <c r="K946" t="str">
        <f t="shared" ca="1" si="72"/>
        <v/>
      </c>
      <c r="L946" s="142"/>
      <c r="M946" s="142"/>
      <c r="N946" s="142"/>
      <c r="O946" s="146"/>
      <c r="P946" s="146"/>
      <c r="Q946" s="145">
        <f t="shared" si="74"/>
        <v>0</v>
      </c>
      <c r="R946" s="126">
        <f t="shared" si="73"/>
        <v>0</v>
      </c>
    </row>
    <row r="947" spans="1:18" x14ac:dyDescent="0.55000000000000004">
      <c r="A947">
        <v>938</v>
      </c>
      <c r="B947" s="142"/>
      <c r="C947" s="142"/>
      <c r="D947" s="142"/>
      <c r="E947" s="142"/>
      <c r="F947" s="142"/>
      <c r="G947" t="str">
        <f t="shared" si="70"/>
        <v/>
      </c>
      <c r="H947" s="142"/>
      <c r="I947" t="str">
        <f t="shared" ca="1" si="71"/>
        <v/>
      </c>
      <c r="J947" s="142"/>
      <c r="K947" t="str">
        <f t="shared" ca="1" si="72"/>
        <v/>
      </c>
      <c r="L947" s="142"/>
      <c r="M947" s="142"/>
      <c r="N947" s="142"/>
      <c r="O947" s="146"/>
      <c r="P947" s="146"/>
      <c r="Q947" s="145">
        <f t="shared" si="74"/>
        <v>0</v>
      </c>
      <c r="R947" s="126">
        <f t="shared" si="73"/>
        <v>0</v>
      </c>
    </row>
    <row r="948" spans="1:18" x14ac:dyDescent="0.55000000000000004">
      <c r="A948">
        <v>939</v>
      </c>
      <c r="B948" s="142"/>
      <c r="C948" s="142"/>
      <c r="D948" s="142"/>
      <c r="E948" s="142"/>
      <c r="F948" s="142"/>
      <c r="G948" t="str">
        <f t="shared" si="70"/>
        <v/>
      </c>
      <c r="H948" s="142"/>
      <c r="I948" t="str">
        <f t="shared" ca="1" si="71"/>
        <v/>
      </c>
      <c r="J948" s="142"/>
      <c r="K948" t="str">
        <f t="shared" ca="1" si="72"/>
        <v/>
      </c>
      <c r="L948" s="142"/>
      <c r="M948" s="142"/>
      <c r="N948" s="142"/>
      <c r="O948" s="146"/>
      <c r="P948" s="146"/>
      <c r="Q948" s="145">
        <f t="shared" si="74"/>
        <v>0</v>
      </c>
      <c r="R948" s="126">
        <f t="shared" si="73"/>
        <v>0</v>
      </c>
    </row>
    <row r="949" spans="1:18" x14ac:dyDescent="0.55000000000000004">
      <c r="A949">
        <v>940</v>
      </c>
      <c r="B949" s="142"/>
      <c r="C949" s="142"/>
      <c r="D949" s="142"/>
      <c r="E949" s="142"/>
      <c r="F949" s="142"/>
      <c r="G949" t="str">
        <f t="shared" si="70"/>
        <v/>
      </c>
      <c r="H949" s="142"/>
      <c r="I949" t="str">
        <f t="shared" ca="1" si="71"/>
        <v/>
      </c>
      <c r="J949" s="142"/>
      <c r="K949" t="str">
        <f t="shared" ca="1" si="72"/>
        <v/>
      </c>
      <c r="L949" s="142"/>
      <c r="M949" s="142"/>
      <c r="N949" s="142"/>
      <c r="O949" s="146"/>
      <c r="P949" s="146"/>
      <c r="Q949" s="145">
        <f t="shared" si="74"/>
        <v>0</v>
      </c>
      <c r="R949" s="126">
        <f t="shared" si="73"/>
        <v>0</v>
      </c>
    </row>
    <row r="950" spans="1:18" x14ac:dyDescent="0.55000000000000004">
      <c r="A950">
        <v>941</v>
      </c>
      <c r="B950" s="142"/>
      <c r="C950" s="142"/>
      <c r="D950" s="142"/>
      <c r="E950" s="142"/>
      <c r="F950" s="142"/>
      <c r="G950" t="str">
        <f t="shared" si="70"/>
        <v/>
      </c>
      <c r="H950" s="142"/>
      <c r="I950" t="str">
        <f t="shared" ca="1" si="71"/>
        <v/>
      </c>
      <c r="J950" s="142"/>
      <c r="K950" t="str">
        <f t="shared" ca="1" si="72"/>
        <v/>
      </c>
      <c r="L950" s="142"/>
      <c r="M950" s="142"/>
      <c r="N950" s="142"/>
      <c r="O950" s="146"/>
      <c r="P950" s="146"/>
      <c r="Q950" s="145">
        <f t="shared" si="74"/>
        <v>0</v>
      </c>
      <c r="R950" s="126">
        <f t="shared" si="73"/>
        <v>0</v>
      </c>
    </row>
    <row r="951" spans="1:18" x14ac:dyDescent="0.55000000000000004">
      <c r="A951">
        <v>942</v>
      </c>
      <c r="B951" s="142"/>
      <c r="C951" s="142"/>
      <c r="D951" s="142"/>
      <c r="E951" s="142"/>
      <c r="F951" s="142"/>
      <c r="G951" t="str">
        <f t="shared" si="70"/>
        <v/>
      </c>
      <c r="H951" s="142"/>
      <c r="I951" t="str">
        <f t="shared" ca="1" si="71"/>
        <v/>
      </c>
      <c r="J951" s="142"/>
      <c r="K951" t="str">
        <f t="shared" ca="1" si="72"/>
        <v/>
      </c>
      <c r="L951" s="142"/>
      <c r="M951" s="142"/>
      <c r="N951" s="142"/>
      <c r="O951" s="146"/>
      <c r="P951" s="146"/>
      <c r="Q951" s="145">
        <f t="shared" si="74"/>
        <v>0</v>
      </c>
      <c r="R951" s="126">
        <f t="shared" si="73"/>
        <v>0</v>
      </c>
    </row>
    <row r="952" spans="1:18" x14ac:dyDescent="0.55000000000000004">
      <c r="A952">
        <v>943</v>
      </c>
      <c r="B952" s="142"/>
      <c r="C952" s="142"/>
      <c r="D952" s="142"/>
      <c r="E952" s="142"/>
      <c r="F952" s="142"/>
      <c r="G952" t="str">
        <f t="shared" si="70"/>
        <v/>
      </c>
      <c r="H952" s="142"/>
      <c r="I952" t="str">
        <f t="shared" ca="1" si="71"/>
        <v/>
      </c>
      <c r="J952" s="142"/>
      <c r="K952" t="str">
        <f t="shared" ca="1" si="72"/>
        <v/>
      </c>
      <c r="L952" s="142"/>
      <c r="M952" s="142"/>
      <c r="N952" s="142"/>
      <c r="O952" s="146"/>
      <c r="P952" s="146"/>
      <c r="Q952" s="145">
        <f t="shared" si="74"/>
        <v>0</v>
      </c>
      <c r="R952" s="126">
        <f t="shared" si="73"/>
        <v>0</v>
      </c>
    </row>
    <row r="953" spans="1:18" x14ac:dyDescent="0.55000000000000004">
      <c r="A953">
        <v>944</v>
      </c>
      <c r="B953" s="142"/>
      <c r="C953" s="142"/>
      <c r="D953" s="142"/>
      <c r="E953" s="142"/>
      <c r="F953" s="142"/>
      <c r="G953" t="str">
        <f t="shared" si="70"/>
        <v/>
      </c>
      <c r="H953" s="142"/>
      <c r="I953" t="str">
        <f t="shared" ca="1" si="71"/>
        <v/>
      </c>
      <c r="J953" s="142"/>
      <c r="K953" t="str">
        <f t="shared" ca="1" si="72"/>
        <v/>
      </c>
      <c r="L953" s="142"/>
      <c r="M953" s="142"/>
      <c r="N953" s="142"/>
      <c r="O953" s="146"/>
      <c r="P953" s="146"/>
      <c r="Q953" s="145">
        <f t="shared" si="74"/>
        <v>0</v>
      </c>
      <c r="R953" s="126">
        <f t="shared" si="73"/>
        <v>0</v>
      </c>
    </row>
    <row r="954" spans="1:18" x14ac:dyDescent="0.55000000000000004">
      <c r="A954">
        <v>945</v>
      </c>
      <c r="B954" s="142"/>
      <c r="C954" s="142"/>
      <c r="D954" s="142"/>
      <c r="E954" s="142"/>
      <c r="F954" s="142"/>
      <c r="G954" t="str">
        <f t="shared" si="70"/>
        <v/>
      </c>
      <c r="H954" s="142"/>
      <c r="I954" t="str">
        <f t="shared" ca="1" si="71"/>
        <v/>
      </c>
      <c r="J954" s="142"/>
      <c r="K954" t="str">
        <f t="shared" ca="1" si="72"/>
        <v/>
      </c>
      <c r="L954" s="142"/>
      <c r="M954" s="142"/>
      <c r="N954" s="142"/>
      <c r="O954" s="146"/>
      <c r="P954" s="146"/>
      <c r="Q954" s="145">
        <f t="shared" si="74"/>
        <v>0</v>
      </c>
      <c r="R954" s="126">
        <f t="shared" si="73"/>
        <v>0</v>
      </c>
    </row>
    <row r="955" spans="1:18" x14ac:dyDescent="0.55000000000000004">
      <c r="A955">
        <v>946</v>
      </c>
      <c r="B955" s="142"/>
      <c r="C955" s="142"/>
      <c r="D955" s="142"/>
      <c r="E955" s="142"/>
      <c r="F955" s="142"/>
      <c r="G955" t="str">
        <f t="shared" si="70"/>
        <v/>
      </c>
      <c r="H955" s="142"/>
      <c r="I955" t="str">
        <f t="shared" ca="1" si="71"/>
        <v/>
      </c>
      <c r="J955" s="142"/>
      <c r="K955" t="str">
        <f t="shared" ca="1" si="72"/>
        <v/>
      </c>
      <c r="L955" s="142"/>
      <c r="M955" s="142"/>
      <c r="N955" s="142"/>
      <c r="O955" s="146"/>
      <c r="P955" s="146"/>
      <c r="Q955" s="145">
        <f t="shared" si="74"/>
        <v>0</v>
      </c>
      <c r="R955" s="126">
        <f t="shared" si="73"/>
        <v>0</v>
      </c>
    </row>
    <row r="956" spans="1:18" x14ac:dyDescent="0.55000000000000004">
      <c r="A956">
        <v>947</v>
      </c>
      <c r="B956" s="142"/>
      <c r="C956" s="142"/>
      <c r="D956" s="142"/>
      <c r="E956" s="142"/>
      <c r="F956" s="142"/>
      <c r="G956" t="str">
        <f t="shared" si="70"/>
        <v/>
      </c>
      <c r="H956" s="142"/>
      <c r="I956" t="str">
        <f t="shared" ca="1" si="71"/>
        <v/>
      </c>
      <c r="J956" s="142"/>
      <c r="K956" t="str">
        <f t="shared" ca="1" si="72"/>
        <v/>
      </c>
      <c r="L956" s="142"/>
      <c r="M956" s="142"/>
      <c r="N956" s="142"/>
      <c r="O956" s="146"/>
      <c r="P956" s="146"/>
      <c r="Q956" s="145">
        <f t="shared" si="74"/>
        <v>0</v>
      </c>
      <c r="R956" s="126">
        <f t="shared" si="73"/>
        <v>0</v>
      </c>
    </row>
    <row r="957" spans="1:18" x14ac:dyDescent="0.55000000000000004">
      <c r="A957">
        <v>948</v>
      </c>
      <c r="B957" s="142"/>
      <c r="C957" s="142"/>
      <c r="D957" s="142"/>
      <c r="E957" s="142"/>
      <c r="F957" s="142"/>
      <c r="G957" t="str">
        <f t="shared" si="70"/>
        <v/>
      </c>
      <c r="H957" s="142"/>
      <c r="I957" t="str">
        <f t="shared" ca="1" si="71"/>
        <v/>
      </c>
      <c r="J957" s="142"/>
      <c r="K957" t="str">
        <f t="shared" ca="1" si="72"/>
        <v/>
      </c>
      <c r="L957" s="142"/>
      <c r="M957" s="142"/>
      <c r="N957" s="142"/>
      <c r="O957" s="146"/>
      <c r="P957" s="146"/>
      <c r="Q957" s="145">
        <f t="shared" si="74"/>
        <v>0</v>
      </c>
      <c r="R957" s="126">
        <f t="shared" si="73"/>
        <v>0</v>
      </c>
    </row>
    <row r="958" spans="1:18" x14ac:dyDescent="0.55000000000000004">
      <c r="A958">
        <v>949</v>
      </c>
      <c r="B958" s="142"/>
      <c r="C958" s="142"/>
      <c r="D958" s="142"/>
      <c r="E958" s="142"/>
      <c r="F958" s="142"/>
      <c r="G958" t="str">
        <f t="shared" si="70"/>
        <v/>
      </c>
      <c r="H958" s="142"/>
      <c r="I958" t="str">
        <f t="shared" ca="1" si="71"/>
        <v/>
      </c>
      <c r="J958" s="142"/>
      <c r="K958" t="str">
        <f t="shared" ca="1" si="72"/>
        <v/>
      </c>
      <c r="L958" s="142"/>
      <c r="M958" s="142"/>
      <c r="N958" s="142"/>
      <c r="O958" s="146"/>
      <c r="P958" s="146"/>
      <c r="Q958" s="145">
        <f t="shared" si="74"/>
        <v>0</v>
      </c>
      <c r="R958" s="126">
        <f t="shared" si="73"/>
        <v>0</v>
      </c>
    </row>
    <row r="959" spans="1:18" x14ac:dyDescent="0.55000000000000004">
      <c r="A959">
        <v>950</v>
      </c>
      <c r="B959" s="142"/>
      <c r="C959" s="142"/>
      <c r="D959" s="142"/>
      <c r="E959" s="142"/>
      <c r="F959" s="142"/>
      <c r="G959" t="str">
        <f t="shared" si="70"/>
        <v/>
      </c>
      <c r="H959" s="142"/>
      <c r="I959" t="str">
        <f t="shared" ca="1" si="71"/>
        <v/>
      </c>
      <c r="J959" s="142"/>
      <c r="K959" t="str">
        <f t="shared" ca="1" si="72"/>
        <v/>
      </c>
      <c r="L959" s="142"/>
      <c r="M959" s="142"/>
      <c r="N959" s="142"/>
      <c r="O959" s="146"/>
      <c r="P959" s="146"/>
      <c r="Q959" s="145">
        <f t="shared" si="74"/>
        <v>0</v>
      </c>
      <c r="R959" s="126">
        <f t="shared" si="73"/>
        <v>0</v>
      </c>
    </row>
    <row r="960" spans="1:18" x14ac:dyDescent="0.55000000000000004">
      <c r="A960">
        <v>951</v>
      </c>
      <c r="B960" s="142"/>
      <c r="C960" s="142"/>
      <c r="D960" s="142"/>
      <c r="E960" s="142"/>
      <c r="F960" s="142"/>
      <c r="G960" t="str">
        <f t="shared" si="70"/>
        <v/>
      </c>
      <c r="H960" s="142"/>
      <c r="I960" t="str">
        <f t="shared" ca="1" si="71"/>
        <v/>
      </c>
      <c r="J960" s="142"/>
      <c r="K960" t="str">
        <f t="shared" ca="1" si="72"/>
        <v/>
      </c>
      <c r="L960" s="142"/>
      <c r="M960" s="142"/>
      <c r="N960" s="142"/>
      <c r="O960" s="146"/>
      <c r="P960" s="146"/>
      <c r="Q960" s="145">
        <f t="shared" si="74"/>
        <v>0</v>
      </c>
      <c r="R960" s="126">
        <f t="shared" si="73"/>
        <v>0</v>
      </c>
    </row>
    <row r="961" spans="1:18" x14ac:dyDescent="0.55000000000000004">
      <c r="A961">
        <v>952</v>
      </c>
      <c r="B961" s="142"/>
      <c r="C961" s="142"/>
      <c r="D961" s="142"/>
      <c r="E961" s="142"/>
      <c r="F961" s="142"/>
      <c r="G961" t="str">
        <f t="shared" si="70"/>
        <v/>
      </c>
      <c r="H961" s="142"/>
      <c r="I961" t="str">
        <f t="shared" ca="1" si="71"/>
        <v/>
      </c>
      <c r="J961" s="142"/>
      <c r="K961" t="str">
        <f t="shared" ca="1" si="72"/>
        <v/>
      </c>
      <c r="L961" s="142"/>
      <c r="M961" s="142"/>
      <c r="N961" s="142"/>
      <c r="O961" s="146"/>
      <c r="P961" s="146"/>
      <c r="Q961" s="145">
        <f t="shared" si="74"/>
        <v>0</v>
      </c>
      <c r="R961" s="126">
        <f t="shared" si="73"/>
        <v>0</v>
      </c>
    </row>
    <row r="962" spans="1:18" x14ac:dyDescent="0.55000000000000004">
      <c r="A962">
        <v>953</v>
      </c>
      <c r="B962" s="142"/>
      <c r="C962" s="142"/>
      <c r="D962" s="142"/>
      <c r="E962" s="142"/>
      <c r="F962" s="142"/>
      <c r="G962" t="str">
        <f t="shared" si="70"/>
        <v/>
      </c>
      <c r="H962" s="142"/>
      <c r="I962" t="str">
        <f t="shared" ca="1" si="71"/>
        <v/>
      </c>
      <c r="J962" s="142"/>
      <c r="K962" t="str">
        <f t="shared" ca="1" si="72"/>
        <v/>
      </c>
      <c r="L962" s="142"/>
      <c r="M962" s="142"/>
      <c r="N962" s="142"/>
      <c r="O962" s="146"/>
      <c r="P962" s="146"/>
      <c r="Q962" s="145">
        <f t="shared" si="74"/>
        <v>0</v>
      </c>
      <c r="R962" s="126">
        <f t="shared" si="73"/>
        <v>0</v>
      </c>
    </row>
    <row r="963" spans="1:18" x14ac:dyDescent="0.55000000000000004">
      <c r="A963">
        <v>954</v>
      </c>
      <c r="B963" s="142"/>
      <c r="C963" s="142"/>
      <c r="D963" s="142"/>
      <c r="E963" s="142"/>
      <c r="F963" s="142"/>
      <c r="G963" t="str">
        <f t="shared" si="70"/>
        <v/>
      </c>
      <c r="H963" s="142"/>
      <c r="I963" t="str">
        <f t="shared" ca="1" si="71"/>
        <v/>
      </c>
      <c r="J963" s="142"/>
      <c r="K963" t="str">
        <f t="shared" ca="1" si="72"/>
        <v/>
      </c>
      <c r="L963" s="142"/>
      <c r="M963" s="142"/>
      <c r="N963" s="142"/>
      <c r="O963" s="146"/>
      <c r="P963" s="146"/>
      <c r="Q963" s="145">
        <f t="shared" si="74"/>
        <v>0</v>
      </c>
      <c r="R963" s="126">
        <f t="shared" si="73"/>
        <v>0</v>
      </c>
    </row>
    <row r="964" spans="1:18" x14ac:dyDescent="0.55000000000000004">
      <c r="A964">
        <v>955</v>
      </c>
      <c r="B964" s="142"/>
      <c r="C964" s="142"/>
      <c r="D964" s="142"/>
      <c r="E964" s="142"/>
      <c r="F964" s="142"/>
      <c r="G964" t="str">
        <f t="shared" si="70"/>
        <v/>
      </c>
      <c r="H964" s="142"/>
      <c r="I964" t="str">
        <f t="shared" ca="1" si="71"/>
        <v/>
      </c>
      <c r="J964" s="142"/>
      <c r="K964" t="str">
        <f t="shared" ca="1" si="72"/>
        <v/>
      </c>
      <c r="L964" s="142"/>
      <c r="M964" s="142"/>
      <c r="N964" s="142"/>
      <c r="O964" s="146"/>
      <c r="P964" s="146"/>
      <c r="Q964" s="145">
        <f t="shared" si="74"/>
        <v>0</v>
      </c>
      <c r="R964" s="126">
        <f t="shared" si="73"/>
        <v>0</v>
      </c>
    </row>
    <row r="965" spans="1:18" x14ac:dyDescent="0.55000000000000004">
      <c r="A965">
        <v>956</v>
      </c>
      <c r="B965" s="142"/>
      <c r="C965" s="142"/>
      <c r="D965" s="142"/>
      <c r="E965" s="142"/>
      <c r="F965" s="142"/>
      <c r="G965" t="str">
        <f t="shared" si="70"/>
        <v/>
      </c>
      <c r="H965" s="142"/>
      <c r="I965" t="str">
        <f t="shared" ca="1" si="71"/>
        <v/>
      </c>
      <c r="J965" s="142"/>
      <c r="K965" t="str">
        <f t="shared" ca="1" si="72"/>
        <v/>
      </c>
      <c r="L965" s="142"/>
      <c r="M965" s="142"/>
      <c r="N965" s="142"/>
      <c r="O965" s="146"/>
      <c r="P965" s="146"/>
      <c r="Q965" s="145">
        <f t="shared" si="74"/>
        <v>0</v>
      </c>
      <c r="R965" s="126">
        <f t="shared" si="73"/>
        <v>0</v>
      </c>
    </row>
    <row r="966" spans="1:18" x14ac:dyDescent="0.55000000000000004">
      <c r="A966">
        <v>957</v>
      </c>
      <c r="B966" s="142"/>
      <c r="C966" s="142"/>
      <c r="D966" s="142"/>
      <c r="E966" s="142"/>
      <c r="F966" s="142"/>
      <c r="G966" t="str">
        <f t="shared" si="70"/>
        <v/>
      </c>
      <c r="H966" s="142"/>
      <c r="I966" t="str">
        <f t="shared" ca="1" si="71"/>
        <v/>
      </c>
      <c r="J966" s="142"/>
      <c r="K966" t="str">
        <f t="shared" ca="1" si="72"/>
        <v/>
      </c>
      <c r="L966" s="142"/>
      <c r="M966" s="142"/>
      <c r="N966" s="142"/>
      <c r="O966" s="146"/>
      <c r="P966" s="146"/>
      <c r="Q966" s="145">
        <f t="shared" si="74"/>
        <v>0</v>
      </c>
      <c r="R966" s="126">
        <f t="shared" si="73"/>
        <v>0</v>
      </c>
    </row>
    <row r="967" spans="1:18" x14ac:dyDescent="0.55000000000000004">
      <c r="A967">
        <v>958</v>
      </c>
      <c r="B967" s="142"/>
      <c r="C967" s="142"/>
      <c r="D967" s="142"/>
      <c r="E967" s="142"/>
      <c r="F967" s="142"/>
      <c r="G967" t="str">
        <f t="shared" si="70"/>
        <v/>
      </c>
      <c r="H967" s="142"/>
      <c r="I967" t="str">
        <f t="shared" ca="1" si="71"/>
        <v/>
      </c>
      <c r="J967" s="142"/>
      <c r="K967" t="str">
        <f t="shared" ca="1" si="72"/>
        <v/>
      </c>
      <c r="L967" s="142"/>
      <c r="M967" s="142"/>
      <c r="N967" s="142"/>
      <c r="O967" s="146"/>
      <c r="P967" s="146"/>
      <c r="Q967" s="145">
        <f t="shared" si="74"/>
        <v>0</v>
      </c>
      <c r="R967" s="126">
        <f t="shared" si="73"/>
        <v>0</v>
      </c>
    </row>
    <row r="968" spans="1:18" x14ac:dyDescent="0.55000000000000004">
      <c r="A968">
        <v>959</v>
      </c>
      <c r="B968" s="142"/>
      <c r="C968" s="142"/>
      <c r="D968" s="142"/>
      <c r="E968" s="142"/>
      <c r="F968" s="142"/>
      <c r="G968" t="str">
        <f t="shared" si="70"/>
        <v/>
      </c>
      <c r="H968" s="142"/>
      <c r="I968" t="str">
        <f t="shared" ca="1" si="71"/>
        <v/>
      </c>
      <c r="J968" s="142"/>
      <c r="K968" t="str">
        <f t="shared" ca="1" si="72"/>
        <v/>
      </c>
      <c r="L968" s="142"/>
      <c r="M968" s="142"/>
      <c r="N968" s="142"/>
      <c r="O968" s="146"/>
      <c r="P968" s="146"/>
      <c r="Q968" s="145">
        <f t="shared" si="74"/>
        <v>0</v>
      </c>
      <c r="R968" s="126">
        <f t="shared" si="73"/>
        <v>0</v>
      </c>
    </row>
    <row r="969" spans="1:18" x14ac:dyDescent="0.55000000000000004">
      <c r="A969">
        <v>960</v>
      </c>
      <c r="B969" s="142"/>
      <c r="C969" s="142"/>
      <c r="D969" s="142"/>
      <c r="E969" s="142"/>
      <c r="F969" s="142"/>
      <c r="G969" t="str">
        <f t="shared" si="70"/>
        <v/>
      </c>
      <c r="H969" s="142"/>
      <c r="I969" t="str">
        <f t="shared" ca="1" si="71"/>
        <v/>
      </c>
      <c r="J969" s="142"/>
      <c r="K969" t="str">
        <f t="shared" ca="1" si="72"/>
        <v/>
      </c>
      <c r="L969" s="142"/>
      <c r="M969" s="142"/>
      <c r="N969" s="142"/>
      <c r="O969" s="146"/>
      <c r="P969" s="146"/>
      <c r="Q969" s="145">
        <f t="shared" si="74"/>
        <v>0</v>
      </c>
      <c r="R969" s="126">
        <f t="shared" si="73"/>
        <v>0</v>
      </c>
    </row>
    <row r="970" spans="1:18" x14ac:dyDescent="0.55000000000000004">
      <c r="A970">
        <v>961</v>
      </c>
      <c r="B970" s="142"/>
      <c r="C970" s="142"/>
      <c r="D970" s="142"/>
      <c r="E970" s="142"/>
      <c r="F970" s="142"/>
      <c r="G970" t="str">
        <f t="shared" si="70"/>
        <v/>
      </c>
      <c r="H970" s="142"/>
      <c r="I970" t="str">
        <f t="shared" ca="1" si="71"/>
        <v/>
      </c>
      <c r="J970" s="142"/>
      <c r="K970" t="str">
        <f t="shared" ca="1" si="72"/>
        <v/>
      </c>
      <c r="L970" s="142"/>
      <c r="M970" s="142"/>
      <c r="N970" s="142"/>
      <c r="O970" s="146"/>
      <c r="P970" s="146"/>
      <c r="Q970" s="145">
        <f t="shared" si="74"/>
        <v>0</v>
      </c>
      <c r="R970" s="126">
        <f t="shared" si="73"/>
        <v>0</v>
      </c>
    </row>
    <row r="971" spans="1:18" x14ac:dyDescent="0.55000000000000004">
      <c r="A971">
        <v>962</v>
      </c>
      <c r="B971" s="142"/>
      <c r="C971" s="142"/>
      <c r="D971" s="142"/>
      <c r="E971" s="142"/>
      <c r="F971" s="142"/>
      <c r="G971" t="str">
        <f t="shared" ref="G971:G1009" si="75">LEFT(F971,1)</f>
        <v/>
      </c>
      <c r="H971" s="142"/>
      <c r="I971" t="str">
        <f t="shared" ref="I971:I1009" ca="1" si="76">IFERROR(VLOOKUP(H971,INDIRECT(G971&amp;"CATL"),2,FALSE),"")</f>
        <v/>
      </c>
      <c r="J971" s="142"/>
      <c r="K971" t="str">
        <f t="shared" ref="K971:K1009" ca="1" si="77">IFERROR(VLOOKUP(J971,INDIRECT("SUB"&amp;I971&amp;"L"),2,FALSE),"")</f>
        <v/>
      </c>
      <c r="L971" s="142"/>
      <c r="M971" s="142"/>
      <c r="N971" s="142"/>
      <c r="O971" s="146"/>
      <c r="P971" s="146"/>
      <c r="Q971" s="145">
        <f t="shared" si="74"/>
        <v>0</v>
      </c>
      <c r="R971" s="126">
        <f t="shared" ref="R971:R1009" si="78">O971-P971</f>
        <v>0</v>
      </c>
    </row>
    <row r="972" spans="1:18" x14ac:dyDescent="0.55000000000000004">
      <c r="A972">
        <v>963</v>
      </c>
      <c r="B972" s="142"/>
      <c r="C972" s="142"/>
      <c r="D972" s="142"/>
      <c r="E972" s="142"/>
      <c r="F972" s="142"/>
      <c r="G972" t="str">
        <f t="shared" si="75"/>
        <v/>
      </c>
      <c r="H972" s="142"/>
      <c r="I972" t="str">
        <f t="shared" ca="1" si="76"/>
        <v/>
      </c>
      <c r="J972" s="142"/>
      <c r="K972" t="str">
        <f t="shared" ca="1" si="77"/>
        <v/>
      </c>
      <c r="L972" s="142"/>
      <c r="M972" s="142"/>
      <c r="N972" s="142"/>
      <c r="O972" s="146"/>
      <c r="P972" s="146"/>
      <c r="Q972" s="145">
        <f t="shared" ref="Q972:Q1009" si="79">Q971+O972-P972</f>
        <v>0</v>
      </c>
      <c r="R972" s="126">
        <f t="shared" si="78"/>
        <v>0</v>
      </c>
    </row>
    <row r="973" spans="1:18" x14ac:dyDescent="0.55000000000000004">
      <c r="A973">
        <v>964</v>
      </c>
      <c r="B973" s="142"/>
      <c r="C973" s="142"/>
      <c r="D973" s="142"/>
      <c r="E973" s="142"/>
      <c r="F973" s="142"/>
      <c r="G973" t="str">
        <f t="shared" si="75"/>
        <v/>
      </c>
      <c r="H973" s="142"/>
      <c r="I973" t="str">
        <f t="shared" ca="1" si="76"/>
        <v/>
      </c>
      <c r="J973" s="142"/>
      <c r="K973" t="str">
        <f t="shared" ca="1" si="77"/>
        <v/>
      </c>
      <c r="L973" s="142"/>
      <c r="M973" s="142"/>
      <c r="N973" s="142"/>
      <c r="O973" s="146"/>
      <c r="P973" s="146"/>
      <c r="Q973" s="145">
        <f t="shared" si="79"/>
        <v>0</v>
      </c>
      <c r="R973" s="126">
        <f t="shared" si="78"/>
        <v>0</v>
      </c>
    </row>
    <row r="974" spans="1:18" x14ac:dyDescent="0.55000000000000004">
      <c r="A974">
        <v>965</v>
      </c>
      <c r="B974" s="142"/>
      <c r="C974" s="142"/>
      <c r="D974" s="142"/>
      <c r="E974" s="142"/>
      <c r="F974" s="142"/>
      <c r="G974" t="str">
        <f t="shared" si="75"/>
        <v/>
      </c>
      <c r="H974" s="142"/>
      <c r="I974" t="str">
        <f t="shared" ca="1" si="76"/>
        <v/>
      </c>
      <c r="J974" s="142"/>
      <c r="K974" t="str">
        <f t="shared" ca="1" si="77"/>
        <v/>
      </c>
      <c r="L974" s="142"/>
      <c r="M974" s="142"/>
      <c r="N974" s="142"/>
      <c r="O974" s="146"/>
      <c r="P974" s="146"/>
      <c r="Q974" s="145">
        <f t="shared" si="79"/>
        <v>0</v>
      </c>
      <c r="R974" s="126">
        <f t="shared" si="78"/>
        <v>0</v>
      </c>
    </row>
    <row r="975" spans="1:18" x14ac:dyDescent="0.55000000000000004">
      <c r="A975">
        <v>966</v>
      </c>
      <c r="B975" s="142"/>
      <c r="C975" s="142"/>
      <c r="D975" s="142"/>
      <c r="E975" s="142"/>
      <c r="F975" s="142"/>
      <c r="G975" t="str">
        <f t="shared" si="75"/>
        <v/>
      </c>
      <c r="H975" s="142"/>
      <c r="I975" t="str">
        <f t="shared" ca="1" si="76"/>
        <v/>
      </c>
      <c r="J975" s="142"/>
      <c r="K975" t="str">
        <f t="shared" ca="1" si="77"/>
        <v/>
      </c>
      <c r="L975" s="142"/>
      <c r="M975" s="142"/>
      <c r="N975" s="142"/>
      <c r="O975" s="146"/>
      <c r="P975" s="146"/>
      <c r="Q975" s="145">
        <f t="shared" si="79"/>
        <v>0</v>
      </c>
      <c r="R975" s="126">
        <f t="shared" si="78"/>
        <v>0</v>
      </c>
    </row>
    <row r="976" spans="1:18" x14ac:dyDescent="0.55000000000000004">
      <c r="A976">
        <v>967</v>
      </c>
      <c r="B976" s="142"/>
      <c r="C976" s="142"/>
      <c r="D976" s="142"/>
      <c r="E976" s="142"/>
      <c r="F976" s="142"/>
      <c r="G976" t="str">
        <f t="shared" si="75"/>
        <v/>
      </c>
      <c r="H976" s="142"/>
      <c r="I976" t="str">
        <f t="shared" ca="1" si="76"/>
        <v/>
      </c>
      <c r="J976" s="142"/>
      <c r="K976" t="str">
        <f t="shared" ca="1" si="77"/>
        <v/>
      </c>
      <c r="L976" s="142"/>
      <c r="M976" s="142"/>
      <c r="N976" s="142"/>
      <c r="O976" s="146"/>
      <c r="P976" s="146"/>
      <c r="Q976" s="145">
        <f t="shared" si="79"/>
        <v>0</v>
      </c>
      <c r="R976" s="126">
        <f t="shared" si="78"/>
        <v>0</v>
      </c>
    </row>
    <row r="977" spans="1:18" x14ac:dyDescent="0.55000000000000004">
      <c r="A977">
        <v>968</v>
      </c>
      <c r="B977" s="142"/>
      <c r="C977" s="142"/>
      <c r="D977" s="142"/>
      <c r="E977" s="142"/>
      <c r="F977" s="142"/>
      <c r="G977" t="str">
        <f t="shared" si="75"/>
        <v/>
      </c>
      <c r="H977" s="142"/>
      <c r="I977" t="str">
        <f t="shared" ca="1" si="76"/>
        <v/>
      </c>
      <c r="J977" s="142"/>
      <c r="K977" t="str">
        <f t="shared" ca="1" si="77"/>
        <v/>
      </c>
      <c r="L977" s="142"/>
      <c r="M977" s="142"/>
      <c r="N977" s="142"/>
      <c r="O977" s="146"/>
      <c r="P977" s="146"/>
      <c r="Q977" s="145">
        <f t="shared" si="79"/>
        <v>0</v>
      </c>
      <c r="R977" s="126">
        <f t="shared" si="78"/>
        <v>0</v>
      </c>
    </row>
    <row r="978" spans="1:18" x14ac:dyDescent="0.55000000000000004">
      <c r="A978">
        <v>969</v>
      </c>
      <c r="B978" s="142"/>
      <c r="C978" s="142"/>
      <c r="D978" s="142"/>
      <c r="E978" s="142"/>
      <c r="F978" s="142"/>
      <c r="G978" t="str">
        <f t="shared" si="75"/>
        <v/>
      </c>
      <c r="H978" s="142"/>
      <c r="I978" t="str">
        <f t="shared" ca="1" si="76"/>
        <v/>
      </c>
      <c r="J978" s="142"/>
      <c r="K978" t="str">
        <f t="shared" ca="1" si="77"/>
        <v/>
      </c>
      <c r="L978" s="142"/>
      <c r="M978" s="142"/>
      <c r="N978" s="142"/>
      <c r="O978" s="146"/>
      <c r="P978" s="146"/>
      <c r="Q978" s="145">
        <f t="shared" si="79"/>
        <v>0</v>
      </c>
      <c r="R978" s="126">
        <f t="shared" si="78"/>
        <v>0</v>
      </c>
    </row>
    <row r="979" spans="1:18" x14ac:dyDescent="0.55000000000000004">
      <c r="A979">
        <v>970</v>
      </c>
      <c r="B979" s="142"/>
      <c r="C979" s="142"/>
      <c r="D979" s="142"/>
      <c r="E979" s="142"/>
      <c r="F979" s="142"/>
      <c r="G979" t="str">
        <f t="shared" si="75"/>
        <v/>
      </c>
      <c r="H979" s="142"/>
      <c r="I979" t="str">
        <f t="shared" ca="1" si="76"/>
        <v/>
      </c>
      <c r="J979" s="142"/>
      <c r="K979" t="str">
        <f t="shared" ca="1" si="77"/>
        <v/>
      </c>
      <c r="L979" s="142"/>
      <c r="M979" s="142"/>
      <c r="N979" s="142"/>
      <c r="O979" s="146"/>
      <c r="P979" s="146"/>
      <c r="Q979" s="145">
        <f t="shared" si="79"/>
        <v>0</v>
      </c>
      <c r="R979" s="126">
        <f t="shared" si="78"/>
        <v>0</v>
      </c>
    </row>
    <row r="980" spans="1:18" x14ac:dyDescent="0.55000000000000004">
      <c r="A980">
        <v>971</v>
      </c>
      <c r="B980" s="142"/>
      <c r="C980" s="142"/>
      <c r="D980" s="142"/>
      <c r="E980" s="142"/>
      <c r="F980" s="142"/>
      <c r="G980" t="str">
        <f t="shared" si="75"/>
        <v/>
      </c>
      <c r="H980" s="142"/>
      <c r="I980" t="str">
        <f t="shared" ca="1" si="76"/>
        <v/>
      </c>
      <c r="J980" s="142"/>
      <c r="K980" t="str">
        <f t="shared" ca="1" si="77"/>
        <v/>
      </c>
      <c r="L980" s="142"/>
      <c r="M980" s="142"/>
      <c r="N980" s="142"/>
      <c r="O980" s="146"/>
      <c r="P980" s="146"/>
      <c r="Q980" s="145">
        <f t="shared" si="79"/>
        <v>0</v>
      </c>
      <c r="R980" s="126">
        <f t="shared" si="78"/>
        <v>0</v>
      </c>
    </row>
    <row r="981" spans="1:18" x14ac:dyDescent="0.55000000000000004">
      <c r="A981">
        <v>972</v>
      </c>
      <c r="B981" s="142"/>
      <c r="C981" s="142"/>
      <c r="D981" s="142"/>
      <c r="E981" s="142"/>
      <c r="F981" s="142"/>
      <c r="G981" t="str">
        <f t="shared" si="75"/>
        <v/>
      </c>
      <c r="H981" s="142"/>
      <c r="I981" t="str">
        <f t="shared" ca="1" si="76"/>
        <v/>
      </c>
      <c r="J981" s="142"/>
      <c r="K981" t="str">
        <f t="shared" ca="1" si="77"/>
        <v/>
      </c>
      <c r="L981" s="142"/>
      <c r="M981" s="142"/>
      <c r="N981" s="142"/>
      <c r="O981" s="146"/>
      <c r="P981" s="146"/>
      <c r="Q981" s="145">
        <f t="shared" si="79"/>
        <v>0</v>
      </c>
      <c r="R981" s="126">
        <f t="shared" si="78"/>
        <v>0</v>
      </c>
    </row>
    <row r="982" spans="1:18" x14ac:dyDescent="0.55000000000000004">
      <c r="A982">
        <v>973</v>
      </c>
      <c r="B982" s="142"/>
      <c r="C982" s="142"/>
      <c r="D982" s="142"/>
      <c r="E982" s="142"/>
      <c r="F982" s="142"/>
      <c r="G982" t="str">
        <f t="shared" si="75"/>
        <v/>
      </c>
      <c r="H982" s="142"/>
      <c r="I982" t="str">
        <f t="shared" ca="1" si="76"/>
        <v/>
      </c>
      <c r="J982" s="142"/>
      <c r="K982" t="str">
        <f t="shared" ca="1" si="77"/>
        <v/>
      </c>
      <c r="L982" s="142"/>
      <c r="M982" s="142"/>
      <c r="N982" s="142"/>
      <c r="O982" s="146"/>
      <c r="P982" s="146"/>
      <c r="Q982" s="145">
        <f t="shared" si="79"/>
        <v>0</v>
      </c>
      <c r="R982" s="126">
        <f t="shared" si="78"/>
        <v>0</v>
      </c>
    </row>
    <row r="983" spans="1:18" x14ac:dyDescent="0.55000000000000004">
      <c r="A983">
        <v>974</v>
      </c>
      <c r="B983" s="142"/>
      <c r="C983" s="142"/>
      <c r="D983" s="142"/>
      <c r="E983" s="142"/>
      <c r="F983" s="142"/>
      <c r="G983" t="str">
        <f t="shared" si="75"/>
        <v/>
      </c>
      <c r="H983" s="142"/>
      <c r="I983" t="str">
        <f t="shared" ca="1" si="76"/>
        <v/>
      </c>
      <c r="J983" s="142"/>
      <c r="K983" t="str">
        <f t="shared" ca="1" si="77"/>
        <v/>
      </c>
      <c r="L983" s="142"/>
      <c r="M983" s="142"/>
      <c r="N983" s="142"/>
      <c r="O983" s="146"/>
      <c r="P983" s="146"/>
      <c r="Q983" s="145">
        <f t="shared" si="79"/>
        <v>0</v>
      </c>
      <c r="R983" s="126">
        <f t="shared" si="78"/>
        <v>0</v>
      </c>
    </row>
    <row r="984" spans="1:18" x14ac:dyDescent="0.55000000000000004">
      <c r="A984">
        <v>975</v>
      </c>
      <c r="B984" s="142"/>
      <c r="C984" s="142"/>
      <c r="D984" s="142"/>
      <c r="E984" s="142"/>
      <c r="F984" s="142"/>
      <c r="G984" t="str">
        <f t="shared" si="75"/>
        <v/>
      </c>
      <c r="H984" s="142"/>
      <c r="I984" t="str">
        <f t="shared" ca="1" si="76"/>
        <v/>
      </c>
      <c r="J984" s="142"/>
      <c r="K984" t="str">
        <f t="shared" ca="1" si="77"/>
        <v/>
      </c>
      <c r="L984" s="142"/>
      <c r="M984" s="142"/>
      <c r="N984" s="142"/>
      <c r="O984" s="146"/>
      <c r="P984" s="146"/>
      <c r="Q984" s="145">
        <f t="shared" si="79"/>
        <v>0</v>
      </c>
      <c r="R984" s="126">
        <f t="shared" si="78"/>
        <v>0</v>
      </c>
    </row>
    <row r="985" spans="1:18" x14ac:dyDescent="0.55000000000000004">
      <c r="A985">
        <v>976</v>
      </c>
      <c r="B985" s="142"/>
      <c r="C985" s="142"/>
      <c r="D985" s="142"/>
      <c r="E985" s="142"/>
      <c r="F985" s="142"/>
      <c r="G985" t="str">
        <f t="shared" si="75"/>
        <v/>
      </c>
      <c r="H985" s="142"/>
      <c r="I985" t="str">
        <f t="shared" ca="1" si="76"/>
        <v/>
      </c>
      <c r="J985" s="142"/>
      <c r="K985" t="str">
        <f t="shared" ca="1" si="77"/>
        <v/>
      </c>
      <c r="L985" s="142"/>
      <c r="M985" s="142"/>
      <c r="N985" s="142"/>
      <c r="O985" s="146"/>
      <c r="P985" s="146"/>
      <c r="Q985" s="145">
        <f t="shared" si="79"/>
        <v>0</v>
      </c>
      <c r="R985" s="126">
        <f t="shared" si="78"/>
        <v>0</v>
      </c>
    </row>
    <row r="986" spans="1:18" x14ac:dyDescent="0.55000000000000004">
      <c r="A986">
        <v>977</v>
      </c>
      <c r="B986" s="142"/>
      <c r="C986" s="142"/>
      <c r="D986" s="142"/>
      <c r="E986" s="142"/>
      <c r="F986" s="142"/>
      <c r="G986" t="str">
        <f t="shared" si="75"/>
        <v/>
      </c>
      <c r="H986" s="142"/>
      <c r="I986" t="str">
        <f t="shared" ca="1" si="76"/>
        <v/>
      </c>
      <c r="J986" s="142"/>
      <c r="K986" t="str">
        <f t="shared" ca="1" si="77"/>
        <v/>
      </c>
      <c r="L986" s="142"/>
      <c r="M986" s="142"/>
      <c r="N986" s="142"/>
      <c r="O986" s="146"/>
      <c r="P986" s="146"/>
      <c r="Q986" s="145">
        <f t="shared" si="79"/>
        <v>0</v>
      </c>
      <c r="R986" s="126">
        <f t="shared" si="78"/>
        <v>0</v>
      </c>
    </row>
    <row r="987" spans="1:18" x14ac:dyDescent="0.55000000000000004">
      <c r="A987">
        <v>978</v>
      </c>
      <c r="B987" s="142"/>
      <c r="C987" s="142"/>
      <c r="D987" s="142"/>
      <c r="E987" s="142"/>
      <c r="F987" s="142"/>
      <c r="G987" t="str">
        <f t="shared" si="75"/>
        <v/>
      </c>
      <c r="H987" s="142"/>
      <c r="I987" t="str">
        <f t="shared" ca="1" si="76"/>
        <v/>
      </c>
      <c r="J987" s="142"/>
      <c r="K987" t="str">
        <f t="shared" ca="1" si="77"/>
        <v/>
      </c>
      <c r="L987" s="142"/>
      <c r="M987" s="142"/>
      <c r="N987" s="142"/>
      <c r="O987" s="146"/>
      <c r="P987" s="146"/>
      <c r="Q987" s="145">
        <f t="shared" si="79"/>
        <v>0</v>
      </c>
      <c r="R987" s="126">
        <f t="shared" si="78"/>
        <v>0</v>
      </c>
    </row>
    <row r="988" spans="1:18" x14ac:dyDescent="0.55000000000000004">
      <c r="A988">
        <v>979</v>
      </c>
      <c r="B988" s="142"/>
      <c r="C988" s="142"/>
      <c r="D988" s="142"/>
      <c r="E988" s="142"/>
      <c r="F988" s="142"/>
      <c r="G988" t="str">
        <f t="shared" si="75"/>
        <v/>
      </c>
      <c r="H988" s="142"/>
      <c r="I988" t="str">
        <f t="shared" ca="1" si="76"/>
        <v/>
      </c>
      <c r="J988" s="142"/>
      <c r="K988" t="str">
        <f t="shared" ca="1" si="77"/>
        <v/>
      </c>
      <c r="L988" s="142"/>
      <c r="M988" s="142"/>
      <c r="N988" s="142"/>
      <c r="O988" s="146"/>
      <c r="P988" s="146"/>
      <c r="Q988" s="145">
        <f t="shared" si="79"/>
        <v>0</v>
      </c>
      <c r="R988" s="126">
        <f t="shared" si="78"/>
        <v>0</v>
      </c>
    </row>
    <row r="989" spans="1:18" x14ac:dyDescent="0.55000000000000004">
      <c r="A989">
        <v>980</v>
      </c>
      <c r="B989" s="142"/>
      <c r="C989" s="142"/>
      <c r="D989" s="142"/>
      <c r="E989" s="142"/>
      <c r="F989" s="142"/>
      <c r="G989" t="str">
        <f t="shared" si="75"/>
        <v/>
      </c>
      <c r="H989" s="142"/>
      <c r="I989" t="str">
        <f t="shared" ca="1" si="76"/>
        <v/>
      </c>
      <c r="J989" s="142"/>
      <c r="K989" t="str">
        <f t="shared" ca="1" si="77"/>
        <v/>
      </c>
      <c r="L989" s="142"/>
      <c r="M989" s="142"/>
      <c r="N989" s="142"/>
      <c r="O989" s="146"/>
      <c r="P989" s="146"/>
      <c r="Q989" s="145">
        <f t="shared" si="79"/>
        <v>0</v>
      </c>
      <c r="R989" s="126">
        <f t="shared" si="78"/>
        <v>0</v>
      </c>
    </row>
    <row r="990" spans="1:18" x14ac:dyDescent="0.55000000000000004">
      <c r="A990">
        <v>981</v>
      </c>
      <c r="B990" s="142"/>
      <c r="C990" s="142"/>
      <c r="D990" s="142"/>
      <c r="E990" s="142"/>
      <c r="F990" s="142"/>
      <c r="G990" t="str">
        <f t="shared" si="75"/>
        <v/>
      </c>
      <c r="H990" s="142"/>
      <c r="I990" t="str">
        <f t="shared" ca="1" si="76"/>
        <v/>
      </c>
      <c r="J990" s="142"/>
      <c r="K990" t="str">
        <f t="shared" ca="1" si="77"/>
        <v/>
      </c>
      <c r="L990" s="142"/>
      <c r="M990" s="142"/>
      <c r="N990" s="142"/>
      <c r="O990" s="146"/>
      <c r="P990" s="146"/>
      <c r="Q990" s="145">
        <f t="shared" si="79"/>
        <v>0</v>
      </c>
      <c r="R990" s="126">
        <f t="shared" si="78"/>
        <v>0</v>
      </c>
    </row>
    <row r="991" spans="1:18" x14ac:dyDescent="0.55000000000000004">
      <c r="A991">
        <v>982</v>
      </c>
      <c r="B991" s="142"/>
      <c r="C991" s="142"/>
      <c r="D991" s="142"/>
      <c r="E991" s="142"/>
      <c r="F991" s="142"/>
      <c r="G991" t="str">
        <f t="shared" si="75"/>
        <v/>
      </c>
      <c r="H991" s="142"/>
      <c r="I991" t="str">
        <f t="shared" ca="1" si="76"/>
        <v/>
      </c>
      <c r="J991" s="142"/>
      <c r="K991" t="str">
        <f t="shared" ca="1" si="77"/>
        <v/>
      </c>
      <c r="L991" s="142"/>
      <c r="M991" s="142"/>
      <c r="N991" s="142"/>
      <c r="O991" s="146"/>
      <c r="P991" s="146"/>
      <c r="Q991" s="145">
        <f t="shared" si="79"/>
        <v>0</v>
      </c>
      <c r="R991" s="126">
        <f t="shared" si="78"/>
        <v>0</v>
      </c>
    </row>
    <row r="992" spans="1:18" x14ac:dyDescent="0.55000000000000004">
      <c r="A992">
        <v>983</v>
      </c>
      <c r="B992" s="142"/>
      <c r="C992" s="142"/>
      <c r="D992" s="142"/>
      <c r="E992" s="142"/>
      <c r="F992" s="142"/>
      <c r="G992" t="str">
        <f t="shared" si="75"/>
        <v/>
      </c>
      <c r="H992" s="142"/>
      <c r="I992" t="str">
        <f t="shared" ca="1" si="76"/>
        <v/>
      </c>
      <c r="J992" s="142"/>
      <c r="K992" t="str">
        <f t="shared" ca="1" si="77"/>
        <v/>
      </c>
      <c r="L992" s="142"/>
      <c r="M992" s="142"/>
      <c r="N992" s="142"/>
      <c r="O992" s="146"/>
      <c r="P992" s="146"/>
      <c r="Q992" s="145">
        <f t="shared" si="79"/>
        <v>0</v>
      </c>
      <c r="R992" s="126">
        <f t="shared" si="78"/>
        <v>0</v>
      </c>
    </row>
    <row r="993" spans="1:18" x14ac:dyDescent="0.55000000000000004">
      <c r="A993">
        <v>984</v>
      </c>
      <c r="B993" s="142"/>
      <c r="C993" s="142"/>
      <c r="D993" s="142"/>
      <c r="E993" s="142"/>
      <c r="F993" s="142"/>
      <c r="G993" t="str">
        <f t="shared" si="75"/>
        <v/>
      </c>
      <c r="H993" s="142"/>
      <c r="I993" t="str">
        <f t="shared" ca="1" si="76"/>
        <v/>
      </c>
      <c r="J993" s="142"/>
      <c r="K993" t="str">
        <f t="shared" ca="1" si="77"/>
        <v/>
      </c>
      <c r="L993" s="142"/>
      <c r="M993" s="142"/>
      <c r="N993" s="142"/>
      <c r="O993" s="146"/>
      <c r="P993" s="146"/>
      <c r="Q993" s="145">
        <f t="shared" si="79"/>
        <v>0</v>
      </c>
      <c r="R993" s="126">
        <f t="shared" si="78"/>
        <v>0</v>
      </c>
    </row>
    <row r="994" spans="1:18" x14ac:dyDescent="0.55000000000000004">
      <c r="A994">
        <v>985</v>
      </c>
      <c r="B994" s="142"/>
      <c r="C994" s="142"/>
      <c r="D994" s="142"/>
      <c r="E994" s="142"/>
      <c r="F994" s="142"/>
      <c r="G994" t="str">
        <f t="shared" si="75"/>
        <v/>
      </c>
      <c r="H994" s="142"/>
      <c r="I994" t="str">
        <f t="shared" ca="1" si="76"/>
        <v/>
      </c>
      <c r="J994" s="142"/>
      <c r="K994" t="str">
        <f t="shared" ca="1" si="77"/>
        <v/>
      </c>
      <c r="L994" s="142"/>
      <c r="M994" s="142"/>
      <c r="N994" s="142"/>
      <c r="O994" s="146"/>
      <c r="P994" s="146"/>
      <c r="Q994" s="145">
        <f t="shared" si="79"/>
        <v>0</v>
      </c>
      <c r="R994" s="126">
        <f t="shared" si="78"/>
        <v>0</v>
      </c>
    </row>
    <row r="995" spans="1:18" x14ac:dyDescent="0.55000000000000004">
      <c r="A995">
        <v>986</v>
      </c>
      <c r="B995" s="142"/>
      <c r="C995" s="142"/>
      <c r="D995" s="142"/>
      <c r="E995" s="142"/>
      <c r="F995" s="142"/>
      <c r="G995" t="str">
        <f t="shared" si="75"/>
        <v/>
      </c>
      <c r="H995" s="142"/>
      <c r="I995" t="str">
        <f t="shared" ca="1" si="76"/>
        <v/>
      </c>
      <c r="J995" s="142"/>
      <c r="K995" t="str">
        <f t="shared" ca="1" si="77"/>
        <v/>
      </c>
      <c r="L995" s="142"/>
      <c r="M995" s="142"/>
      <c r="N995" s="142"/>
      <c r="O995" s="146"/>
      <c r="P995" s="146"/>
      <c r="Q995" s="145">
        <f t="shared" si="79"/>
        <v>0</v>
      </c>
      <c r="R995" s="126">
        <f t="shared" si="78"/>
        <v>0</v>
      </c>
    </row>
    <row r="996" spans="1:18" x14ac:dyDescent="0.55000000000000004">
      <c r="A996">
        <v>987</v>
      </c>
      <c r="B996" s="142"/>
      <c r="C996" s="142"/>
      <c r="D996" s="142"/>
      <c r="E996" s="142"/>
      <c r="F996" s="142"/>
      <c r="G996" t="str">
        <f t="shared" si="75"/>
        <v/>
      </c>
      <c r="H996" s="142"/>
      <c r="I996" t="str">
        <f t="shared" ca="1" si="76"/>
        <v/>
      </c>
      <c r="J996" s="142"/>
      <c r="K996" t="str">
        <f t="shared" ca="1" si="77"/>
        <v/>
      </c>
      <c r="L996" s="142"/>
      <c r="M996" s="142"/>
      <c r="N996" s="142"/>
      <c r="O996" s="146"/>
      <c r="P996" s="146"/>
      <c r="Q996" s="145">
        <f t="shared" si="79"/>
        <v>0</v>
      </c>
      <c r="R996" s="126">
        <f t="shared" si="78"/>
        <v>0</v>
      </c>
    </row>
    <row r="997" spans="1:18" x14ac:dyDescent="0.55000000000000004">
      <c r="A997">
        <v>988</v>
      </c>
      <c r="B997" s="142"/>
      <c r="C997" s="142"/>
      <c r="D997" s="142"/>
      <c r="E997" s="142"/>
      <c r="F997" s="142"/>
      <c r="G997" t="str">
        <f t="shared" si="75"/>
        <v/>
      </c>
      <c r="H997" s="142"/>
      <c r="I997" t="str">
        <f t="shared" ca="1" si="76"/>
        <v/>
      </c>
      <c r="J997" s="142"/>
      <c r="K997" t="str">
        <f t="shared" ca="1" si="77"/>
        <v/>
      </c>
      <c r="L997" s="142"/>
      <c r="M997" s="142"/>
      <c r="N997" s="142"/>
      <c r="O997" s="146"/>
      <c r="P997" s="146"/>
      <c r="Q997" s="145">
        <f t="shared" si="79"/>
        <v>0</v>
      </c>
      <c r="R997" s="126">
        <f t="shared" si="78"/>
        <v>0</v>
      </c>
    </row>
    <row r="998" spans="1:18" x14ac:dyDescent="0.55000000000000004">
      <c r="A998">
        <v>989</v>
      </c>
      <c r="B998" s="142"/>
      <c r="C998" s="142"/>
      <c r="D998" s="142"/>
      <c r="E998" s="142"/>
      <c r="F998" s="142"/>
      <c r="G998" t="str">
        <f t="shared" si="75"/>
        <v/>
      </c>
      <c r="H998" s="142"/>
      <c r="I998" t="str">
        <f t="shared" ca="1" si="76"/>
        <v/>
      </c>
      <c r="J998" s="142"/>
      <c r="K998" t="str">
        <f t="shared" ca="1" si="77"/>
        <v/>
      </c>
      <c r="L998" s="142"/>
      <c r="M998" s="142"/>
      <c r="N998" s="142"/>
      <c r="O998" s="146"/>
      <c r="P998" s="146"/>
      <c r="Q998" s="145">
        <f t="shared" si="79"/>
        <v>0</v>
      </c>
      <c r="R998" s="126">
        <f t="shared" si="78"/>
        <v>0</v>
      </c>
    </row>
    <row r="999" spans="1:18" x14ac:dyDescent="0.55000000000000004">
      <c r="A999">
        <v>990</v>
      </c>
      <c r="B999" s="142"/>
      <c r="C999" s="142"/>
      <c r="D999" s="142"/>
      <c r="E999" s="142"/>
      <c r="F999" s="142"/>
      <c r="G999" t="str">
        <f t="shared" si="75"/>
        <v/>
      </c>
      <c r="H999" s="142"/>
      <c r="I999" t="str">
        <f t="shared" ca="1" si="76"/>
        <v/>
      </c>
      <c r="J999" s="142"/>
      <c r="K999" t="str">
        <f t="shared" ca="1" si="77"/>
        <v/>
      </c>
      <c r="L999" s="142"/>
      <c r="M999" s="142"/>
      <c r="N999" s="142"/>
      <c r="O999" s="146"/>
      <c r="P999" s="146"/>
      <c r="Q999" s="145">
        <f t="shared" si="79"/>
        <v>0</v>
      </c>
      <c r="R999" s="126">
        <f t="shared" si="78"/>
        <v>0</v>
      </c>
    </row>
    <row r="1000" spans="1:18" x14ac:dyDescent="0.55000000000000004">
      <c r="A1000">
        <v>991</v>
      </c>
      <c r="B1000" s="142"/>
      <c r="C1000" s="142"/>
      <c r="D1000" s="142"/>
      <c r="E1000" s="142"/>
      <c r="F1000" s="142"/>
      <c r="G1000" t="str">
        <f t="shared" si="75"/>
        <v/>
      </c>
      <c r="H1000" s="142"/>
      <c r="I1000" t="str">
        <f t="shared" ca="1" si="76"/>
        <v/>
      </c>
      <c r="J1000" s="142"/>
      <c r="K1000" t="str">
        <f t="shared" ca="1" si="77"/>
        <v/>
      </c>
      <c r="L1000" s="142"/>
      <c r="M1000" s="142"/>
      <c r="N1000" s="142"/>
      <c r="O1000" s="146"/>
      <c r="P1000" s="146"/>
      <c r="Q1000" s="145">
        <f t="shared" si="79"/>
        <v>0</v>
      </c>
      <c r="R1000" s="126">
        <f t="shared" si="78"/>
        <v>0</v>
      </c>
    </row>
    <row r="1001" spans="1:18" x14ac:dyDescent="0.55000000000000004">
      <c r="A1001">
        <v>992</v>
      </c>
      <c r="B1001" s="142"/>
      <c r="C1001" s="142"/>
      <c r="D1001" s="142"/>
      <c r="E1001" s="142"/>
      <c r="F1001" s="142"/>
      <c r="G1001" t="str">
        <f t="shared" si="75"/>
        <v/>
      </c>
      <c r="H1001" s="142"/>
      <c r="I1001" t="str">
        <f t="shared" ca="1" si="76"/>
        <v/>
      </c>
      <c r="J1001" s="142"/>
      <c r="K1001" t="str">
        <f t="shared" ca="1" si="77"/>
        <v/>
      </c>
      <c r="L1001" s="142"/>
      <c r="M1001" s="142"/>
      <c r="N1001" s="142"/>
      <c r="O1001" s="146"/>
      <c r="P1001" s="146"/>
      <c r="Q1001" s="145">
        <f t="shared" si="79"/>
        <v>0</v>
      </c>
      <c r="R1001" s="126">
        <f t="shared" si="78"/>
        <v>0</v>
      </c>
    </row>
    <row r="1002" spans="1:18" x14ac:dyDescent="0.55000000000000004">
      <c r="A1002">
        <v>993</v>
      </c>
      <c r="B1002" s="142"/>
      <c r="C1002" s="142"/>
      <c r="D1002" s="142"/>
      <c r="E1002" s="142"/>
      <c r="F1002" s="142"/>
      <c r="G1002" t="str">
        <f t="shared" si="75"/>
        <v/>
      </c>
      <c r="H1002" s="142"/>
      <c r="I1002" t="str">
        <f t="shared" ca="1" si="76"/>
        <v/>
      </c>
      <c r="J1002" s="142"/>
      <c r="K1002" t="str">
        <f t="shared" ca="1" si="77"/>
        <v/>
      </c>
      <c r="L1002" s="142"/>
      <c r="M1002" s="142"/>
      <c r="N1002" s="142"/>
      <c r="O1002" s="146"/>
      <c r="P1002" s="146"/>
      <c r="Q1002" s="145">
        <f t="shared" si="79"/>
        <v>0</v>
      </c>
      <c r="R1002" s="126">
        <f t="shared" si="78"/>
        <v>0</v>
      </c>
    </row>
    <row r="1003" spans="1:18" x14ac:dyDescent="0.55000000000000004">
      <c r="A1003">
        <v>994</v>
      </c>
      <c r="B1003" s="142"/>
      <c r="C1003" s="142"/>
      <c r="D1003" s="142"/>
      <c r="E1003" s="142"/>
      <c r="F1003" s="142"/>
      <c r="G1003" t="str">
        <f t="shared" si="75"/>
        <v/>
      </c>
      <c r="H1003" s="142"/>
      <c r="I1003" t="str">
        <f t="shared" ca="1" si="76"/>
        <v/>
      </c>
      <c r="J1003" s="142"/>
      <c r="K1003" t="str">
        <f t="shared" ca="1" si="77"/>
        <v/>
      </c>
      <c r="L1003" s="142"/>
      <c r="M1003" s="142"/>
      <c r="N1003" s="142"/>
      <c r="O1003" s="146"/>
      <c r="P1003" s="146"/>
      <c r="Q1003" s="145">
        <f t="shared" si="79"/>
        <v>0</v>
      </c>
      <c r="R1003" s="126">
        <f t="shared" si="78"/>
        <v>0</v>
      </c>
    </row>
    <row r="1004" spans="1:18" x14ac:dyDescent="0.55000000000000004">
      <c r="A1004">
        <v>995</v>
      </c>
      <c r="B1004" s="142"/>
      <c r="C1004" s="142"/>
      <c r="D1004" s="142"/>
      <c r="E1004" s="142"/>
      <c r="F1004" s="142"/>
      <c r="G1004" t="str">
        <f t="shared" si="75"/>
        <v/>
      </c>
      <c r="H1004" s="142"/>
      <c r="I1004" t="str">
        <f t="shared" ca="1" si="76"/>
        <v/>
      </c>
      <c r="J1004" s="142"/>
      <c r="K1004" t="str">
        <f t="shared" ca="1" si="77"/>
        <v/>
      </c>
      <c r="L1004" s="142"/>
      <c r="M1004" s="142"/>
      <c r="N1004" s="142"/>
      <c r="O1004" s="146"/>
      <c r="P1004" s="146"/>
      <c r="Q1004" s="145">
        <f t="shared" si="79"/>
        <v>0</v>
      </c>
      <c r="R1004" s="126">
        <f t="shared" si="78"/>
        <v>0</v>
      </c>
    </row>
    <row r="1005" spans="1:18" x14ac:dyDescent="0.55000000000000004">
      <c r="A1005">
        <v>996</v>
      </c>
      <c r="B1005" s="142"/>
      <c r="C1005" s="142"/>
      <c r="D1005" s="142"/>
      <c r="E1005" s="142"/>
      <c r="F1005" s="142"/>
      <c r="G1005" t="str">
        <f t="shared" si="75"/>
        <v/>
      </c>
      <c r="H1005" s="142"/>
      <c r="I1005" t="str">
        <f t="shared" ca="1" si="76"/>
        <v/>
      </c>
      <c r="J1005" s="142"/>
      <c r="K1005" t="str">
        <f t="shared" ca="1" si="77"/>
        <v/>
      </c>
      <c r="L1005" s="142"/>
      <c r="M1005" s="142"/>
      <c r="N1005" s="142"/>
      <c r="O1005" s="146"/>
      <c r="P1005" s="146"/>
      <c r="Q1005" s="145">
        <f t="shared" si="79"/>
        <v>0</v>
      </c>
      <c r="R1005" s="126">
        <f t="shared" si="78"/>
        <v>0</v>
      </c>
    </row>
    <row r="1006" spans="1:18" x14ac:dyDescent="0.55000000000000004">
      <c r="A1006">
        <v>997</v>
      </c>
      <c r="B1006" s="142"/>
      <c r="C1006" s="142"/>
      <c r="D1006" s="142"/>
      <c r="E1006" s="142"/>
      <c r="F1006" s="142"/>
      <c r="G1006" t="str">
        <f t="shared" si="75"/>
        <v/>
      </c>
      <c r="H1006" s="142"/>
      <c r="I1006" t="str">
        <f t="shared" ca="1" si="76"/>
        <v/>
      </c>
      <c r="J1006" s="142"/>
      <c r="K1006" t="str">
        <f t="shared" ca="1" si="77"/>
        <v/>
      </c>
      <c r="L1006" s="142"/>
      <c r="M1006" s="142"/>
      <c r="N1006" s="142"/>
      <c r="O1006" s="146"/>
      <c r="P1006" s="146"/>
      <c r="Q1006" s="145">
        <f t="shared" si="79"/>
        <v>0</v>
      </c>
      <c r="R1006" s="126">
        <f t="shared" si="78"/>
        <v>0</v>
      </c>
    </row>
    <row r="1007" spans="1:18" x14ac:dyDescent="0.55000000000000004">
      <c r="A1007">
        <v>998</v>
      </c>
      <c r="B1007" s="142"/>
      <c r="C1007" s="142"/>
      <c r="D1007" s="142"/>
      <c r="E1007" s="142"/>
      <c r="F1007" s="142"/>
      <c r="G1007" t="str">
        <f t="shared" si="75"/>
        <v/>
      </c>
      <c r="H1007" s="142"/>
      <c r="I1007" t="str">
        <f t="shared" ca="1" si="76"/>
        <v/>
      </c>
      <c r="J1007" s="142"/>
      <c r="K1007" t="str">
        <f t="shared" ca="1" si="77"/>
        <v/>
      </c>
      <c r="L1007" s="142"/>
      <c r="M1007" s="142"/>
      <c r="N1007" s="142"/>
      <c r="O1007" s="146"/>
      <c r="P1007" s="146"/>
      <c r="Q1007" s="145">
        <f t="shared" si="79"/>
        <v>0</v>
      </c>
      <c r="R1007" s="126">
        <f t="shared" si="78"/>
        <v>0</v>
      </c>
    </row>
    <row r="1008" spans="1:18" x14ac:dyDescent="0.55000000000000004">
      <c r="A1008">
        <v>999</v>
      </c>
      <c r="B1008" s="142"/>
      <c r="C1008" s="142"/>
      <c r="D1008" s="142"/>
      <c r="E1008" s="142"/>
      <c r="F1008" s="142"/>
      <c r="G1008" t="str">
        <f t="shared" si="75"/>
        <v/>
      </c>
      <c r="H1008" s="142"/>
      <c r="I1008" t="str">
        <f t="shared" ca="1" si="76"/>
        <v/>
      </c>
      <c r="J1008" s="142"/>
      <c r="K1008" t="str">
        <f t="shared" ca="1" si="77"/>
        <v/>
      </c>
      <c r="L1008" s="142"/>
      <c r="M1008" s="142"/>
      <c r="N1008" s="142"/>
      <c r="O1008" s="146"/>
      <c r="P1008" s="146"/>
      <c r="Q1008" s="145">
        <f t="shared" si="79"/>
        <v>0</v>
      </c>
      <c r="R1008" s="126">
        <f t="shared" si="78"/>
        <v>0</v>
      </c>
    </row>
    <row r="1009" spans="1:18" x14ac:dyDescent="0.55000000000000004">
      <c r="A1009">
        <v>1000</v>
      </c>
      <c r="B1009" s="142"/>
      <c r="C1009" s="142"/>
      <c r="D1009" s="142"/>
      <c r="E1009" s="142"/>
      <c r="F1009" s="142"/>
      <c r="G1009" t="str">
        <f t="shared" si="75"/>
        <v/>
      </c>
      <c r="H1009" s="142"/>
      <c r="I1009" t="str">
        <f t="shared" ca="1" si="76"/>
        <v/>
      </c>
      <c r="J1009" s="142"/>
      <c r="K1009" t="str">
        <f t="shared" ca="1" si="77"/>
        <v/>
      </c>
      <c r="L1009" s="142"/>
      <c r="M1009" s="142"/>
      <c r="N1009" s="142"/>
      <c r="O1009" s="146"/>
      <c r="P1009" s="146"/>
      <c r="Q1009" s="145">
        <f t="shared" si="79"/>
        <v>0</v>
      </c>
      <c r="R1009" s="126">
        <f t="shared" si="78"/>
        <v>0</v>
      </c>
    </row>
  </sheetData>
  <sheetProtection algorithmName="SHA-512" hashValue="Qssird2d1xB67sszalEXU/1wgSdpW/+LQHqBRy5F655B/5kKPNaWykMLSiUUJS7Qa4HBuAY4oy/FYlscxZGwYw==" saltValue="NvL2kwfqqJ/du/sHqfubLQ==" spinCount="100000" sheet="1" objects="1" scenarios="1"/>
  <mergeCells count="18">
    <mergeCell ref="A1:E1"/>
    <mergeCell ref="A2:C2"/>
    <mergeCell ref="D2:E2"/>
    <mergeCell ref="L2:N2"/>
    <mergeCell ref="O6:Q6"/>
    <mergeCell ref="O8:Q8"/>
    <mergeCell ref="O2:Q2"/>
    <mergeCell ref="O4:Q4"/>
    <mergeCell ref="A6:C6"/>
    <mergeCell ref="D6:E6"/>
    <mergeCell ref="A5:C5"/>
    <mergeCell ref="D5:E5"/>
    <mergeCell ref="O5:Q5"/>
    <mergeCell ref="A4:C4"/>
    <mergeCell ref="D4:E4"/>
    <mergeCell ref="A3:C3"/>
    <mergeCell ref="D3:E3"/>
    <mergeCell ref="O3:Q3"/>
  </mergeCells>
  <dataValidations count="4">
    <dataValidation type="decimal" allowBlank="1" showInputMessage="1" showErrorMessage="1" sqref="O10:P1009" xr:uid="{103251B7-7A87-423A-B523-FD15BFDFD644}">
      <formula1>-9999999.99</formula1>
      <formula2>9999999.99</formula2>
    </dataValidation>
    <dataValidation type="list" allowBlank="1" showInputMessage="1" showErrorMessage="1" errorTitle="Invalid subcategory" error="Please select a subcategory from the dropdown list." sqref="J10:J1009" xr:uid="{2B436482-78C8-4A84-82B9-A9C2ACA911E0}">
      <formula1>INDIRECT("SUB"&amp;I10)</formula1>
    </dataValidation>
    <dataValidation type="list" allowBlank="1" showInputMessage="1" showErrorMessage="1" errorTitle="Invalid category" error="Please select a category from the dropdown list." sqref="H10:H1009" xr:uid="{14878F31-8629-46DD-83A3-DF8B369A1828}">
      <formula1>INDIRECT(CONCATENATE(G10,"CAT"))</formula1>
    </dataValidation>
    <dataValidation type="list" allowBlank="1" showInputMessage="1" showErrorMessage="1" errorTitle="Invalid transaction type" error="Please select a type from the dropdown list." sqref="F10:F1009" xr:uid="{A0A79C60-0332-4830-9462-D7FB156B5468}">
      <formula1>TTYPE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DAE6-2383-4136-A2DA-A2E653AE6F62}">
  <sheetPr>
    <tabColor rgb="FF0070C0"/>
  </sheetPr>
  <dimension ref="A1:X1009"/>
  <sheetViews>
    <sheetView zoomScale="85" zoomScaleNormal="85" workbookViewId="0">
      <pane ySplit="9" topLeftCell="A10" activePane="bottomLeft" state="frozen"/>
      <selection activeCell="D999" sqref="D999"/>
      <selection pane="bottomLeft" activeCell="J4" sqref="J4"/>
    </sheetView>
  </sheetViews>
  <sheetFormatPr defaultColWidth="9.26171875" defaultRowHeight="14.4" x14ac:dyDescent="0.55000000000000004"/>
  <cols>
    <col min="1" max="1" width="5.26171875" bestFit="1" customWidth="1"/>
    <col min="2" max="2" width="17.26171875" customWidth="1"/>
    <col min="3" max="3" width="10.26171875" bestFit="1" customWidth="1"/>
    <col min="4" max="4" width="26.68359375" customWidth="1"/>
    <col min="5" max="5" width="43.41796875" customWidth="1"/>
    <col min="6" max="6" width="8.68359375" customWidth="1"/>
    <col min="7" max="7" width="9.68359375" hidden="1" customWidth="1"/>
    <col min="8" max="8" width="35.26171875" bestFit="1" customWidth="1"/>
    <col min="9" max="9" width="13.26171875" hidden="1" customWidth="1"/>
    <col min="10" max="10" width="54.26171875" bestFit="1" customWidth="1"/>
    <col min="11" max="11" width="4.68359375" bestFit="1" customWidth="1"/>
    <col min="12" max="14" width="17" customWidth="1"/>
    <col min="15" max="23" width="11.68359375" customWidth="1"/>
    <col min="24" max="24" width="0" hidden="1" customWidth="1"/>
  </cols>
  <sheetData>
    <row r="1" spans="1:24" x14ac:dyDescent="0.55000000000000004">
      <c r="A1" s="305" t="s">
        <v>0</v>
      </c>
      <c r="B1" s="305"/>
      <c r="C1" s="305"/>
      <c r="D1" s="305"/>
      <c r="E1" s="305"/>
    </row>
    <row r="2" spans="1:24" x14ac:dyDescent="0.55000000000000004">
      <c r="A2" s="306" t="s">
        <v>1</v>
      </c>
      <c r="B2" s="306"/>
      <c r="C2" s="306"/>
      <c r="D2" s="306" t="str">
        <f>IF('Section 1'!N5="","","BR"&amp;('Section 1'!N5))</f>
        <v/>
      </c>
      <c r="E2" s="306"/>
      <c r="J2" s="181" t="s">
        <v>32</v>
      </c>
      <c r="L2" s="303" t="s">
        <v>3</v>
      </c>
      <c r="M2" s="303"/>
      <c r="N2" s="303"/>
      <c r="O2" s="303" t="str">
        <f>"Investment 1 - "&amp;'Section 2'!C21&amp;" ("&amp;'Section 2'!H21&amp;")"</f>
        <v>Investment 1 -  ()</v>
      </c>
      <c r="P2" s="304"/>
      <c r="Q2" s="304"/>
      <c r="R2" s="303" t="str">
        <f>"Investment 2 - "&amp;'Section 2'!C22&amp;" ("&amp;'Section 2'!H22&amp;")"</f>
        <v>Investment 2 -  ()</v>
      </c>
      <c r="S2" s="304"/>
      <c r="T2" s="304"/>
      <c r="U2" s="303" t="str">
        <f>"Investment 3 - "&amp;'Section 2'!C23&amp;" ("&amp;'Section 2'!H23&amp;")"</f>
        <v>Investment 3 -  ()</v>
      </c>
      <c r="V2" s="304"/>
      <c r="W2" s="304"/>
    </row>
    <row r="3" spans="1:24" x14ac:dyDescent="0.55000000000000004">
      <c r="A3" s="306" t="s">
        <v>4</v>
      </c>
      <c r="B3" s="306"/>
      <c r="C3" s="306"/>
      <c r="D3" s="306" t="str">
        <f>IF('Section 1'!G5="","",('Section 1'!G5))</f>
        <v/>
      </c>
      <c r="E3" s="306"/>
      <c r="J3" t="s">
        <v>5</v>
      </c>
      <c r="L3" s="301"/>
      <c r="M3" s="301"/>
      <c r="N3" s="301"/>
      <c r="O3" s="302"/>
      <c r="P3" s="302"/>
      <c r="Q3" s="302"/>
      <c r="R3" s="302"/>
      <c r="S3" s="302"/>
      <c r="T3" s="302"/>
      <c r="U3" s="302"/>
      <c r="V3" s="302"/>
      <c r="W3" s="302"/>
    </row>
    <row r="4" spans="1:24" x14ac:dyDescent="0.55000000000000004">
      <c r="A4" s="306" t="s">
        <v>6</v>
      </c>
      <c r="B4" s="306"/>
      <c r="C4" s="306"/>
      <c r="D4" s="306" t="str">
        <f>IF('Section 1'!G7="","",('Section 1'!G7))</f>
        <v/>
      </c>
      <c r="E4" s="306"/>
      <c r="J4" t="s">
        <v>7</v>
      </c>
      <c r="L4" s="301">
        <f>O4+R4+U4</f>
        <v>0</v>
      </c>
      <c r="M4" s="301"/>
      <c r="N4" s="301"/>
      <c r="O4" s="301">
        <f>SUM(O10:O1009)</f>
        <v>0</v>
      </c>
      <c r="P4" s="301"/>
      <c r="Q4" s="301"/>
      <c r="R4" s="301">
        <f>SUM(R10:R1009)</f>
        <v>0</v>
      </c>
      <c r="S4" s="301"/>
      <c r="T4" s="301"/>
      <c r="U4" s="301">
        <f>SUM(U10:U1009)</f>
        <v>0</v>
      </c>
      <c r="V4" s="301"/>
      <c r="W4" s="301"/>
    </row>
    <row r="5" spans="1:24" x14ac:dyDescent="0.55000000000000004">
      <c r="A5" s="306" t="s">
        <v>8</v>
      </c>
      <c r="B5" s="306"/>
      <c r="C5" s="306"/>
      <c r="D5" s="307">
        <v>45838</v>
      </c>
      <c r="E5" s="307"/>
      <c r="J5" t="s">
        <v>9</v>
      </c>
      <c r="L5" s="301">
        <f>O5+R5+U5</f>
        <v>0</v>
      </c>
      <c r="M5" s="301"/>
      <c r="N5" s="301"/>
      <c r="O5" s="301">
        <f>-SUM(P10:P1009)</f>
        <v>0</v>
      </c>
      <c r="P5" s="301"/>
      <c r="Q5" s="301"/>
      <c r="R5" s="301">
        <f>-SUM(S10:S1009)</f>
        <v>0</v>
      </c>
      <c r="S5" s="301"/>
      <c r="T5" s="301"/>
      <c r="U5" s="301">
        <f>-SUM(V10:V1009)</f>
        <v>0</v>
      </c>
      <c r="V5" s="301"/>
      <c r="W5" s="301"/>
    </row>
    <row r="6" spans="1:24" x14ac:dyDescent="0.55000000000000004">
      <c r="A6" s="306" t="s">
        <v>10</v>
      </c>
      <c r="B6" s="306"/>
      <c r="C6" s="306"/>
      <c r="D6" s="306" t="str">
        <f>IF('Section 1'!M7="","",'Section 1'!M7)</f>
        <v>GBP</v>
      </c>
      <c r="E6" s="306"/>
      <c r="J6" t="s">
        <v>11</v>
      </c>
      <c r="L6" s="301">
        <f>L3+L4+L5</f>
        <v>0</v>
      </c>
      <c r="M6" s="301"/>
      <c r="N6" s="301"/>
      <c r="O6" s="301">
        <f>O3+O4+O5</f>
        <v>0</v>
      </c>
      <c r="P6" s="301"/>
      <c r="Q6" s="301"/>
      <c r="R6" s="301">
        <f>R3+R4+R5</f>
        <v>0</v>
      </c>
      <c r="S6" s="301"/>
      <c r="T6" s="301"/>
      <c r="U6" s="301">
        <f>U3+U4+U5</f>
        <v>0</v>
      </c>
      <c r="V6" s="301"/>
      <c r="W6" s="301"/>
    </row>
    <row r="8" spans="1:24" x14ac:dyDescent="0.55000000000000004">
      <c r="O8" s="303" t="str">
        <f>"Investment 1 - "&amp;'Section 2'!C21&amp;" ("&amp;'Section 2'!H21&amp;")"</f>
        <v>Investment 1 -  ()</v>
      </c>
      <c r="P8" s="304"/>
      <c r="Q8" s="304"/>
      <c r="R8" s="303" t="str">
        <f>"Investment 2 - "&amp;'Section 2'!C22&amp;" ("&amp;'Section 2'!H22&amp;")"</f>
        <v>Investment 2 -  ()</v>
      </c>
      <c r="S8" s="304"/>
      <c r="T8" s="304"/>
      <c r="U8" s="303" t="str">
        <f>"Investment 3 - "&amp;'Section 2'!C23&amp;" ("&amp;'Section 2'!H23&amp;")"</f>
        <v>Investment 3 -  ()</v>
      </c>
      <c r="V8" s="304"/>
      <c r="W8" s="304"/>
    </row>
    <row r="9" spans="1:24" x14ac:dyDescent="0.55000000000000004">
      <c r="A9" s="35" t="s">
        <v>12</v>
      </c>
      <c r="B9" s="35" t="s">
        <v>13</v>
      </c>
      <c r="C9" s="35" t="s">
        <v>14</v>
      </c>
      <c r="D9" s="35" t="s">
        <v>15</v>
      </c>
      <c r="E9" s="35" t="s">
        <v>16</v>
      </c>
      <c r="F9" s="35" t="s">
        <v>17</v>
      </c>
      <c r="G9" s="35" t="s">
        <v>18</v>
      </c>
      <c r="H9" s="35" t="s">
        <v>19</v>
      </c>
      <c r="I9" s="35" t="s">
        <v>20</v>
      </c>
      <c r="J9" s="35" t="s">
        <v>21</v>
      </c>
      <c r="K9" s="35" t="s">
        <v>12</v>
      </c>
      <c r="L9" s="35" t="s">
        <v>22</v>
      </c>
      <c r="M9" s="35" t="s">
        <v>23</v>
      </c>
      <c r="N9" s="35" t="s">
        <v>24</v>
      </c>
      <c r="O9" s="35" t="s">
        <v>25</v>
      </c>
      <c r="P9" s="35" t="s">
        <v>26</v>
      </c>
      <c r="Q9" s="35" t="s">
        <v>27</v>
      </c>
      <c r="R9" s="35" t="s">
        <v>25</v>
      </c>
      <c r="S9" s="35" t="s">
        <v>26</v>
      </c>
      <c r="T9" s="35" t="s">
        <v>27</v>
      </c>
      <c r="U9" s="35" t="s">
        <v>25</v>
      </c>
      <c r="V9" s="35" t="s">
        <v>26</v>
      </c>
      <c r="W9" s="35" t="s">
        <v>27</v>
      </c>
      <c r="X9" s="35" t="s">
        <v>28</v>
      </c>
    </row>
    <row r="10" spans="1:24" x14ac:dyDescent="0.55000000000000004">
      <c r="A10">
        <v>1</v>
      </c>
      <c r="B10" s="184"/>
      <c r="C10" s="142"/>
      <c r="D10" s="142"/>
      <c r="E10" s="142"/>
      <c r="F10" s="142"/>
      <c r="G10" t="str">
        <f t="shared" ref="G10:G74" si="0">LEFT(F10,1)</f>
        <v/>
      </c>
      <c r="H10" s="142"/>
      <c r="I10" t="str">
        <f t="shared" ref="I10:I74" ca="1" si="1">IFERROR(VLOOKUP(H10,INDIRECT(G10&amp;"CATL"),2,FALSE),"")</f>
        <v/>
      </c>
      <c r="J10" s="142"/>
      <c r="K10" t="str">
        <f ca="1">IFERROR(VLOOKUP(J10,INDIRECT("SUB"&amp;I10&amp;"L"),2,FALSE),"")</f>
        <v/>
      </c>
      <c r="L10" s="142"/>
      <c r="M10" s="142"/>
      <c r="N10" s="142"/>
      <c r="O10" s="146"/>
      <c r="P10" s="146"/>
      <c r="Q10" s="145">
        <f>O3+O10-P10</f>
        <v>0</v>
      </c>
      <c r="R10" s="146"/>
      <c r="S10" s="146"/>
      <c r="T10" s="145">
        <f>R3+R10-S10</f>
        <v>0</v>
      </c>
      <c r="U10" s="146"/>
      <c r="V10" s="146"/>
      <c r="W10" s="145">
        <f>U3+U10-V10</f>
        <v>0</v>
      </c>
      <c r="X10" s="126">
        <f>O10-P10+R10-S10+U10-V10</f>
        <v>0</v>
      </c>
    </row>
    <row r="11" spans="1:24" x14ac:dyDescent="0.55000000000000004">
      <c r="A11">
        <v>2</v>
      </c>
      <c r="B11" s="142"/>
      <c r="C11" s="142"/>
      <c r="D11" s="142"/>
      <c r="E11" s="142"/>
      <c r="F11" s="142"/>
      <c r="G11" t="str">
        <f t="shared" si="0"/>
        <v/>
      </c>
      <c r="H11" s="142"/>
      <c r="I11" t="str">
        <f t="shared" ca="1" si="1"/>
        <v/>
      </c>
      <c r="J11" s="142"/>
      <c r="K11" t="str">
        <f t="shared" ref="K11:K74" ca="1" si="2">IFERROR(VLOOKUP(J11,INDIRECT("SUB"&amp;I11&amp;"L"),2,FALSE),"")</f>
        <v/>
      </c>
      <c r="L11" s="142"/>
      <c r="M11" s="142"/>
      <c r="N11" s="142"/>
      <c r="O11" s="146"/>
      <c r="P11" s="146"/>
      <c r="Q11" s="145">
        <f>Q10+O11-P11</f>
        <v>0</v>
      </c>
      <c r="R11" s="146"/>
      <c r="S11" s="146"/>
      <c r="T11" s="145">
        <f>T10+R11-S11</f>
        <v>0</v>
      </c>
      <c r="U11" s="146"/>
      <c r="V11" s="146"/>
      <c r="W11" s="145">
        <f>W10+U11-V11</f>
        <v>0</v>
      </c>
      <c r="X11" s="126">
        <f t="shared" ref="X11:X74" si="3">O11-P11+R11-S11+U11-V11</f>
        <v>0</v>
      </c>
    </row>
    <row r="12" spans="1:24" x14ac:dyDescent="0.55000000000000004">
      <c r="A12">
        <v>3</v>
      </c>
      <c r="B12" s="142"/>
      <c r="C12" s="142"/>
      <c r="D12" s="142"/>
      <c r="E12" s="142"/>
      <c r="F12" s="142"/>
      <c r="G12" t="str">
        <f t="shared" si="0"/>
        <v/>
      </c>
      <c r="H12" s="142"/>
      <c r="I12" t="str">
        <f t="shared" ca="1" si="1"/>
        <v/>
      </c>
      <c r="J12" s="142"/>
      <c r="K12" t="str">
        <f t="shared" ca="1" si="2"/>
        <v/>
      </c>
      <c r="L12" s="142"/>
      <c r="M12" s="142"/>
      <c r="N12" s="142"/>
      <c r="O12" s="146"/>
      <c r="P12" s="146"/>
      <c r="Q12" s="145">
        <f t="shared" ref="Q12:Q75" si="4">Q11+O12-P12</f>
        <v>0</v>
      </c>
      <c r="R12" s="146"/>
      <c r="S12" s="146"/>
      <c r="T12" s="145">
        <f t="shared" ref="T12:T75" si="5">T11+R12-S12</f>
        <v>0</v>
      </c>
      <c r="U12" s="146"/>
      <c r="V12" s="146"/>
      <c r="W12" s="145">
        <f t="shared" ref="W12:W75" si="6">W11+U12-V12</f>
        <v>0</v>
      </c>
      <c r="X12" s="126">
        <f t="shared" si="3"/>
        <v>0</v>
      </c>
    </row>
    <row r="13" spans="1:24" x14ac:dyDescent="0.55000000000000004">
      <c r="A13">
        <v>4</v>
      </c>
      <c r="B13" s="142"/>
      <c r="C13" s="142"/>
      <c r="D13" s="142"/>
      <c r="E13" s="142"/>
      <c r="F13" s="142"/>
      <c r="G13" t="str">
        <f t="shared" si="0"/>
        <v/>
      </c>
      <c r="H13" s="142"/>
      <c r="I13" t="str">
        <f t="shared" ca="1" si="1"/>
        <v/>
      </c>
      <c r="J13" s="142"/>
      <c r="K13" t="str">
        <f t="shared" ca="1" si="2"/>
        <v/>
      </c>
      <c r="L13" s="142"/>
      <c r="M13" s="142"/>
      <c r="N13" s="142"/>
      <c r="O13" s="146"/>
      <c r="P13" s="146"/>
      <c r="Q13" s="145">
        <f t="shared" si="4"/>
        <v>0</v>
      </c>
      <c r="R13" s="146"/>
      <c r="S13" s="146"/>
      <c r="T13" s="145">
        <f t="shared" si="5"/>
        <v>0</v>
      </c>
      <c r="U13" s="146"/>
      <c r="V13" s="146"/>
      <c r="W13" s="145">
        <f t="shared" si="6"/>
        <v>0</v>
      </c>
      <c r="X13" s="126">
        <f t="shared" si="3"/>
        <v>0</v>
      </c>
    </row>
    <row r="14" spans="1:24" x14ac:dyDescent="0.55000000000000004">
      <c r="A14">
        <v>5</v>
      </c>
      <c r="B14" s="142"/>
      <c r="C14" s="142"/>
      <c r="D14" s="142"/>
      <c r="E14" s="142"/>
      <c r="F14" s="142"/>
      <c r="G14" t="str">
        <f t="shared" si="0"/>
        <v/>
      </c>
      <c r="H14" s="142"/>
      <c r="I14" t="str">
        <f t="shared" ca="1" si="1"/>
        <v/>
      </c>
      <c r="J14" s="142"/>
      <c r="K14" t="str">
        <f t="shared" ca="1" si="2"/>
        <v/>
      </c>
      <c r="L14" s="142"/>
      <c r="M14" s="142"/>
      <c r="N14" s="142"/>
      <c r="O14" s="146"/>
      <c r="P14" s="146"/>
      <c r="Q14" s="145">
        <f t="shared" si="4"/>
        <v>0</v>
      </c>
      <c r="R14" s="146"/>
      <c r="S14" s="146"/>
      <c r="T14" s="145">
        <f t="shared" si="5"/>
        <v>0</v>
      </c>
      <c r="U14" s="146"/>
      <c r="V14" s="146"/>
      <c r="W14" s="145">
        <f t="shared" si="6"/>
        <v>0</v>
      </c>
      <c r="X14" s="126">
        <f t="shared" si="3"/>
        <v>0</v>
      </c>
    </row>
    <row r="15" spans="1:24" x14ac:dyDescent="0.55000000000000004">
      <c r="A15">
        <v>6</v>
      </c>
      <c r="B15" s="142"/>
      <c r="C15" s="142"/>
      <c r="D15" s="142"/>
      <c r="E15" s="142"/>
      <c r="F15" s="142"/>
      <c r="G15" t="str">
        <f t="shared" si="0"/>
        <v/>
      </c>
      <c r="H15" s="142"/>
      <c r="I15" t="str">
        <f t="shared" ca="1" si="1"/>
        <v/>
      </c>
      <c r="J15" s="142"/>
      <c r="K15" t="str">
        <f t="shared" ca="1" si="2"/>
        <v/>
      </c>
      <c r="L15" s="142"/>
      <c r="M15" s="142"/>
      <c r="N15" s="142"/>
      <c r="O15" s="146"/>
      <c r="P15" s="146"/>
      <c r="Q15" s="145">
        <f t="shared" si="4"/>
        <v>0</v>
      </c>
      <c r="R15" s="146"/>
      <c r="S15" s="146"/>
      <c r="T15" s="145">
        <f t="shared" si="5"/>
        <v>0</v>
      </c>
      <c r="U15" s="146"/>
      <c r="V15" s="146"/>
      <c r="W15" s="145">
        <f t="shared" si="6"/>
        <v>0</v>
      </c>
      <c r="X15" s="126">
        <f t="shared" si="3"/>
        <v>0</v>
      </c>
    </row>
    <row r="16" spans="1:24" x14ac:dyDescent="0.55000000000000004">
      <c r="A16">
        <v>7</v>
      </c>
      <c r="B16" s="142"/>
      <c r="C16" s="142"/>
      <c r="D16" s="142"/>
      <c r="E16" s="142"/>
      <c r="F16" s="142"/>
      <c r="G16" t="str">
        <f t="shared" si="0"/>
        <v/>
      </c>
      <c r="H16" s="142"/>
      <c r="I16" t="str">
        <f t="shared" ca="1" si="1"/>
        <v/>
      </c>
      <c r="J16" s="142"/>
      <c r="K16" t="str">
        <f t="shared" ca="1" si="2"/>
        <v/>
      </c>
      <c r="L16" s="142"/>
      <c r="M16" s="142"/>
      <c r="N16" s="142"/>
      <c r="O16" s="146"/>
      <c r="P16" s="146"/>
      <c r="Q16" s="145">
        <f t="shared" si="4"/>
        <v>0</v>
      </c>
      <c r="R16" s="146"/>
      <c r="S16" s="146"/>
      <c r="T16" s="145">
        <f t="shared" si="5"/>
        <v>0</v>
      </c>
      <c r="U16" s="146"/>
      <c r="V16" s="146"/>
      <c r="W16" s="145">
        <f t="shared" si="6"/>
        <v>0</v>
      </c>
      <c r="X16" s="126">
        <f t="shared" si="3"/>
        <v>0</v>
      </c>
    </row>
    <row r="17" spans="1:24" x14ac:dyDescent="0.55000000000000004">
      <c r="A17">
        <v>8</v>
      </c>
      <c r="B17" s="142"/>
      <c r="C17" s="142"/>
      <c r="D17" s="142"/>
      <c r="E17" s="142"/>
      <c r="F17" s="142"/>
      <c r="G17" t="str">
        <f t="shared" si="0"/>
        <v/>
      </c>
      <c r="H17" s="142"/>
      <c r="I17" t="str">
        <f t="shared" ca="1" si="1"/>
        <v/>
      </c>
      <c r="J17" s="142"/>
      <c r="K17" t="str">
        <f t="shared" ca="1" si="2"/>
        <v/>
      </c>
      <c r="L17" s="142"/>
      <c r="M17" s="142"/>
      <c r="N17" s="142"/>
      <c r="O17" s="146"/>
      <c r="P17" s="146"/>
      <c r="Q17" s="145">
        <f t="shared" si="4"/>
        <v>0</v>
      </c>
      <c r="R17" s="146"/>
      <c r="S17" s="146"/>
      <c r="T17" s="145">
        <f t="shared" si="5"/>
        <v>0</v>
      </c>
      <c r="U17" s="146"/>
      <c r="V17" s="146"/>
      <c r="W17" s="145">
        <f t="shared" si="6"/>
        <v>0</v>
      </c>
      <c r="X17" s="126">
        <f t="shared" si="3"/>
        <v>0</v>
      </c>
    </row>
    <row r="18" spans="1:24" x14ac:dyDescent="0.55000000000000004">
      <c r="A18">
        <v>9</v>
      </c>
      <c r="B18" s="142"/>
      <c r="C18" s="142"/>
      <c r="D18" s="142"/>
      <c r="E18" s="142"/>
      <c r="F18" s="142"/>
      <c r="G18" t="str">
        <f t="shared" si="0"/>
        <v/>
      </c>
      <c r="H18" s="142"/>
      <c r="I18" t="str">
        <f t="shared" ca="1" si="1"/>
        <v/>
      </c>
      <c r="J18" s="142"/>
      <c r="K18" t="str">
        <f t="shared" ca="1" si="2"/>
        <v/>
      </c>
      <c r="L18" s="142"/>
      <c r="M18" s="142"/>
      <c r="N18" s="142"/>
      <c r="O18" s="146"/>
      <c r="P18" s="146"/>
      <c r="Q18" s="145">
        <f t="shared" si="4"/>
        <v>0</v>
      </c>
      <c r="R18" s="146"/>
      <c r="S18" s="146"/>
      <c r="T18" s="145">
        <f t="shared" si="5"/>
        <v>0</v>
      </c>
      <c r="U18" s="146"/>
      <c r="V18" s="146"/>
      <c r="W18" s="145">
        <f t="shared" si="6"/>
        <v>0</v>
      </c>
      <c r="X18" s="126">
        <f t="shared" si="3"/>
        <v>0</v>
      </c>
    </row>
    <row r="19" spans="1:24" x14ac:dyDescent="0.55000000000000004">
      <c r="A19">
        <v>10</v>
      </c>
      <c r="B19" s="142"/>
      <c r="C19" s="142"/>
      <c r="D19" s="142"/>
      <c r="E19" s="142"/>
      <c r="F19" s="142"/>
      <c r="G19" t="str">
        <f t="shared" si="0"/>
        <v/>
      </c>
      <c r="H19" s="142"/>
      <c r="I19" t="str">
        <f t="shared" ca="1" si="1"/>
        <v/>
      </c>
      <c r="J19" s="142"/>
      <c r="K19" t="str">
        <f t="shared" ca="1" si="2"/>
        <v/>
      </c>
      <c r="L19" s="142"/>
      <c r="M19" s="142"/>
      <c r="N19" s="142"/>
      <c r="O19" s="146"/>
      <c r="P19" s="146"/>
      <c r="Q19" s="145">
        <f t="shared" si="4"/>
        <v>0</v>
      </c>
      <c r="R19" s="146"/>
      <c r="S19" s="146"/>
      <c r="T19" s="145">
        <f t="shared" si="5"/>
        <v>0</v>
      </c>
      <c r="U19" s="146"/>
      <c r="V19" s="146"/>
      <c r="W19" s="145">
        <f t="shared" si="6"/>
        <v>0</v>
      </c>
      <c r="X19" s="126">
        <f t="shared" si="3"/>
        <v>0</v>
      </c>
    </row>
    <row r="20" spans="1:24" x14ac:dyDescent="0.55000000000000004">
      <c r="A20">
        <v>11</v>
      </c>
      <c r="B20" s="142"/>
      <c r="C20" s="142"/>
      <c r="D20" s="142"/>
      <c r="E20" s="142"/>
      <c r="F20" s="142"/>
      <c r="G20" t="str">
        <f t="shared" si="0"/>
        <v/>
      </c>
      <c r="H20" s="142"/>
      <c r="I20" t="str">
        <f t="shared" ca="1" si="1"/>
        <v/>
      </c>
      <c r="J20" s="142"/>
      <c r="K20" t="str">
        <f t="shared" ca="1" si="2"/>
        <v/>
      </c>
      <c r="L20" s="142"/>
      <c r="M20" s="142"/>
      <c r="N20" s="142"/>
      <c r="O20" s="146"/>
      <c r="P20" s="146"/>
      <c r="Q20" s="145">
        <f t="shared" si="4"/>
        <v>0</v>
      </c>
      <c r="R20" s="146"/>
      <c r="S20" s="146"/>
      <c r="T20" s="145">
        <f t="shared" si="5"/>
        <v>0</v>
      </c>
      <c r="U20" s="146"/>
      <c r="V20" s="146"/>
      <c r="W20" s="145">
        <f t="shared" si="6"/>
        <v>0</v>
      </c>
      <c r="X20" s="126">
        <f t="shared" si="3"/>
        <v>0</v>
      </c>
    </row>
    <row r="21" spans="1:24" x14ac:dyDescent="0.55000000000000004">
      <c r="A21">
        <v>12</v>
      </c>
      <c r="B21" s="142"/>
      <c r="C21" s="142"/>
      <c r="D21" s="142"/>
      <c r="E21" s="142"/>
      <c r="F21" s="142"/>
      <c r="G21" t="str">
        <f t="shared" si="0"/>
        <v/>
      </c>
      <c r="H21" s="142"/>
      <c r="I21" t="str">
        <f t="shared" ca="1" si="1"/>
        <v/>
      </c>
      <c r="J21" s="142"/>
      <c r="K21" t="str">
        <f t="shared" ca="1" si="2"/>
        <v/>
      </c>
      <c r="L21" s="142"/>
      <c r="M21" s="142"/>
      <c r="N21" s="142"/>
      <c r="O21" s="146"/>
      <c r="P21" s="146"/>
      <c r="Q21" s="145">
        <f t="shared" si="4"/>
        <v>0</v>
      </c>
      <c r="R21" s="146"/>
      <c r="S21" s="146"/>
      <c r="T21" s="145">
        <f t="shared" si="5"/>
        <v>0</v>
      </c>
      <c r="U21" s="146"/>
      <c r="V21" s="146"/>
      <c r="W21" s="145">
        <f t="shared" si="6"/>
        <v>0</v>
      </c>
      <c r="X21" s="126">
        <f t="shared" si="3"/>
        <v>0</v>
      </c>
    </row>
    <row r="22" spans="1:24" x14ac:dyDescent="0.55000000000000004">
      <c r="A22">
        <v>13</v>
      </c>
      <c r="B22" s="142"/>
      <c r="C22" s="142"/>
      <c r="D22" s="142"/>
      <c r="E22" s="142"/>
      <c r="F22" s="142"/>
      <c r="G22" t="str">
        <f t="shared" si="0"/>
        <v/>
      </c>
      <c r="H22" s="142"/>
      <c r="I22" t="str">
        <f t="shared" ca="1" si="1"/>
        <v/>
      </c>
      <c r="J22" s="142"/>
      <c r="K22" t="str">
        <f t="shared" ca="1" si="2"/>
        <v/>
      </c>
      <c r="L22" s="142"/>
      <c r="M22" s="142"/>
      <c r="N22" s="142"/>
      <c r="O22" s="146"/>
      <c r="P22" s="146"/>
      <c r="Q22" s="145">
        <f t="shared" si="4"/>
        <v>0</v>
      </c>
      <c r="R22" s="146"/>
      <c r="S22" s="146"/>
      <c r="T22" s="145">
        <f t="shared" si="5"/>
        <v>0</v>
      </c>
      <c r="U22" s="146"/>
      <c r="V22" s="146"/>
      <c r="W22" s="145">
        <f t="shared" si="6"/>
        <v>0</v>
      </c>
      <c r="X22" s="126">
        <f t="shared" si="3"/>
        <v>0</v>
      </c>
    </row>
    <row r="23" spans="1:24" x14ac:dyDescent="0.55000000000000004">
      <c r="A23">
        <v>14</v>
      </c>
      <c r="B23" s="142"/>
      <c r="C23" s="142"/>
      <c r="D23" s="142"/>
      <c r="E23" s="142"/>
      <c r="F23" s="142"/>
      <c r="G23" t="str">
        <f t="shared" si="0"/>
        <v/>
      </c>
      <c r="H23" s="142"/>
      <c r="I23" t="str">
        <f t="shared" ca="1" si="1"/>
        <v/>
      </c>
      <c r="J23" s="142"/>
      <c r="K23" t="str">
        <f t="shared" ca="1" si="2"/>
        <v/>
      </c>
      <c r="L23" s="142"/>
      <c r="M23" s="142"/>
      <c r="N23" s="142"/>
      <c r="O23" s="146"/>
      <c r="P23" s="146"/>
      <c r="Q23" s="145">
        <f t="shared" si="4"/>
        <v>0</v>
      </c>
      <c r="R23" s="146"/>
      <c r="S23" s="146"/>
      <c r="T23" s="145">
        <f t="shared" si="5"/>
        <v>0</v>
      </c>
      <c r="U23" s="146"/>
      <c r="V23" s="146"/>
      <c r="W23" s="145">
        <f t="shared" si="6"/>
        <v>0</v>
      </c>
      <c r="X23" s="126">
        <f t="shared" si="3"/>
        <v>0</v>
      </c>
    </row>
    <row r="24" spans="1:24" x14ac:dyDescent="0.55000000000000004">
      <c r="A24">
        <v>15</v>
      </c>
      <c r="B24" s="142"/>
      <c r="C24" s="142"/>
      <c r="D24" s="142"/>
      <c r="E24" s="142"/>
      <c r="F24" s="142"/>
      <c r="G24" t="str">
        <f t="shared" si="0"/>
        <v/>
      </c>
      <c r="H24" s="142"/>
      <c r="I24" t="str">
        <f t="shared" ca="1" si="1"/>
        <v/>
      </c>
      <c r="J24" s="142"/>
      <c r="K24" t="str">
        <f t="shared" ca="1" si="2"/>
        <v/>
      </c>
      <c r="L24" s="142"/>
      <c r="M24" s="142"/>
      <c r="N24" s="142"/>
      <c r="O24" s="146"/>
      <c r="P24" s="146"/>
      <c r="Q24" s="145">
        <f t="shared" si="4"/>
        <v>0</v>
      </c>
      <c r="R24" s="146"/>
      <c r="S24" s="146"/>
      <c r="T24" s="145">
        <f t="shared" si="5"/>
        <v>0</v>
      </c>
      <c r="U24" s="146"/>
      <c r="V24" s="146"/>
      <c r="W24" s="145">
        <f t="shared" si="6"/>
        <v>0</v>
      </c>
      <c r="X24" s="126">
        <f t="shared" si="3"/>
        <v>0</v>
      </c>
    </row>
    <row r="25" spans="1:24" x14ac:dyDescent="0.55000000000000004">
      <c r="A25">
        <v>16</v>
      </c>
      <c r="B25" s="142"/>
      <c r="C25" s="142"/>
      <c r="D25" s="142"/>
      <c r="E25" s="142"/>
      <c r="F25" s="142"/>
      <c r="G25" t="str">
        <f t="shared" si="0"/>
        <v/>
      </c>
      <c r="H25" s="142"/>
      <c r="I25" t="str">
        <f t="shared" ca="1" si="1"/>
        <v/>
      </c>
      <c r="J25" s="142"/>
      <c r="K25" t="str">
        <f t="shared" ca="1" si="2"/>
        <v/>
      </c>
      <c r="L25" s="142"/>
      <c r="M25" s="142"/>
      <c r="N25" s="142"/>
      <c r="O25" s="146"/>
      <c r="P25" s="146"/>
      <c r="Q25" s="145">
        <f t="shared" si="4"/>
        <v>0</v>
      </c>
      <c r="R25" s="146"/>
      <c r="S25" s="146"/>
      <c r="T25" s="145">
        <f t="shared" si="5"/>
        <v>0</v>
      </c>
      <c r="U25" s="146"/>
      <c r="V25" s="146"/>
      <c r="W25" s="145">
        <f t="shared" si="6"/>
        <v>0</v>
      </c>
      <c r="X25" s="126">
        <f t="shared" si="3"/>
        <v>0</v>
      </c>
    </row>
    <row r="26" spans="1:24" x14ac:dyDescent="0.55000000000000004">
      <c r="A26">
        <v>17</v>
      </c>
      <c r="B26" s="142"/>
      <c r="C26" s="142"/>
      <c r="D26" s="142"/>
      <c r="E26" s="142"/>
      <c r="F26" s="142"/>
      <c r="G26" t="str">
        <f t="shared" si="0"/>
        <v/>
      </c>
      <c r="H26" s="142"/>
      <c r="I26" t="str">
        <f t="shared" ca="1" si="1"/>
        <v/>
      </c>
      <c r="J26" s="142"/>
      <c r="K26" t="str">
        <f t="shared" ca="1" si="2"/>
        <v/>
      </c>
      <c r="L26" s="142"/>
      <c r="M26" s="142"/>
      <c r="N26" s="142"/>
      <c r="O26" s="146"/>
      <c r="P26" s="146"/>
      <c r="Q26" s="145">
        <f t="shared" si="4"/>
        <v>0</v>
      </c>
      <c r="R26" s="146"/>
      <c r="S26" s="146"/>
      <c r="T26" s="145">
        <f t="shared" si="5"/>
        <v>0</v>
      </c>
      <c r="U26" s="146"/>
      <c r="V26" s="146"/>
      <c r="W26" s="145">
        <f t="shared" si="6"/>
        <v>0</v>
      </c>
      <c r="X26" s="126">
        <f t="shared" si="3"/>
        <v>0</v>
      </c>
    </row>
    <row r="27" spans="1:24" x14ac:dyDescent="0.55000000000000004">
      <c r="A27">
        <v>18</v>
      </c>
      <c r="B27" s="142"/>
      <c r="C27" s="142"/>
      <c r="D27" s="142"/>
      <c r="E27" s="142"/>
      <c r="F27" s="142"/>
      <c r="G27" t="str">
        <f t="shared" si="0"/>
        <v/>
      </c>
      <c r="H27" s="142"/>
      <c r="I27" t="str">
        <f t="shared" ca="1" si="1"/>
        <v/>
      </c>
      <c r="J27" s="142"/>
      <c r="K27" t="str">
        <f t="shared" ca="1" si="2"/>
        <v/>
      </c>
      <c r="L27" s="142"/>
      <c r="M27" s="142"/>
      <c r="N27" s="142"/>
      <c r="O27" s="146"/>
      <c r="P27" s="146"/>
      <c r="Q27" s="145">
        <f t="shared" si="4"/>
        <v>0</v>
      </c>
      <c r="R27" s="146"/>
      <c r="S27" s="146"/>
      <c r="T27" s="145">
        <f t="shared" si="5"/>
        <v>0</v>
      </c>
      <c r="U27" s="146"/>
      <c r="V27" s="146"/>
      <c r="W27" s="145">
        <f t="shared" si="6"/>
        <v>0</v>
      </c>
      <c r="X27" s="126">
        <f t="shared" si="3"/>
        <v>0</v>
      </c>
    </row>
    <row r="28" spans="1:24" x14ac:dyDescent="0.55000000000000004">
      <c r="A28">
        <v>19</v>
      </c>
      <c r="B28" s="142"/>
      <c r="C28" s="142"/>
      <c r="D28" s="142"/>
      <c r="E28" s="142"/>
      <c r="F28" s="142"/>
      <c r="G28" t="str">
        <f t="shared" si="0"/>
        <v/>
      </c>
      <c r="H28" s="142"/>
      <c r="I28" t="str">
        <f t="shared" ca="1" si="1"/>
        <v/>
      </c>
      <c r="J28" s="142"/>
      <c r="K28" t="str">
        <f t="shared" ca="1" si="2"/>
        <v/>
      </c>
      <c r="L28" s="142"/>
      <c r="M28" s="142"/>
      <c r="N28" s="142"/>
      <c r="O28" s="146"/>
      <c r="P28" s="146"/>
      <c r="Q28" s="145">
        <f t="shared" si="4"/>
        <v>0</v>
      </c>
      <c r="R28" s="146"/>
      <c r="S28" s="146"/>
      <c r="T28" s="145">
        <f t="shared" si="5"/>
        <v>0</v>
      </c>
      <c r="U28" s="146"/>
      <c r="V28" s="146"/>
      <c r="W28" s="145">
        <f t="shared" si="6"/>
        <v>0</v>
      </c>
      <c r="X28" s="126">
        <f t="shared" si="3"/>
        <v>0</v>
      </c>
    </row>
    <row r="29" spans="1:24" x14ac:dyDescent="0.55000000000000004">
      <c r="A29">
        <v>20</v>
      </c>
      <c r="B29" s="142"/>
      <c r="C29" s="142"/>
      <c r="D29" s="142"/>
      <c r="E29" s="142"/>
      <c r="F29" s="142"/>
      <c r="G29" t="str">
        <f t="shared" si="0"/>
        <v/>
      </c>
      <c r="H29" s="142"/>
      <c r="I29" t="str">
        <f t="shared" ca="1" si="1"/>
        <v/>
      </c>
      <c r="J29" s="142"/>
      <c r="K29" t="str">
        <f t="shared" ca="1" si="2"/>
        <v/>
      </c>
      <c r="L29" s="142"/>
      <c r="M29" s="142"/>
      <c r="N29" s="142"/>
      <c r="O29" s="146"/>
      <c r="P29" s="146"/>
      <c r="Q29" s="145">
        <f t="shared" si="4"/>
        <v>0</v>
      </c>
      <c r="R29" s="146"/>
      <c r="S29" s="146"/>
      <c r="T29" s="145">
        <f t="shared" si="5"/>
        <v>0</v>
      </c>
      <c r="U29" s="146"/>
      <c r="V29" s="146"/>
      <c r="W29" s="145">
        <f t="shared" si="6"/>
        <v>0</v>
      </c>
      <c r="X29" s="126">
        <f t="shared" si="3"/>
        <v>0</v>
      </c>
    </row>
    <row r="30" spans="1:24" x14ac:dyDescent="0.55000000000000004">
      <c r="A30">
        <v>21</v>
      </c>
      <c r="B30" s="142"/>
      <c r="C30" s="142"/>
      <c r="D30" s="142"/>
      <c r="E30" s="142"/>
      <c r="F30" s="142"/>
      <c r="G30" t="str">
        <f t="shared" si="0"/>
        <v/>
      </c>
      <c r="H30" s="142"/>
      <c r="I30" t="str">
        <f t="shared" ca="1" si="1"/>
        <v/>
      </c>
      <c r="J30" s="142"/>
      <c r="K30" t="str">
        <f t="shared" ca="1" si="2"/>
        <v/>
      </c>
      <c r="L30" s="142"/>
      <c r="M30" s="142"/>
      <c r="N30" s="142"/>
      <c r="O30" s="146"/>
      <c r="P30" s="146"/>
      <c r="Q30" s="145">
        <f t="shared" si="4"/>
        <v>0</v>
      </c>
      <c r="R30" s="146"/>
      <c r="S30" s="146"/>
      <c r="T30" s="145">
        <f t="shared" si="5"/>
        <v>0</v>
      </c>
      <c r="U30" s="146"/>
      <c r="V30" s="146"/>
      <c r="W30" s="145">
        <f t="shared" si="6"/>
        <v>0</v>
      </c>
      <c r="X30" s="126">
        <f t="shared" si="3"/>
        <v>0</v>
      </c>
    </row>
    <row r="31" spans="1:24" x14ac:dyDescent="0.55000000000000004">
      <c r="A31">
        <v>22</v>
      </c>
      <c r="B31" s="142"/>
      <c r="C31" s="142"/>
      <c r="D31" s="142"/>
      <c r="E31" s="142"/>
      <c r="F31" s="142"/>
      <c r="G31" t="str">
        <f t="shared" si="0"/>
        <v/>
      </c>
      <c r="H31" s="142"/>
      <c r="I31" t="str">
        <f t="shared" ca="1" si="1"/>
        <v/>
      </c>
      <c r="J31" s="142"/>
      <c r="K31" t="str">
        <f t="shared" ca="1" si="2"/>
        <v/>
      </c>
      <c r="L31" s="142"/>
      <c r="M31" s="142"/>
      <c r="N31" s="142"/>
      <c r="O31" s="146"/>
      <c r="P31" s="146"/>
      <c r="Q31" s="145">
        <f t="shared" si="4"/>
        <v>0</v>
      </c>
      <c r="R31" s="146"/>
      <c r="S31" s="146"/>
      <c r="T31" s="145">
        <f t="shared" si="5"/>
        <v>0</v>
      </c>
      <c r="U31" s="146"/>
      <c r="V31" s="146"/>
      <c r="W31" s="145">
        <f t="shared" si="6"/>
        <v>0</v>
      </c>
      <c r="X31" s="126">
        <f t="shared" si="3"/>
        <v>0</v>
      </c>
    </row>
    <row r="32" spans="1:24" x14ac:dyDescent="0.55000000000000004">
      <c r="A32">
        <v>23</v>
      </c>
      <c r="B32" s="142"/>
      <c r="C32" s="142"/>
      <c r="D32" s="142"/>
      <c r="E32" s="142"/>
      <c r="F32" s="142"/>
      <c r="G32" t="str">
        <f t="shared" si="0"/>
        <v/>
      </c>
      <c r="H32" s="142"/>
      <c r="I32" t="str">
        <f t="shared" ca="1" si="1"/>
        <v/>
      </c>
      <c r="J32" s="142"/>
      <c r="K32" t="str">
        <f t="shared" ca="1" si="2"/>
        <v/>
      </c>
      <c r="L32" s="142"/>
      <c r="M32" s="142"/>
      <c r="N32" s="142"/>
      <c r="O32" s="146"/>
      <c r="P32" s="146"/>
      <c r="Q32" s="145">
        <f t="shared" si="4"/>
        <v>0</v>
      </c>
      <c r="R32" s="146"/>
      <c r="S32" s="146"/>
      <c r="T32" s="145">
        <f t="shared" si="5"/>
        <v>0</v>
      </c>
      <c r="U32" s="146"/>
      <c r="V32" s="146"/>
      <c r="W32" s="145">
        <f t="shared" si="6"/>
        <v>0</v>
      </c>
      <c r="X32" s="126">
        <f t="shared" si="3"/>
        <v>0</v>
      </c>
    </row>
    <row r="33" spans="1:24" x14ac:dyDescent="0.55000000000000004">
      <c r="A33">
        <v>24</v>
      </c>
      <c r="B33" s="142"/>
      <c r="C33" s="142"/>
      <c r="D33" s="142"/>
      <c r="E33" s="142"/>
      <c r="F33" s="142"/>
      <c r="G33" t="str">
        <f t="shared" si="0"/>
        <v/>
      </c>
      <c r="H33" s="142"/>
      <c r="I33" t="str">
        <f t="shared" ca="1" si="1"/>
        <v/>
      </c>
      <c r="J33" s="142"/>
      <c r="K33" t="str">
        <f t="shared" ca="1" si="2"/>
        <v/>
      </c>
      <c r="L33" s="142"/>
      <c r="M33" s="142"/>
      <c r="N33" s="142"/>
      <c r="O33" s="146"/>
      <c r="P33" s="146"/>
      <c r="Q33" s="145">
        <f t="shared" si="4"/>
        <v>0</v>
      </c>
      <c r="R33" s="146"/>
      <c r="S33" s="146"/>
      <c r="T33" s="145">
        <f t="shared" si="5"/>
        <v>0</v>
      </c>
      <c r="U33" s="146"/>
      <c r="V33" s="146"/>
      <c r="W33" s="145">
        <f t="shared" si="6"/>
        <v>0</v>
      </c>
      <c r="X33" s="126">
        <f t="shared" si="3"/>
        <v>0</v>
      </c>
    </row>
    <row r="34" spans="1:24" x14ac:dyDescent="0.55000000000000004">
      <c r="A34">
        <v>25</v>
      </c>
      <c r="B34" s="142"/>
      <c r="C34" s="142"/>
      <c r="D34" s="142"/>
      <c r="E34" s="142"/>
      <c r="F34" s="142"/>
      <c r="G34" t="str">
        <f t="shared" si="0"/>
        <v/>
      </c>
      <c r="H34" s="142"/>
      <c r="I34" t="str">
        <f t="shared" ca="1" si="1"/>
        <v/>
      </c>
      <c r="J34" s="142"/>
      <c r="K34" t="str">
        <f t="shared" ca="1" si="2"/>
        <v/>
      </c>
      <c r="L34" s="142"/>
      <c r="M34" s="142"/>
      <c r="N34" s="142"/>
      <c r="O34" s="146"/>
      <c r="P34" s="146"/>
      <c r="Q34" s="145">
        <f t="shared" si="4"/>
        <v>0</v>
      </c>
      <c r="R34" s="146"/>
      <c r="S34" s="146"/>
      <c r="T34" s="145">
        <f t="shared" si="5"/>
        <v>0</v>
      </c>
      <c r="U34" s="146"/>
      <c r="V34" s="146"/>
      <c r="W34" s="145">
        <f t="shared" si="6"/>
        <v>0</v>
      </c>
      <c r="X34" s="126">
        <f t="shared" si="3"/>
        <v>0</v>
      </c>
    </row>
    <row r="35" spans="1:24" x14ac:dyDescent="0.55000000000000004">
      <c r="A35">
        <v>26</v>
      </c>
      <c r="B35" s="142"/>
      <c r="C35" s="142"/>
      <c r="D35" s="142"/>
      <c r="E35" s="142"/>
      <c r="F35" s="142"/>
      <c r="G35" t="str">
        <f t="shared" si="0"/>
        <v/>
      </c>
      <c r="H35" s="142"/>
      <c r="I35" t="str">
        <f t="shared" ca="1" si="1"/>
        <v/>
      </c>
      <c r="J35" s="142"/>
      <c r="K35" t="str">
        <f t="shared" ca="1" si="2"/>
        <v/>
      </c>
      <c r="L35" s="142"/>
      <c r="M35" s="142"/>
      <c r="N35" s="142"/>
      <c r="O35" s="146"/>
      <c r="P35" s="146"/>
      <c r="Q35" s="145">
        <f t="shared" si="4"/>
        <v>0</v>
      </c>
      <c r="R35" s="146"/>
      <c r="S35" s="146"/>
      <c r="T35" s="145">
        <f t="shared" si="5"/>
        <v>0</v>
      </c>
      <c r="U35" s="146"/>
      <c r="V35" s="146"/>
      <c r="W35" s="145">
        <f t="shared" si="6"/>
        <v>0</v>
      </c>
      <c r="X35" s="126">
        <f t="shared" si="3"/>
        <v>0</v>
      </c>
    </row>
    <row r="36" spans="1:24" x14ac:dyDescent="0.55000000000000004">
      <c r="A36">
        <v>27</v>
      </c>
      <c r="B36" s="142"/>
      <c r="C36" s="142"/>
      <c r="D36" s="142"/>
      <c r="E36" s="142"/>
      <c r="F36" s="142"/>
      <c r="G36" t="str">
        <f t="shared" si="0"/>
        <v/>
      </c>
      <c r="H36" s="142"/>
      <c r="I36" t="str">
        <f t="shared" ca="1" si="1"/>
        <v/>
      </c>
      <c r="J36" s="142"/>
      <c r="K36" t="str">
        <f t="shared" ca="1" si="2"/>
        <v/>
      </c>
      <c r="L36" s="142"/>
      <c r="M36" s="142"/>
      <c r="N36" s="142"/>
      <c r="O36" s="146"/>
      <c r="P36" s="146"/>
      <c r="Q36" s="145">
        <f t="shared" si="4"/>
        <v>0</v>
      </c>
      <c r="R36" s="146"/>
      <c r="S36" s="146"/>
      <c r="T36" s="145">
        <f t="shared" si="5"/>
        <v>0</v>
      </c>
      <c r="U36" s="146"/>
      <c r="V36" s="146"/>
      <c r="W36" s="145">
        <f t="shared" si="6"/>
        <v>0</v>
      </c>
      <c r="X36" s="126">
        <f t="shared" si="3"/>
        <v>0</v>
      </c>
    </row>
    <row r="37" spans="1:24" x14ac:dyDescent="0.55000000000000004">
      <c r="A37">
        <v>28</v>
      </c>
      <c r="B37" s="142"/>
      <c r="C37" s="142"/>
      <c r="D37" s="142"/>
      <c r="E37" s="142"/>
      <c r="F37" s="142"/>
      <c r="G37" t="str">
        <f t="shared" si="0"/>
        <v/>
      </c>
      <c r="H37" s="142"/>
      <c r="I37" t="str">
        <f t="shared" ca="1" si="1"/>
        <v/>
      </c>
      <c r="J37" s="142"/>
      <c r="K37" t="str">
        <f t="shared" ca="1" si="2"/>
        <v/>
      </c>
      <c r="L37" s="142"/>
      <c r="M37" s="142"/>
      <c r="N37" s="142"/>
      <c r="O37" s="146"/>
      <c r="P37" s="146"/>
      <c r="Q37" s="145">
        <f t="shared" si="4"/>
        <v>0</v>
      </c>
      <c r="R37" s="146"/>
      <c r="S37" s="146"/>
      <c r="T37" s="145">
        <f t="shared" si="5"/>
        <v>0</v>
      </c>
      <c r="U37" s="146"/>
      <c r="V37" s="146"/>
      <c r="W37" s="145">
        <f t="shared" si="6"/>
        <v>0</v>
      </c>
      <c r="X37" s="126">
        <f t="shared" si="3"/>
        <v>0</v>
      </c>
    </row>
    <row r="38" spans="1:24" x14ac:dyDescent="0.55000000000000004">
      <c r="A38">
        <v>29</v>
      </c>
      <c r="B38" s="142"/>
      <c r="C38" s="142"/>
      <c r="D38" s="142"/>
      <c r="E38" s="142"/>
      <c r="F38" s="142"/>
      <c r="G38" t="str">
        <f t="shared" si="0"/>
        <v/>
      </c>
      <c r="H38" s="142"/>
      <c r="I38" t="str">
        <f t="shared" ca="1" si="1"/>
        <v/>
      </c>
      <c r="J38" s="142"/>
      <c r="K38" t="str">
        <f t="shared" ca="1" si="2"/>
        <v/>
      </c>
      <c r="L38" s="142"/>
      <c r="M38" s="142"/>
      <c r="N38" s="142"/>
      <c r="O38" s="146"/>
      <c r="P38" s="146"/>
      <c r="Q38" s="145">
        <f t="shared" si="4"/>
        <v>0</v>
      </c>
      <c r="R38" s="146"/>
      <c r="S38" s="146"/>
      <c r="T38" s="145">
        <f t="shared" si="5"/>
        <v>0</v>
      </c>
      <c r="U38" s="146"/>
      <c r="V38" s="146"/>
      <c r="W38" s="145">
        <f t="shared" si="6"/>
        <v>0</v>
      </c>
      <c r="X38" s="126">
        <f t="shared" si="3"/>
        <v>0</v>
      </c>
    </row>
    <row r="39" spans="1:24" x14ac:dyDescent="0.55000000000000004">
      <c r="A39">
        <v>30</v>
      </c>
      <c r="B39" s="142"/>
      <c r="C39" s="142"/>
      <c r="D39" s="142"/>
      <c r="E39" s="142"/>
      <c r="F39" s="142"/>
      <c r="G39" t="str">
        <f t="shared" si="0"/>
        <v/>
      </c>
      <c r="H39" s="142"/>
      <c r="I39" t="str">
        <f t="shared" ca="1" si="1"/>
        <v/>
      </c>
      <c r="J39" s="142"/>
      <c r="K39" t="str">
        <f t="shared" ca="1" si="2"/>
        <v/>
      </c>
      <c r="L39" s="142"/>
      <c r="M39" s="142"/>
      <c r="N39" s="142"/>
      <c r="O39" s="146"/>
      <c r="P39" s="146"/>
      <c r="Q39" s="145">
        <f t="shared" si="4"/>
        <v>0</v>
      </c>
      <c r="R39" s="146"/>
      <c r="S39" s="146"/>
      <c r="T39" s="145">
        <f t="shared" si="5"/>
        <v>0</v>
      </c>
      <c r="U39" s="146"/>
      <c r="V39" s="146"/>
      <c r="W39" s="145">
        <f t="shared" si="6"/>
        <v>0</v>
      </c>
      <c r="X39" s="126">
        <f t="shared" si="3"/>
        <v>0</v>
      </c>
    </row>
    <row r="40" spans="1:24" x14ac:dyDescent="0.55000000000000004">
      <c r="A40">
        <v>31</v>
      </c>
      <c r="B40" s="142"/>
      <c r="C40" s="142"/>
      <c r="D40" s="142"/>
      <c r="E40" s="142"/>
      <c r="F40" s="142"/>
      <c r="G40" t="str">
        <f t="shared" si="0"/>
        <v/>
      </c>
      <c r="H40" s="142"/>
      <c r="I40" t="str">
        <f t="shared" ca="1" si="1"/>
        <v/>
      </c>
      <c r="J40" s="142"/>
      <c r="K40" t="str">
        <f t="shared" ca="1" si="2"/>
        <v/>
      </c>
      <c r="L40" s="142"/>
      <c r="M40" s="142"/>
      <c r="N40" s="142"/>
      <c r="O40" s="146"/>
      <c r="P40" s="146"/>
      <c r="Q40" s="145">
        <f t="shared" si="4"/>
        <v>0</v>
      </c>
      <c r="R40" s="146"/>
      <c r="S40" s="146"/>
      <c r="T40" s="145">
        <f t="shared" si="5"/>
        <v>0</v>
      </c>
      <c r="U40" s="146"/>
      <c r="V40" s="146"/>
      <c r="W40" s="145">
        <f t="shared" si="6"/>
        <v>0</v>
      </c>
      <c r="X40" s="126">
        <f t="shared" si="3"/>
        <v>0</v>
      </c>
    </row>
    <row r="41" spans="1:24" x14ac:dyDescent="0.55000000000000004">
      <c r="A41">
        <v>32</v>
      </c>
      <c r="B41" s="142"/>
      <c r="C41" s="142"/>
      <c r="D41" s="142"/>
      <c r="E41" s="142"/>
      <c r="F41" s="142"/>
      <c r="G41" t="str">
        <f t="shared" si="0"/>
        <v/>
      </c>
      <c r="H41" s="142"/>
      <c r="I41" t="str">
        <f t="shared" ca="1" si="1"/>
        <v/>
      </c>
      <c r="J41" s="142"/>
      <c r="K41" t="str">
        <f t="shared" ca="1" si="2"/>
        <v/>
      </c>
      <c r="L41" s="142"/>
      <c r="M41" s="142"/>
      <c r="N41" s="142"/>
      <c r="O41" s="146"/>
      <c r="P41" s="146"/>
      <c r="Q41" s="145">
        <f t="shared" si="4"/>
        <v>0</v>
      </c>
      <c r="R41" s="146"/>
      <c r="S41" s="146"/>
      <c r="T41" s="145">
        <f t="shared" si="5"/>
        <v>0</v>
      </c>
      <c r="U41" s="146"/>
      <c r="V41" s="146"/>
      <c r="W41" s="145">
        <f t="shared" si="6"/>
        <v>0</v>
      </c>
      <c r="X41" s="126">
        <f t="shared" si="3"/>
        <v>0</v>
      </c>
    </row>
    <row r="42" spans="1:24" x14ac:dyDescent="0.55000000000000004">
      <c r="A42">
        <v>33</v>
      </c>
      <c r="B42" s="142"/>
      <c r="C42" s="142"/>
      <c r="D42" s="142"/>
      <c r="E42" s="142"/>
      <c r="F42" s="142"/>
      <c r="G42" t="str">
        <f t="shared" si="0"/>
        <v/>
      </c>
      <c r="H42" s="142"/>
      <c r="I42" t="str">
        <f t="shared" ca="1" si="1"/>
        <v/>
      </c>
      <c r="J42" s="142"/>
      <c r="K42" t="str">
        <f t="shared" ca="1" si="2"/>
        <v/>
      </c>
      <c r="L42" s="142"/>
      <c r="M42" s="142"/>
      <c r="N42" s="142"/>
      <c r="O42" s="146"/>
      <c r="P42" s="146"/>
      <c r="Q42" s="145">
        <f t="shared" si="4"/>
        <v>0</v>
      </c>
      <c r="R42" s="146"/>
      <c r="S42" s="146"/>
      <c r="T42" s="145">
        <f t="shared" si="5"/>
        <v>0</v>
      </c>
      <c r="U42" s="146"/>
      <c r="V42" s="146"/>
      <c r="W42" s="145">
        <f t="shared" si="6"/>
        <v>0</v>
      </c>
      <c r="X42" s="126">
        <f t="shared" si="3"/>
        <v>0</v>
      </c>
    </row>
    <row r="43" spans="1:24" x14ac:dyDescent="0.55000000000000004">
      <c r="A43">
        <v>34</v>
      </c>
      <c r="B43" s="142"/>
      <c r="C43" s="142"/>
      <c r="D43" s="142"/>
      <c r="E43" s="142"/>
      <c r="F43" s="142"/>
      <c r="G43" t="str">
        <f t="shared" si="0"/>
        <v/>
      </c>
      <c r="H43" s="142"/>
      <c r="I43" t="str">
        <f t="shared" ca="1" si="1"/>
        <v/>
      </c>
      <c r="J43" s="142"/>
      <c r="K43" t="str">
        <f t="shared" ca="1" si="2"/>
        <v/>
      </c>
      <c r="L43" s="142"/>
      <c r="M43" s="142"/>
      <c r="N43" s="142"/>
      <c r="O43" s="146"/>
      <c r="P43" s="146"/>
      <c r="Q43" s="145">
        <f t="shared" si="4"/>
        <v>0</v>
      </c>
      <c r="R43" s="146"/>
      <c r="S43" s="146"/>
      <c r="T43" s="145">
        <f t="shared" si="5"/>
        <v>0</v>
      </c>
      <c r="U43" s="146"/>
      <c r="V43" s="146"/>
      <c r="W43" s="145">
        <f t="shared" si="6"/>
        <v>0</v>
      </c>
      <c r="X43" s="126">
        <f t="shared" si="3"/>
        <v>0</v>
      </c>
    </row>
    <row r="44" spans="1:24" x14ac:dyDescent="0.55000000000000004">
      <c r="A44">
        <v>35</v>
      </c>
      <c r="B44" s="142"/>
      <c r="C44" s="142"/>
      <c r="D44" s="142"/>
      <c r="E44" s="142"/>
      <c r="F44" s="142"/>
      <c r="G44" t="str">
        <f t="shared" si="0"/>
        <v/>
      </c>
      <c r="H44" s="142"/>
      <c r="I44" t="str">
        <f t="shared" ca="1" si="1"/>
        <v/>
      </c>
      <c r="J44" s="142"/>
      <c r="K44" t="str">
        <f t="shared" ca="1" si="2"/>
        <v/>
      </c>
      <c r="L44" s="142"/>
      <c r="M44" s="142"/>
      <c r="N44" s="142"/>
      <c r="O44" s="146"/>
      <c r="P44" s="146"/>
      <c r="Q44" s="145">
        <f t="shared" si="4"/>
        <v>0</v>
      </c>
      <c r="R44" s="146"/>
      <c r="S44" s="146"/>
      <c r="T44" s="145">
        <f t="shared" si="5"/>
        <v>0</v>
      </c>
      <c r="U44" s="146"/>
      <c r="V44" s="146"/>
      <c r="W44" s="145">
        <f t="shared" si="6"/>
        <v>0</v>
      </c>
      <c r="X44" s="126">
        <f t="shared" si="3"/>
        <v>0</v>
      </c>
    </row>
    <row r="45" spans="1:24" x14ac:dyDescent="0.55000000000000004">
      <c r="A45">
        <v>36</v>
      </c>
      <c r="B45" s="142"/>
      <c r="C45" s="142"/>
      <c r="D45" s="142"/>
      <c r="E45" s="142"/>
      <c r="F45" s="142"/>
      <c r="G45" t="str">
        <f t="shared" si="0"/>
        <v/>
      </c>
      <c r="H45" s="142"/>
      <c r="I45" t="str">
        <f t="shared" ca="1" si="1"/>
        <v/>
      </c>
      <c r="J45" s="142"/>
      <c r="K45" t="str">
        <f t="shared" ca="1" si="2"/>
        <v/>
      </c>
      <c r="L45" s="142"/>
      <c r="M45" s="142"/>
      <c r="N45" s="142"/>
      <c r="O45" s="146"/>
      <c r="P45" s="146"/>
      <c r="Q45" s="145">
        <f t="shared" si="4"/>
        <v>0</v>
      </c>
      <c r="R45" s="146"/>
      <c r="S45" s="146"/>
      <c r="T45" s="145">
        <f t="shared" si="5"/>
        <v>0</v>
      </c>
      <c r="U45" s="146"/>
      <c r="V45" s="146"/>
      <c r="W45" s="145">
        <f t="shared" si="6"/>
        <v>0</v>
      </c>
      <c r="X45" s="126">
        <f t="shared" si="3"/>
        <v>0</v>
      </c>
    </row>
    <row r="46" spans="1:24" x14ac:dyDescent="0.55000000000000004">
      <c r="A46">
        <v>37</v>
      </c>
      <c r="B46" s="142"/>
      <c r="C46" s="142"/>
      <c r="D46" s="142"/>
      <c r="E46" s="142"/>
      <c r="F46" s="142"/>
      <c r="G46" t="str">
        <f t="shared" si="0"/>
        <v/>
      </c>
      <c r="H46" s="142"/>
      <c r="I46" t="str">
        <f t="shared" ca="1" si="1"/>
        <v/>
      </c>
      <c r="J46" s="142"/>
      <c r="K46" t="str">
        <f t="shared" ca="1" si="2"/>
        <v/>
      </c>
      <c r="L46" s="142"/>
      <c r="M46" s="142"/>
      <c r="N46" s="142"/>
      <c r="O46" s="146"/>
      <c r="P46" s="146"/>
      <c r="Q46" s="145">
        <f t="shared" si="4"/>
        <v>0</v>
      </c>
      <c r="R46" s="146"/>
      <c r="S46" s="146"/>
      <c r="T46" s="145">
        <f t="shared" si="5"/>
        <v>0</v>
      </c>
      <c r="U46" s="146"/>
      <c r="V46" s="146"/>
      <c r="W46" s="145">
        <f t="shared" si="6"/>
        <v>0</v>
      </c>
      <c r="X46" s="126">
        <f t="shared" si="3"/>
        <v>0</v>
      </c>
    </row>
    <row r="47" spans="1:24" x14ac:dyDescent="0.55000000000000004">
      <c r="A47">
        <v>38</v>
      </c>
      <c r="B47" s="142"/>
      <c r="C47" s="142"/>
      <c r="D47" s="142"/>
      <c r="E47" s="142"/>
      <c r="F47" s="142"/>
      <c r="G47" t="str">
        <f t="shared" si="0"/>
        <v/>
      </c>
      <c r="H47" s="142"/>
      <c r="I47" t="str">
        <f t="shared" ca="1" si="1"/>
        <v/>
      </c>
      <c r="J47" s="142"/>
      <c r="K47" t="str">
        <f t="shared" ca="1" si="2"/>
        <v/>
      </c>
      <c r="L47" s="142"/>
      <c r="M47" s="142"/>
      <c r="N47" s="142"/>
      <c r="O47" s="146"/>
      <c r="P47" s="146"/>
      <c r="Q47" s="145">
        <f t="shared" si="4"/>
        <v>0</v>
      </c>
      <c r="R47" s="146"/>
      <c r="S47" s="146"/>
      <c r="T47" s="145">
        <f t="shared" si="5"/>
        <v>0</v>
      </c>
      <c r="U47" s="146"/>
      <c r="V47" s="146"/>
      <c r="W47" s="145">
        <f t="shared" si="6"/>
        <v>0</v>
      </c>
      <c r="X47" s="126">
        <f t="shared" si="3"/>
        <v>0</v>
      </c>
    </row>
    <row r="48" spans="1:24" x14ac:dyDescent="0.55000000000000004">
      <c r="A48">
        <v>39</v>
      </c>
      <c r="B48" s="142"/>
      <c r="C48" s="142"/>
      <c r="D48" s="142"/>
      <c r="E48" s="142"/>
      <c r="F48" s="142"/>
      <c r="G48" t="str">
        <f t="shared" si="0"/>
        <v/>
      </c>
      <c r="H48" s="142"/>
      <c r="I48" t="str">
        <f t="shared" ca="1" si="1"/>
        <v/>
      </c>
      <c r="J48" s="142"/>
      <c r="K48" t="str">
        <f t="shared" ca="1" si="2"/>
        <v/>
      </c>
      <c r="L48" s="142"/>
      <c r="M48" s="142"/>
      <c r="N48" s="142"/>
      <c r="O48" s="146"/>
      <c r="P48" s="146"/>
      <c r="Q48" s="145">
        <f t="shared" si="4"/>
        <v>0</v>
      </c>
      <c r="R48" s="146"/>
      <c r="S48" s="146"/>
      <c r="T48" s="145">
        <f t="shared" si="5"/>
        <v>0</v>
      </c>
      <c r="U48" s="146"/>
      <c r="V48" s="146"/>
      <c r="W48" s="145">
        <f t="shared" si="6"/>
        <v>0</v>
      </c>
      <c r="X48" s="126">
        <f t="shared" si="3"/>
        <v>0</v>
      </c>
    </row>
    <row r="49" spans="1:24" x14ac:dyDescent="0.55000000000000004">
      <c r="A49">
        <v>40</v>
      </c>
      <c r="B49" s="142"/>
      <c r="C49" s="142"/>
      <c r="D49" s="142"/>
      <c r="E49" s="142"/>
      <c r="F49" s="142"/>
      <c r="G49" t="str">
        <f t="shared" si="0"/>
        <v/>
      </c>
      <c r="H49" s="142"/>
      <c r="I49" t="str">
        <f t="shared" ca="1" si="1"/>
        <v/>
      </c>
      <c r="J49" s="142"/>
      <c r="K49" t="str">
        <f t="shared" ca="1" si="2"/>
        <v/>
      </c>
      <c r="L49" s="142"/>
      <c r="M49" s="142"/>
      <c r="N49" s="142"/>
      <c r="O49" s="146"/>
      <c r="P49" s="146"/>
      <c r="Q49" s="145">
        <f t="shared" si="4"/>
        <v>0</v>
      </c>
      <c r="R49" s="146"/>
      <c r="S49" s="146"/>
      <c r="T49" s="145">
        <f t="shared" si="5"/>
        <v>0</v>
      </c>
      <c r="U49" s="146"/>
      <c r="V49" s="146"/>
      <c r="W49" s="145">
        <f t="shared" si="6"/>
        <v>0</v>
      </c>
      <c r="X49" s="126">
        <f t="shared" si="3"/>
        <v>0</v>
      </c>
    </row>
    <row r="50" spans="1:24" x14ac:dyDescent="0.55000000000000004">
      <c r="A50">
        <v>41</v>
      </c>
      <c r="B50" s="142"/>
      <c r="C50" s="142"/>
      <c r="D50" s="142"/>
      <c r="E50" s="142"/>
      <c r="F50" s="142"/>
      <c r="G50" t="str">
        <f t="shared" si="0"/>
        <v/>
      </c>
      <c r="H50" s="142"/>
      <c r="I50" t="str">
        <f t="shared" ca="1" si="1"/>
        <v/>
      </c>
      <c r="J50" s="142"/>
      <c r="K50" t="str">
        <f t="shared" ca="1" si="2"/>
        <v/>
      </c>
      <c r="L50" s="142"/>
      <c r="M50" s="142"/>
      <c r="N50" s="142"/>
      <c r="O50" s="146"/>
      <c r="P50" s="146"/>
      <c r="Q50" s="145">
        <f t="shared" si="4"/>
        <v>0</v>
      </c>
      <c r="R50" s="146"/>
      <c r="S50" s="146"/>
      <c r="T50" s="145">
        <f t="shared" si="5"/>
        <v>0</v>
      </c>
      <c r="U50" s="146"/>
      <c r="V50" s="146"/>
      <c r="W50" s="145">
        <f t="shared" si="6"/>
        <v>0</v>
      </c>
      <c r="X50" s="126">
        <f t="shared" si="3"/>
        <v>0</v>
      </c>
    </row>
    <row r="51" spans="1:24" x14ac:dyDescent="0.55000000000000004">
      <c r="A51">
        <v>42</v>
      </c>
      <c r="B51" s="142"/>
      <c r="C51" s="142"/>
      <c r="D51" s="142"/>
      <c r="E51" s="142"/>
      <c r="F51" s="142"/>
      <c r="G51" t="str">
        <f t="shared" si="0"/>
        <v/>
      </c>
      <c r="H51" s="142"/>
      <c r="I51" t="str">
        <f t="shared" ca="1" si="1"/>
        <v/>
      </c>
      <c r="J51" s="142"/>
      <c r="K51" t="str">
        <f t="shared" ca="1" si="2"/>
        <v/>
      </c>
      <c r="L51" s="142"/>
      <c r="M51" s="142"/>
      <c r="N51" s="142"/>
      <c r="O51" s="146"/>
      <c r="P51" s="146"/>
      <c r="Q51" s="145">
        <f t="shared" si="4"/>
        <v>0</v>
      </c>
      <c r="R51" s="146"/>
      <c r="S51" s="146"/>
      <c r="T51" s="145">
        <f t="shared" si="5"/>
        <v>0</v>
      </c>
      <c r="U51" s="146"/>
      <c r="V51" s="146"/>
      <c r="W51" s="145">
        <f t="shared" si="6"/>
        <v>0</v>
      </c>
      <c r="X51" s="126">
        <f t="shared" si="3"/>
        <v>0</v>
      </c>
    </row>
    <row r="52" spans="1:24" x14ac:dyDescent="0.55000000000000004">
      <c r="A52">
        <v>43</v>
      </c>
      <c r="B52" s="142"/>
      <c r="C52" s="142"/>
      <c r="D52" s="142"/>
      <c r="E52" s="142"/>
      <c r="F52" s="142"/>
      <c r="G52" t="str">
        <f t="shared" si="0"/>
        <v/>
      </c>
      <c r="H52" s="142"/>
      <c r="I52" t="str">
        <f t="shared" ca="1" si="1"/>
        <v/>
      </c>
      <c r="J52" s="142"/>
      <c r="K52" t="str">
        <f t="shared" ca="1" si="2"/>
        <v/>
      </c>
      <c r="L52" s="142"/>
      <c r="M52" s="142"/>
      <c r="N52" s="142"/>
      <c r="O52" s="146"/>
      <c r="P52" s="146"/>
      <c r="Q52" s="145">
        <f t="shared" si="4"/>
        <v>0</v>
      </c>
      <c r="R52" s="146"/>
      <c r="S52" s="146"/>
      <c r="T52" s="145">
        <f t="shared" si="5"/>
        <v>0</v>
      </c>
      <c r="U52" s="146"/>
      <c r="V52" s="146"/>
      <c r="W52" s="145">
        <f t="shared" si="6"/>
        <v>0</v>
      </c>
      <c r="X52" s="126">
        <f t="shared" si="3"/>
        <v>0</v>
      </c>
    </row>
    <row r="53" spans="1:24" x14ac:dyDescent="0.55000000000000004">
      <c r="A53">
        <v>44</v>
      </c>
      <c r="B53" s="142"/>
      <c r="C53" s="142"/>
      <c r="D53" s="142"/>
      <c r="E53" s="142"/>
      <c r="F53" s="142"/>
      <c r="G53" t="str">
        <f t="shared" si="0"/>
        <v/>
      </c>
      <c r="H53" s="142"/>
      <c r="I53" t="str">
        <f t="shared" ca="1" si="1"/>
        <v/>
      </c>
      <c r="J53" s="142"/>
      <c r="K53" t="str">
        <f t="shared" ca="1" si="2"/>
        <v/>
      </c>
      <c r="L53" s="142"/>
      <c r="M53" s="142"/>
      <c r="N53" s="142"/>
      <c r="O53" s="146"/>
      <c r="P53" s="146"/>
      <c r="Q53" s="145">
        <f t="shared" si="4"/>
        <v>0</v>
      </c>
      <c r="R53" s="146"/>
      <c r="S53" s="146"/>
      <c r="T53" s="145">
        <f t="shared" si="5"/>
        <v>0</v>
      </c>
      <c r="U53" s="146"/>
      <c r="V53" s="146"/>
      <c r="W53" s="145">
        <f t="shared" si="6"/>
        <v>0</v>
      </c>
      <c r="X53" s="126">
        <f t="shared" si="3"/>
        <v>0</v>
      </c>
    </row>
    <row r="54" spans="1:24" x14ac:dyDescent="0.55000000000000004">
      <c r="A54">
        <v>45</v>
      </c>
      <c r="B54" s="142"/>
      <c r="C54" s="142"/>
      <c r="D54" s="142"/>
      <c r="E54" s="142"/>
      <c r="F54" s="142"/>
      <c r="G54" t="str">
        <f t="shared" si="0"/>
        <v/>
      </c>
      <c r="H54" s="142"/>
      <c r="I54" t="str">
        <f t="shared" ca="1" si="1"/>
        <v/>
      </c>
      <c r="J54" s="142"/>
      <c r="K54" t="str">
        <f t="shared" ca="1" si="2"/>
        <v/>
      </c>
      <c r="L54" s="142"/>
      <c r="M54" s="142"/>
      <c r="N54" s="142"/>
      <c r="O54" s="146"/>
      <c r="P54" s="146"/>
      <c r="Q54" s="145">
        <f t="shared" si="4"/>
        <v>0</v>
      </c>
      <c r="R54" s="146"/>
      <c r="S54" s="146"/>
      <c r="T54" s="145">
        <f t="shared" si="5"/>
        <v>0</v>
      </c>
      <c r="U54" s="146"/>
      <c r="V54" s="146"/>
      <c r="W54" s="145">
        <f t="shared" si="6"/>
        <v>0</v>
      </c>
      <c r="X54" s="126">
        <f t="shared" si="3"/>
        <v>0</v>
      </c>
    </row>
    <row r="55" spans="1:24" x14ac:dyDescent="0.55000000000000004">
      <c r="A55">
        <v>46</v>
      </c>
      <c r="B55" s="142"/>
      <c r="C55" s="142"/>
      <c r="D55" s="142"/>
      <c r="E55" s="142"/>
      <c r="F55" s="142"/>
      <c r="G55" t="str">
        <f t="shared" si="0"/>
        <v/>
      </c>
      <c r="H55" s="142"/>
      <c r="I55" t="str">
        <f t="shared" ca="1" si="1"/>
        <v/>
      </c>
      <c r="J55" s="142"/>
      <c r="K55" t="str">
        <f t="shared" ca="1" si="2"/>
        <v/>
      </c>
      <c r="L55" s="142"/>
      <c r="M55" s="142"/>
      <c r="N55" s="142"/>
      <c r="O55" s="146"/>
      <c r="P55" s="146"/>
      <c r="Q55" s="145">
        <f t="shared" si="4"/>
        <v>0</v>
      </c>
      <c r="R55" s="146"/>
      <c r="S55" s="146"/>
      <c r="T55" s="145">
        <f t="shared" si="5"/>
        <v>0</v>
      </c>
      <c r="U55" s="146"/>
      <c r="V55" s="146"/>
      <c r="W55" s="145">
        <f t="shared" si="6"/>
        <v>0</v>
      </c>
      <c r="X55" s="126">
        <f t="shared" si="3"/>
        <v>0</v>
      </c>
    </row>
    <row r="56" spans="1:24" x14ac:dyDescent="0.55000000000000004">
      <c r="A56">
        <v>47</v>
      </c>
      <c r="B56" s="142"/>
      <c r="C56" s="142"/>
      <c r="D56" s="142"/>
      <c r="E56" s="142"/>
      <c r="F56" s="142"/>
      <c r="G56" t="str">
        <f t="shared" si="0"/>
        <v/>
      </c>
      <c r="H56" s="142"/>
      <c r="I56" t="str">
        <f t="shared" ca="1" si="1"/>
        <v/>
      </c>
      <c r="J56" s="142"/>
      <c r="K56" t="str">
        <f t="shared" ca="1" si="2"/>
        <v/>
      </c>
      <c r="L56" s="142"/>
      <c r="M56" s="142"/>
      <c r="N56" s="142"/>
      <c r="O56" s="146"/>
      <c r="P56" s="146"/>
      <c r="Q56" s="145">
        <f t="shared" si="4"/>
        <v>0</v>
      </c>
      <c r="R56" s="146"/>
      <c r="S56" s="146"/>
      <c r="T56" s="145">
        <f t="shared" si="5"/>
        <v>0</v>
      </c>
      <c r="U56" s="146"/>
      <c r="V56" s="146"/>
      <c r="W56" s="145">
        <f t="shared" si="6"/>
        <v>0</v>
      </c>
      <c r="X56" s="126">
        <f t="shared" si="3"/>
        <v>0</v>
      </c>
    </row>
    <row r="57" spans="1:24" x14ac:dyDescent="0.55000000000000004">
      <c r="A57">
        <v>48</v>
      </c>
      <c r="B57" s="142"/>
      <c r="C57" s="142"/>
      <c r="D57" s="142"/>
      <c r="E57" s="142"/>
      <c r="F57" s="142"/>
      <c r="G57" t="str">
        <f t="shared" si="0"/>
        <v/>
      </c>
      <c r="H57" s="142"/>
      <c r="I57" t="str">
        <f t="shared" ca="1" si="1"/>
        <v/>
      </c>
      <c r="J57" s="142"/>
      <c r="K57" t="str">
        <f t="shared" ca="1" si="2"/>
        <v/>
      </c>
      <c r="L57" s="142"/>
      <c r="M57" s="142"/>
      <c r="N57" s="142"/>
      <c r="O57" s="146"/>
      <c r="P57" s="146"/>
      <c r="Q57" s="145">
        <f t="shared" si="4"/>
        <v>0</v>
      </c>
      <c r="R57" s="146"/>
      <c r="S57" s="146"/>
      <c r="T57" s="145">
        <f t="shared" si="5"/>
        <v>0</v>
      </c>
      <c r="U57" s="146"/>
      <c r="V57" s="146"/>
      <c r="W57" s="145">
        <f t="shared" si="6"/>
        <v>0</v>
      </c>
      <c r="X57" s="126">
        <f t="shared" si="3"/>
        <v>0</v>
      </c>
    </row>
    <row r="58" spans="1:24" x14ac:dyDescent="0.55000000000000004">
      <c r="A58">
        <v>49</v>
      </c>
      <c r="B58" s="142"/>
      <c r="C58" s="142"/>
      <c r="D58" s="142"/>
      <c r="E58" s="142"/>
      <c r="F58" s="142"/>
      <c r="G58" t="str">
        <f t="shared" si="0"/>
        <v/>
      </c>
      <c r="H58" s="142"/>
      <c r="I58" t="str">
        <f t="shared" ca="1" si="1"/>
        <v/>
      </c>
      <c r="J58" s="142"/>
      <c r="K58" t="str">
        <f t="shared" ca="1" si="2"/>
        <v/>
      </c>
      <c r="L58" s="142"/>
      <c r="M58" s="142"/>
      <c r="N58" s="142"/>
      <c r="O58" s="146"/>
      <c r="P58" s="146"/>
      <c r="Q58" s="145">
        <f t="shared" si="4"/>
        <v>0</v>
      </c>
      <c r="R58" s="146"/>
      <c r="S58" s="146"/>
      <c r="T58" s="145">
        <f t="shared" si="5"/>
        <v>0</v>
      </c>
      <c r="U58" s="146"/>
      <c r="V58" s="146"/>
      <c r="W58" s="145">
        <f t="shared" si="6"/>
        <v>0</v>
      </c>
      <c r="X58" s="126">
        <f t="shared" si="3"/>
        <v>0</v>
      </c>
    </row>
    <row r="59" spans="1:24" x14ac:dyDescent="0.55000000000000004">
      <c r="A59">
        <v>50</v>
      </c>
      <c r="B59" s="142"/>
      <c r="C59" s="142"/>
      <c r="D59" s="142"/>
      <c r="E59" s="142"/>
      <c r="F59" s="142"/>
      <c r="G59" t="str">
        <f t="shared" si="0"/>
        <v/>
      </c>
      <c r="H59" s="142"/>
      <c r="I59" t="str">
        <f t="shared" ca="1" si="1"/>
        <v/>
      </c>
      <c r="J59" s="142"/>
      <c r="K59" t="str">
        <f t="shared" ca="1" si="2"/>
        <v/>
      </c>
      <c r="L59" s="142"/>
      <c r="M59" s="142"/>
      <c r="N59" s="142"/>
      <c r="O59" s="146"/>
      <c r="P59" s="146"/>
      <c r="Q59" s="145">
        <f t="shared" si="4"/>
        <v>0</v>
      </c>
      <c r="R59" s="146"/>
      <c r="S59" s="146"/>
      <c r="T59" s="145">
        <f t="shared" si="5"/>
        <v>0</v>
      </c>
      <c r="U59" s="146"/>
      <c r="V59" s="146"/>
      <c r="W59" s="145">
        <f t="shared" si="6"/>
        <v>0</v>
      </c>
      <c r="X59" s="126">
        <f t="shared" si="3"/>
        <v>0</v>
      </c>
    </row>
    <row r="60" spans="1:24" x14ac:dyDescent="0.55000000000000004">
      <c r="A60">
        <v>51</v>
      </c>
      <c r="B60" s="142"/>
      <c r="C60" s="142"/>
      <c r="D60" s="142"/>
      <c r="E60" s="142"/>
      <c r="F60" s="142"/>
      <c r="G60" t="str">
        <f t="shared" si="0"/>
        <v/>
      </c>
      <c r="H60" s="142"/>
      <c r="I60" t="str">
        <f t="shared" ca="1" si="1"/>
        <v/>
      </c>
      <c r="J60" s="142"/>
      <c r="K60" t="str">
        <f t="shared" ca="1" si="2"/>
        <v/>
      </c>
      <c r="L60" s="142"/>
      <c r="M60" s="142"/>
      <c r="N60" s="142"/>
      <c r="O60" s="146"/>
      <c r="P60" s="146"/>
      <c r="Q60" s="145">
        <f t="shared" si="4"/>
        <v>0</v>
      </c>
      <c r="R60" s="146"/>
      <c r="S60" s="146"/>
      <c r="T60" s="145">
        <f t="shared" si="5"/>
        <v>0</v>
      </c>
      <c r="U60" s="146"/>
      <c r="V60" s="146"/>
      <c r="W60" s="145">
        <f t="shared" si="6"/>
        <v>0</v>
      </c>
      <c r="X60" s="126">
        <f t="shared" si="3"/>
        <v>0</v>
      </c>
    </row>
    <row r="61" spans="1:24" x14ac:dyDescent="0.55000000000000004">
      <c r="A61">
        <v>52</v>
      </c>
      <c r="B61" s="142"/>
      <c r="C61" s="142"/>
      <c r="D61" s="142"/>
      <c r="E61" s="142"/>
      <c r="F61" s="142"/>
      <c r="G61" t="str">
        <f t="shared" si="0"/>
        <v/>
      </c>
      <c r="H61" s="142"/>
      <c r="I61" t="str">
        <f t="shared" ca="1" si="1"/>
        <v/>
      </c>
      <c r="J61" s="142"/>
      <c r="K61" t="str">
        <f t="shared" ca="1" si="2"/>
        <v/>
      </c>
      <c r="L61" s="142"/>
      <c r="M61" s="142"/>
      <c r="N61" s="142"/>
      <c r="O61" s="146"/>
      <c r="P61" s="146"/>
      <c r="Q61" s="145">
        <f t="shared" si="4"/>
        <v>0</v>
      </c>
      <c r="R61" s="146"/>
      <c r="S61" s="146"/>
      <c r="T61" s="145">
        <f t="shared" si="5"/>
        <v>0</v>
      </c>
      <c r="U61" s="146"/>
      <c r="V61" s="146"/>
      <c r="W61" s="145">
        <f t="shared" si="6"/>
        <v>0</v>
      </c>
      <c r="X61" s="126">
        <f t="shared" si="3"/>
        <v>0</v>
      </c>
    </row>
    <row r="62" spans="1:24" x14ac:dyDescent="0.55000000000000004">
      <c r="A62">
        <v>53</v>
      </c>
      <c r="B62" s="142"/>
      <c r="C62" s="142"/>
      <c r="D62" s="142"/>
      <c r="E62" s="142"/>
      <c r="F62" s="142"/>
      <c r="G62" t="str">
        <f t="shared" si="0"/>
        <v/>
      </c>
      <c r="H62" s="142"/>
      <c r="I62" t="str">
        <f t="shared" ca="1" si="1"/>
        <v/>
      </c>
      <c r="J62" s="142"/>
      <c r="K62" t="str">
        <f t="shared" ca="1" si="2"/>
        <v/>
      </c>
      <c r="L62" s="142"/>
      <c r="M62" s="142"/>
      <c r="N62" s="142"/>
      <c r="O62" s="146"/>
      <c r="P62" s="146"/>
      <c r="Q62" s="145">
        <f t="shared" si="4"/>
        <v>0</v>
      </c>
      <c r="R62" s="146"/>
      <c r="S62" s="146"/>
      <c r="T62" s="145">
        <f t="shared" si="5"/>
        <v>0</v>
      </c>
      <c r="U62" s="146"/>
      <c r="V62" s="146"/>
      <c r="W62" s="145">
        <f t="shared" si="6"/>
        <v>0</v>
      </c>
      <c r="X62" s="126">
        <f t="shared" si="3"/>
        <v>0</v>
      </c>
    </row>
    <row r="63" spans="1:24" x14ac:dyDescent="0.55000000000000004">
      <c r="A63">
        <v>54</v>
      </c>
      <c r="B63" s="142"/>
      <c r="C63" s="142"/>
      <c r="D63" s="142"/>
      <c r="E63" s="142"/>
      <c r="F63" s="142"/>
      <c r="G63" t="str">
        <f t="shared" si="0"/>
        <v/>
      </c>
      <c r="H63" s="142"/>
      <c r="I63" t="str">
        <f t="shared" ca="1" si="1"/>
        <v/>
      </c>
      <c r="J63" s="142"/>
      <c r="K63" t="str">
        <f t="shared" ca="1" si="2"/>
        <v/>
      </c>
      <c r="L63" s="142"/>
      <c r="M63" s="142"/>
      <c r="N63" s="142"/>
      <c r="O63" s="146"/>
      <c r="P63" s="146"/>
      <c r="Q63" s="145">
        <f t="shared" si="4"/>
        <v>0</v>
      </c>
      <c r="R63" s="146"/>
      <c r="S63" s="146"/>
      <c r="T63" s="145">
        <f t="shared" si="5"/>
        <v>0</v>
      </c>
      <c r="U63" s="146"/>
      <c r="V63" s="146"/>
      <c r="W63" s="145">
        <f t="shared" si="6"/>
        <v>0</v>
      </c>
      <c r="X63" s="126">
        <f t="shared" si="3"/>
        <v>0</v>
      </c>
    </row>
    <row r="64" spans="1:24" x14ac:dyDescent="0.55000000000000004">
      <c r="A64">
        <v>55</v>
      </c>
      <c r="B64" s="142"/>
      <c r="C64" s="142"/>
      <c r="D64" s="142"/>
      <c r="E64" s="142"/>
      <c r="F64" s="142"/>
      <c r="G64" t="str">
        <f t="shared" si="0"/>
        <v/>
      </c>
      <c r="H64" s="142"/>
      <c r="I64" t="str">
        <f t="shared" ca="1" si="1"/>
        <v/>
      </c>
      <c r="J64" s="142"/>
      <c r="K64" t="str">
        <f t="shared" ca="1" si="2"/>
        <v/>
      </c>
      <c r="L64" s="142"/>
      <c r="M64" s="142"/>
      <c r="N64" s="142"/>
      <c r="O64" s="146"/>
      <c r="P64" s="146"/>
      <c r="Q64" s="145">
        <f t="shared" si="4"/>
        <v>0</v>
      </c>
      <c r="R64" s="146"/>
      <c r="S64" s="146"/>
      <c r="T64" s="145">
        <f t="shared" si="5"/>
        <v>0</v>
      </c>
      <c r="U64" s="146"/>
      <c r="V64" s="146"/>
      <c r="W64" s="145">
        <f t="shared" si="6"/>
        <v>0</v>
      </c>
      <c r="X64" s="126">
        <f t="shared" si="3"/>
        <v>0</v>
      </c>
    </row>
    <row r="65" spans="1:24" x14ac:dyDescent="0.55000000000000004">
      <c r="A65">
        <v>56</v>
      </c>
      <c r="B65" s="142"/>
      <c r="C65" s="142"/>
      <c r="D65" s="142"/>
      <c r="E65" s="142"/>
      <c r="F65" s="142"/>
      <c r="G65" t="str">
        <f t="shared" si="0"/>
        <v/>
      </c>
      <c r="H65" s="142"/>
      <c r="I65" t="str">
        <f t="shared" ca="1" si="1"/>
        <v/>
      </c>
      <c r="J65" s="142"/>
      <c r="K65" t="str">
        <f t="shared" ca="1" si="2"/>
        <v/>
      </c>
      <c r="L65" s="142"/>
      <c r="M65" s="142"/>
      <c r="N65" s="142"/>
      <c r="O65" s="146"/>
      <c r="P65" s="146"/>
      <c r="Q65" s="145">
        <f t="shared" si="4"/>
        <v>0</v>
      </c>
      <c r="R65" s="146"/>
      <c r="S65" s="146"/>
      <c r="T65" s="145">
        <f t="shared" si="5"/>
        <v>0</v>
      </c>
      <c r="U65" s="146"/>
      <c r="V65" s="146"/>
      <c r="W65" s="145">
        <f t="shared" si="6"/>
        <v>0</v>
      </c>
      <c r="X65" s="126">
        <f t="shared" si="3"/>
        <v>0</v>
      </c>
    </row>
    <row r="66" spans="1:24" x14ac:dyDescent="0.55000000000000004">
      <c r="A66">
        <v>57</v>
      </c>
      <c r="B66" s="142"/>
      <c r="C66" s="142"/>
      <c r="D66" s="142"/>
      <c r="E66" s="142"/>
      <c r="F66" s="142"/>
      <c r="G66" t="str">
        <f t="shared" si="0"/>
        <v/>
      </c>
      <c r="H66" s="142"/>
      <c r="I66" t="str">
        <f t="shared" ca="1" si="1"/>
        <v/>
      </c>
      <c r="J66" s="142"/>
      <c r="K66" t="str">
        <f t="shared" ca="1" si="2"/>
        <v/>
      </c>
      <c r="L66" s="142"/>
      <c r="M66" s="142"/>
      <c r="N66" s="142"/>
      <c r="O66" s="146"/>
      <c r="P66" s="146"/>
      <c r="Q66" s="145">
        <f t="shared" si="4"/>
        <v>0</v>
      </c>
      <c r="R66" s="146"/>
      <c r="S66" s="146"/>
      <c r="T66" s="145">
        <f t="shared" si="5"/>
        <v>0</v>
      </c>
      <c r="U66" s="146"/>
      <c r="V66" s="146"/>
      <c r="W66" s="145">
        <f t="shared" si="6"/>
        <v>0</v>
      </c>
      <c r="X66" s="126">
        <f t="shared" si="3"/>
        <v>0</v>
      </c>
    </row>
    <row r="67" spans="1:24" x14ac:dyDescent="0.55000000000000004">
      <c r="A67">
        <v>58</v>
      </c>
      <c r="B67" s="142"/>
      <c r="C67" s="142"/>
      <c r="D67" s="142"/>
      <c r="E67" s="142"/>
      <c r="F67" s="142"/>
      <c r="G67" t="str">
        <f t="shared" si="0"/>
        <v/>
      </c>
      <c r="H67" s="142"/>
      <c r="I67" t="str">
        <f t="shared" ca="1" si="1"/>
        <v/>
      </c>
      <c r="J67" s="142"/>
      <c r="K67" t="str">
        <f t="shared" ca="1" si="2"/>
        <v/>
      </c>
      <c r="L67" s="142"/>
      <c r="M67" s="142"/>
      <c r="N67" s="142"/>
      <c r="O67" s="146"/>
      <c r="P67" s="146"/>
      <c r="Q67" s="145">
        <f t="shared" si="4"/>
        <v>0</v>
      </c>
      <c r="R67" s="146"/>
      <c r="S67" s="146"/>
      <c r="T67" s="145">
        <f t="shared" si="5"/>
        <v>0</v>
      </c>
      <c r="U67" s="146"/>
      <c r="V67" s="146"/>
      <c r="W67" s="145">
        <f t="shared" si="6"/>
        <v>0</v>
      </c>
      <c r="X67" s="126">
        <f t="shared" si="3"/>
        <v>0</v>
      </c>
    </row>
    <row r="68" spans="1:24" x14ac:dyDescent="0.55000000000000004">
      <c r="A68">
        <v>59</v>
      </c>
      <c r="B68" s="142"/>
      <c r="C68" s="142"/>
      <c r="D68" s="142"/>
      <c r="E68" s="142"/>
      <c r="F68" s="142"/>
      <c r="G68" t="str">
        <f t="shared" si="0"/>
        <v/>
      </c>
      <c r="H68" s="142"/>
      <c r="I68" t="str">
        <f t="shared" ca="1" si="1"/>
        <v/>
      </c>
      <c r="J68" s="142"/>
      <c r="K68" t="str">
        <f t="shared" ca="1" si="2"/>
        <v/>
      </c>
      <c r="L68" s="142"/>
      <c r="M68" s="142"/>
      <c r="N68" s="142"/>
      <c r="O68" s="146"/>
      <c r="P68" s="146"/>
      <c r="Q68" s="145">
        <f t="shared" si="4"/>
        <v>0</v>
      </c>
      <c r="R68" s="146"/>
      <c r="S68" s="146"/>
      <c r="T68" s="145">
        <f t="shared" si="5"/>
        <v>0</v>
      </c>
      <c r="U68" s="146"/>
      <c r="V68" s="146"/>
      <c r="W68" s="145">
        <f t="shared" si="6"/>
        <v>0</v>
      </c>
      <c r="X68" s="126">
        <f t="shared" si="3"/>
        <v>0</v>
      </c>
    </row>
    <row r="69" spans="1:24" x14ac:dyDescent="0.55000000000000004">
      <c r="A69">
        <v>60</v>
      </c>
      <c r="B69" s="142"/>
      <c r="C69" s="142"/>
      <c r="D69" s="142"/>
      <c r="E69" s="142"/>
      <c r="F69" s="142"/>
      <c r="G69" t="str">
        <f t="shared" si="0"/>
        <v/>
      </c>
      <c r="H69" s="142"/>
      <c r="I69" t="str">
        <f t="shared" ca="1" si="1"/>
        <v/>
      </c>
      <c r="J69" s="142"/>
      <c r="K69" t="str">
        <f t="shared" ca="1" si="2"/>
        <v/>
      </c>
      <c r="L69" s="142"/>
      <c r="M69" s="142"/>
      <c r="N69" s="142"/>
      <c r="O69" s="146"/>
      <c r="P69" s="146"/>
      <c r="Q69" s="145">
        <f t="shared" si="4"/>
        <v>0</v>
      </c>
      <c r="R69" s="146"/>
      <c r="S69" s="146"/>
      <c r="T69" s="145">
        <f t="shared" si="5"/>
        <v>0</v>
      </c>
      <c r="U69" s="146"/>
      <c r="V69" s="146"/>
      <c r="W69" s="145">
        <f t="shared" si="6"/>
        <v>0</v>
      </c>
      <c r="X69" s="126">
        <f t="shared" si="3"/>
        <v>0</v>
      </c>
    </row>
    <row r="70" spans="1:24" x14ac:dyDescent="0.55000000000000004">
      <c r="A70">
        <v>61</v>
      </c>
      <c r="B70" s="142"/>
      <c r="C70" s="142"/>
      <c r="D70" s="142"/>
      <c r="E70" s="142"/>
      <c r="F70" s="142"/>
      <c r="G70" t="str">
        <f t="shared" si="0"/>
        <v/>
      </c>
      <c r="H70" s="142"/>
      <c r="I70" t="str">
        <f t="shared" ca="1" si="1"/>
        <v/>
      </c>
      <c r="J70" s="142"/>
      <c r="K70" t="str">
        <f t="shared" ca="1" si="2"/>
        <v/>
      </c>
      <c r="L70" s="142"/>
      <c r="M70" s="142"/>
      <c r="N70" s="142"/>
      <c r="O70" s="146"/>
      <c r="P70" s="146"/>
      <c r="Q70" s="145">
        <f t="shared" si="4"/>
        <v>0</v>
      </c>
      <c r="R70" s="146"/>
      <c r="S70" s="146"/>
      <c r="T70" s="145">
        <f t="shared" si="5"/>
        <v>0</v>
      </c>
      <c r="U70" s="146"/>
      <c r="V70" s="146"/>
      <c r="W70" s="145">
        <f t="shared" si="6"/>
        <v>0</v>
      </c>
      <c r="X70" s="126">
        <f t="shared" si="3"/>
        <v>0</v>
      </c>
    </row>
    <row r="71" spans="1:24" x14ac:dyDescent="0.55000000000000004">
      <c r="A71">
        <v>62</v>
      </c>
      <c r="B71" s="142"/>
      <c r="C71" s="142"/>
      <c r="D71" s="142"/>
      <c r="E71" s="142"/>
      <c r="F71" s="142"/>
      <c r="G71" t="str">
        <f t="shared" si="0"/>
        <v/>
      </c>
      <c r="H71" s="142"/>
      <c r="I71" t="str">
        <f t="shared" ca="1" si="1"/>
        <v/>
      </c>
      <c r="J71" s="142"/>
      <c r="K71" t="str">
        <f t="shared" ca="1" si="2"/>
        <v/>
      </c>
      <c r="L71" s="142"/>
      <c r="M71" s="142"/>
      <c r="N71" s="142"/>
      <c r="O71" s="146"/>
      <c r="P71" s="146"/>
      <c r="Q71" s="145">
        <f t="shared" si="4"/>
        <v>0</v>
      </c>
      <c r="R71" s="146"/>
      <c r="S71" s="146"/>
      <c r="T71" s="145">
        <f t="shared" si="5"/>
        <v>0</v>
      </c>
      <c r="U71" s="146"/>
      <c r="V71" s="146"/>
      <c r="W71" s="145">
        <f t="shared" si="6"/>
        <v>0</v>
      </c>
      <c r="X71" s="126">
        <f t="shared" si="3"/>
        <v>0</v>
      </c>
    </row>
    <row r="72" spans="1:24" x14ac:dyDescent="0.55000000000000004">
      <c r="A72">
        <v>63</v>
      </c>
      <c r="B72" s="142"/>
      <c r="C72" s="142"/>
      <c r="D72" s="142"/>
      <c r="E72" s="142"/>
      <c r="F72" s="142"/>
      <c r="G72" t="str">
        <f t="shared" si="0"/>
        <v/>
      </c>
      <c r="H72" s="142"/>
      <c r="I72" t="str">
        <f t="shared" ca="1" si="1"/>
        <v/>
      </c>
      <c r="J72" s="142"/>
      <c r="K72" t="str">
        <f t="shared" ca="1" si="2"/>
        <v/>
      </c>
      <c r="L72" s="142"/>
      <c r="M72" s="142"/>
      <c r="N72" s="142"/>
      <c r="O72" s="146"/>
      <c r="P72" s="146"/>
      <c r="Q72" s="145">
        <f t="shared" si="4"/>
        <v>0</v>
      </c>
      <c r="R72" s="146"/>
      <c r="S72" s="146"/>
      <c r="T72" s="145">
        <f t="shared" si="5"/>
        <v>0</v>
      </c>
      <c r="U72" s="146"/>
      <c r="V72" s="146"/>
      <c r="W72" s="145">
        <f t="shared" si="6"/>
        <v>0</v>
      </c>
      <c r="X72" s="126">
        <f t="shared" si="3"/>
        <v>0</v>
      </c>
    </row>
    <row r="73" spans="1:24" x14ac:dyDescent="0.55000000000000004">
      <c r="A73">
        <v>64</v>
      </c>
      <c r="B73" s="142"/>
      <c r="C73" s="142"/>
      <c r="D73" s="142"/>
      <c r="E73" s="142"/>
      <c r="F73" s="142"/>
      <c r="G73" t="str">
        <f t="shared" si="0"/>
        <v/>
      </c>
      <c r="H73" s="142"/>
      <c r="I73" t="str">
        <f t="shared" ca="1" si="1"/>
        <v/>
      </c>
      <c r="J73" s="142"/>
      <c r="K73" t="str">
        <f t="shared" ca="1" si="2"/>
        <v/>
      </c>
      <c r="L73" s="142"/>
      <c r="M73" s="142"/>
      <c r="N73" s="142"/>
      <c r="O73" s="146"/>
      <c r="P73" s="146"/>
      <c r="Q73" s="145">
        <f t="shared" si="4"/>
        <v>0</v>
      </c>
      <c r="R73" s="146"/>
      <c r="S73" s="146"/>
      <c r="T73" s="145">
        <f t="shared" si="5"/>
        <v>0</v>
      </c>
      <c r="U73" s="146"/>
      <c r="V73" s="146"/>
      <c r="W73" s="145">
        <f t="shared" si="6"/>
        <v>0</v>
      </c>
      <c r="X73" s="126">
        <f t="shared" si="3"/>
        <v>0</v>
      </c>
    </row>
    <row r="74" spans="1:24" x14ac:dyDescent="0.55000000000000004">
      <c r="A74">
        <v>65</v>
      </c>
      <c r="B74" s="142"/>
      <c r="C74" s="142"/>
      <c r="D74" s="142"/>
      <c r="E74" s="142"/>
      <c r="F74" s="142"/>
      <c r="G74" t="str">
        <f t="shared" si="0"/>
        <v/>
      </c>
      <c r="H74" s="142"/>
      <c r="I74" t="str">
        <f t="shared" ca="1" si="1"/>
        <v/>
      </c>
      <c r="J74" s="142"/>
      <c r="K74" t="str">
        <f t="shared" ca="1" si="2"/>
        <v/>
      </c>
      <c r="L74" s="142"/>
      <c r="M74" s="142"/>
      <c r="N74" s="142"/>
      <c r="O74" s="146"/>
      <c r="P74" s="146"/>
      <c r="Q74" s="145">
        <f t="shared" si="4"/>
        <v>0</v>
      </c>
      <c r="R74" s="146"/>
      <c r="S74" s="146"/>
      <c r="T74" s="145">
        <f t="shared" si="5"/>
        <v>0</v>
      </c>
      <c r="U74" s="146"/>
      <c r="V74" s="146"/>
      <c r="W74" s="145">
        <f t="shared" si="6"/>
        <v>0</v>
      </c>
      <c r="X74" s="126">
        <f t="shared" si="3"/>
        <v>0</v>
      </c>
    </row>
    <row r="75" spans="1:24" x14ac:dyDescent="0.55000000000000004">
      <c r="A75">
        <v>66</v>
      </c>
      <c r="B75" s="142"/>
      <c r="C75" s="142"/>
      <c r="D75" s="142"/>
      <c r="E75" s="142"/>
      <c r="F75" s="142"/>
      <c r="G75" t="str">
        <f t="shared" ref="G75:G138" si="7">LEFT(F75,1)</f>
        <v/>
      </c>
      <c r="H75" s="142"/>
      <c r="I75" t="str">
        <f t="shared" ref="I75:I138" ca="1" si="8">IFERROR(VLOOKUP(H75,INDIRECT(G75&amp;"CATL"),2,FALSE),"")</f>
        <v/>
      </c>
      <c r="J75" s="142"/>
      <c r="K75" t="str">
        <f t="shared" ref="K75:K138" ca="1" si="9">IFERROR(VLOOKUP(J75,INDIRECT("SUB"&amp;I75&amp;"L"),2,FALSE),"")</f>
        <v/>
      </c>
      <c r="L75" s="142"/>
      <c r="M75" s="142"/>
      <c r="N75" s="142"/>
      <c r="O75" s="146"/>
      <c r="P75" s="146"/>
      <c r="Q75" s="145">
        <f t="shared" si="4"/>
        <v>0</v>
      </c>
      <c r="R75" s="146"/>
      <c r="S75" s="146"/>
      <c r="T75" s="145">
        <f t="shared" si="5"/>
        <v>0</v>
      </c>
      <c r="U75" s="146"/>
      <c r="V75" s="146"/>
      <c r="W75" s="145">
        <f t="shared" si="6"/>
        <v>0</v>
      </c>
      <c r="X75" s="126">
        <f t="shared" ref="X75:X138" si="10">O75-P75+R75-S75+U75-V75</f>
        <v>0</v>
      </c>
    </row>
    <row r="76" spans="1:24" x14ac:dyDescent="0.55000000000000004">
      <c r="A76">
        <v>67</v>
      </c>
      <c r="B76" s="142"/>
      <c r="C76" s="142"/>
      <c r="D76" s="142"/>
      <c r="E76" s="142"/>
      <c r="F76" s="142"/>
      <c r="G76" t="str">
        <f t="shared" si="7"/>
        <v/>
      </c>
      <c r="H76" s="142"/>
      <c r="I76" t="str">
        <f t="shared" ca="1" si="8"/>
        <v/>
      </c>
      <c r="J76" s="142"/>
      <c r="K76" t="str">
        <f t="shared" ca="1" si="9"/>
        <v/>
      </c>
      <c r="L76" s="142"/>
      <c r="M76" s="142"/>
      <c r="N76" s="142"/>
      <c r="O76" s="146"/>
      <c r="P76" s="146"/>
      <c r="Q76" s="145">
        <f t="shared" ref="Q76:Q139" si="11">Q75+O76-P76</f>
        <v>0</v>
      </c>
      <c r="R76" s="146"/>
      <c r="S76" s="146"/>
      <c r="T76" s="145">
        <f t="shared" ref="T76:T139" si="12">T75+R76-S76</f>
        <v>0</v>
      </c>
      <c r="U76" s="146"/>
      <c r="V76" s="146"/>
      <c r="W76" s="145">
        <f t="shared" ref="W76:W139" si="13">W75+U76-V76</f>
        <v>0</v>
      </c>
      <c r="X76" s="126">
        <f t="shared" si="10"/>
        <v>0</v>
      </c>
    </row>
    <row r="77" spans="1:24" x14ac:dyDescent="0.55000000000000004">
      <c r="A77">
        <v>68</v>
      </c>
      <c r="B77" s="142"/>
      <c r="C77" s="142"/>
      <c r="D77" s="142"/>
      <c r="E77" s="142"/>
      <c r="F77" s="142"/>
      <c r="G77" t="str">
        <f t="shared" si="7"/>
        <v/>
      </c>
      <c r="H77" s="142"/>
      <c r="I77" t="str">
        <f t="shared" ca="1" si="8"/>
        <v/>
      </c>
      <c r="J77" s="142"/>
      <c r="K77" t="str">
        <f t="shared" ca="1" si="9"/>
        <v/>
      </c>
      <c r="L77" s="142"/>
      <c r="M77" s="142"/>
      <c r="N77" s="142"/>
      <c r="O77" s="146"/>
      <c r="P77" s="146"/>
      <c r="Q77" s="145">
        <f t="shared" si="11"/>
        <v>0</v>
      </c>
      <c r="R77" s="146"/>
      <c r="S77" s="146"/>
      <c r="T77" s="145">
        <f t="shared" si="12"/>
        <v>0</v>
      </c>
      <c r="U77" s="146"/>
      <c r="V77" s="146"/>
      <c r="W77" s="145">
        <f t="shared" si="13"/>
        <v>0</v>
      </c>
      <c r="X77" s="126">
        <f t="shared" si="10"/>
        <v>0</v>
      </c>
    </row>
    <row r="78" spans="1:24" x14ac:dyDescent="0.55000000000000004">
      <c r="A78">
        <v>69</v>
      </c>
      <c r="B78" s="142"/>
      <c r="C78" s="142"/>
      <c r="D78" s="142"/>
      <c r="E78" s="142"/>
      <c r="F78" s="142"/>
      <c r="G78" t="str">
        <f t="shared" si="7"/>
        <v/>
      </c>
      <c r="H78" s="142"/>
      <c r="I78" t="str">
        <f t="shared" ca="1" si="8"/>
        <v/>
      </c>
      <c r="J78" s="142"/>
      <c r="K78" t="str">
        <f t="shared" ca="1" si="9"/>
        <v/>
      </c>
      <c r="L78" s="142"/>
      <c r="M78" s="142"/>
      <c r="N78" s="142"/>
      <c r="O78" s="146"/>
      <c r="P78" s="146"/>
      <c r="Q78" s="145">
        <f t="shared" si="11"/>
        <v>0</v>
      </c>
      <c r="R78" s="146"/>
      <c r="S78" s="146"/>
      <c r="T78" s="145">
        <f t="shared" si="12"/>
        <v>0</v>
      </c>
      <c r="U78" s="146"/>
      <c r="V78" s="146"/>
      <c r="W78" s="145">
        <f t="shared" si="13"/>
        <v>0</v>
      </c>
      <c r="X78" s="126">
        <f t="shared" si="10"/>
        <v>0</v>
      </c>
    </row>
    <row r="79" spans="1:24" x14ac:dyDescent="0.55000000000000004">
      <c r="A79">
        <v>70</v>
      </c>
      <c r="B79" s="142"/>
      <c r="C79" s="142"/>
      <c r="D79" s="142"/>
      <c r="E79" s="142"/>
      <c r="F79" s="142"/>
      <c r="G79" t="str">
        <f t="shared" si="7"/>
        <v/>
      </c>
      <c r="H79" s="142"/>
      <c r="I79" t="str">
        <f t="shared" ca="1" si="8"/>
        <v/>
      </c>
      <c r="J79" s="142"/>
      <c r="K79" t="str">
        <f t="shared" ca="1" si="9"/>
        <v/>
      </c>
      <c r="L79" s="142"/>
      <c r="M79" s="142"/>
      <c r="N79" s="142"/>
      <c r="O79" s="146"/>
      <c r="P79" s="146"/>
      <c r="Q79" s="145">
        <f t="shared" si="11"/>
        <v>0</v>
      </c>
      <c r="R79" s="146"/>
      <c r="S79" s="146"/>
      <c r="T79" s="145">
        <f t="shared" si="12"/>
        <v>0</v>
      </c>
      <c r="U79" s="146"/>
      <c r="V79" s="146"/>
      <c r="W79" s="145">
        <f t="shared" si="13"/>
        <v>0</v>
      </c>
      <c r="X79" s="126">
        <f t="shared" si="10"/>
        <v>0</v>
      </c>
    </row>
    <row r="80" spans="1:24" x14ac:dyDescent="0.55000000000000004">
      <c r="A80">
        <v>71</v>
      </c>
      <c r="B80" s="142"/>
      <c r="C80" s="142"/>
      <c r="D80" s="142"/>
      <c r="E80" s="142"/>
      <c r="F80" s="142"/>
      <c r="G80" t="str">
        <f t="shared" si="7"/>
        <v/>
      </c>
      <c r="H80" s="142"/>
      <c r="I80" t="str">
        <f t="shared" ca="1" si="8"/>
        <v/>
      </c>
      <c r="J80" s="142"/>
      <c r="K80" t="str">
        <f t="shared" ca="1" si="9"/>
        <v/>
      </c>
      <c r="L80" s="142"/>
      <c r="M80" s="142"/>
      <c r="N80" s="142"/>
      <c r="O80" s="146"/>
      <c r="P80" s="146"/>
      <c r="Q80" s="145">
        <f t="shared" si="11"/>
        <v>0</v>
      </c>
      <c r="R80" s="146"/>
      <c r="S80" s="146"/>
      <c r="T80" s="145">
        <f t="shared" si="12"/>
        <v>0</v>
      </c>
      <c r="U80" s="146"/>
      <c r="V80" s="146"/>
      <c r="W80" s="145">
        <f t="shared" si="13"/>
        <v>0</v>
      </c>
      <c r="X80" s="126">
        <f t="shared" si="10"/>
        <v>0</v>
      </c>
    </row>
    <row r="81" spans="1:24" x14ac:dyDescent="0.55000000000000004">
      <c r="A81">
        <v>72</v>
      </c>
      <c r="B81" s="142"/>
      <c r="C81" s="142"/>
      <c r="D81" s="142"/>
      <c r="E81" s="142"/>
      <c r="F81" s="142"/>
      <c r="G81" t="str">
        <f t="shared" si="7"/>
        <v/>
      </c>
      <c r="H81" s="142"/>
      <c r="I81" t="str">
        <f t="shared" ca="1" si="8"/>
        <v/>
      </c>
      <c r="J81" s="142"/>
      <c r="K81" t="str">
        <f t="shared" ca="1" si="9"/>
        <v/>
      </c>
      <c r="L81" s="142"/>
      <c r="M81" s="142"/>
      <c r="N81" s="142"/>
      <c r="O81" s="146"/>
      <c r="P81" s="146"/>
      <c r="Q81" s="145">
        <f t="shared" si="11"/>
        <v>0</v>
      </c>
      <c r="R81" s="146"/>
      <c r="S81" s="146"/>
      <c r="T81" s="145">
        <f t="shared" si="12"/>
        <v>0</v>
      </c>
      <c r="U81" s="146"/>
      <c r="V81" s="146"/>
      <c r="W81" s="145">
        <f t="shared" si="13"/>
        <v>0</v>
      </c>
      <c r="X81" s="126">
        <f t="shared" si="10"/>
        <v>0</v>
      </c>
    </row>
    <row r="82" spans="1:24" x14ac:dyDescent="0.55000000000000004">
      <c r="A82">
        <v>73</v>
      </c>
      <c r="B82" s="142"/>
      <c r="C82" s="142"/>
      <c r="D82" s="142"/>
      <c r="E82" s="142"/>
      <c r="F82" s="142"/>
      <c r="G82" t="str">
        <f t="shared" si="7"/>
        <v/>
      </c>
      <c r="H82" s="142"/>
      <c r="I82" t="str">
        <f t="shared" ca="1" si="8"/>
        <v/>
      </c>
      <c r="J82" s="142"/>
      <c r="K82" t="str">
        <f t="shared" ca="1" si="9"/>
        <v/>
      </c>
      <c r="L82" s="142"/>
      <c r="M82" s="142"/>
      <c r="N82" s="142"/>
      <c r="O82" s="146"/>
      <c r="P82" s="146"/>
      <c r="Q82" s="145">
        <f t="shared" si="11"/>
        <v>0</v>
      </c>
      <c r="R82" s="146"/>
      <c r="S82" s="146"/>
      <c r="T82" s="145">
        <f t="shared" si="12"/>
        <v>0</v>
      </c>
      <c r="U82" s="146"/>
      <c r="V82" s="146"/>
      <c r="W82" s="145">
        <f t="shared" si="13"/>
        <v>0</v>
      </c>
      <c r="X82" s="126">
        <f t="shared" si="10"/>
        <v>0</v>
      </c>
    </row>
    <row r="83" spans="1:24" x14ac:dyDescent="0.55000000000000004">
      <c r="A83">
        <v>74</v>
      </c>
      <c r="B83" s="142"/>
      <c r="C83" s="142"/>
      <c r="D83" s="142"/>
      <c r="E83" s="142"/>
      <c r="F83" s="142"/>
      <c r="G83" t="str">
        <f t="shared" si="7"/>
        <v/>
      </c>
      <c r="H83" s="142"/>
      <c r="I83" t="str">
        <f t="shared" ca="1" si="8"/>
        <v/>
      </c>
      <c r="J83" s="142"/>
      <c r="K83" t="str">
        <f t="shared" ca="1" si="9"/>
        <v/>
      </c>
      <c r="L83" s="142"/>
      <c r="M83" s="142"/>
      <c r="N83" s="142"/>
      <c r="O83" s="146"/>
      <c r="P83" s="146"/>
      <c r="Q83" s="145">
        <f t="shared" si="11"/>
        <v>0</v>
      </c>
      <c r="R83" s="146"/>
      <c r="S83" s="146"/>
      <c r="T83" s="145">
        <f t="shared" si="12"/>
        <v>0</v>
      </c>
      <c r="U83" s="146"/>
      <c r="V83" s="146"/>
      <c r="W83" s="145">
        <f t="shared" si="13"/>
        <v>0</v>
      </c>
      <c r="X83" s="126">
        <f t="shared" si="10"/>
        <v>0</v>
      </c>
    </row>
    <row r="84" spans="1:24" x14ac:dyDescent="0.55000000000000004">
      <c r="A84">
        <v>75</v>
      </c>
      <c r="B84" s="142"/>
      <c r="C84" s="142"/>
      <c r="D84" s="142"/>
      <c r="E84" s="142"/>
      <c r="F84" s="142"/>
      <c r="G84" t="str">
        <f t="shared" si="7"/>
        <v/>
      </c>
      <c r="H84" s="142"/>
      <c r="I84" t="str">
        <f t="shared" ca="1" si="8"/>
        <v/>
      </c>
      <c r="J84" s="142"/>
      <c r="K84" t="str">
        <f t="shared" ca="1" si="9"/>
        <v/>
      </c>
      <c r="L84" s="142"/>
      <c r="M84" s="142"/>
      <c r="N84" s="142"/>
      <c r="O84" s="146"/>
      <c r="P84" s="146"/>
      <c r="Q84" s="145">
        <f t="shared" si="11"/>
        <v>0</v>
      </c>
      <c r="R84" s="146"/>
      <c r="S84" s="146"/>
      <c r="T84" s="145">
        <f t="shared" si="12"/>
        <v>0</v>
      </c>
      <c r="U84" s="146"/>
      <c r="V84" s="146"/>
      <c r="W84" s="145">
        <f t="shared" si="13"/>
        <v>0</v>
      </c>
      <c r="X84" s="126">
        <f t="shared" si="10"/>
        <v>0</v>
      </c>
    </row>
    <row r="85" spans="1:24" x14ac:dyDescent="0.55000000000000004">
      <c r="A85">
        <v>76</v>
      </c>
      <c r="B85" s="142"/>
      <c r="C85" s="142"/>
      <c r="D85" s="142"/>
      <c r="E85" s="142"/>
      <c r="F85" s="142"/>
      <c r="G85" t="str">
        <f t="shared" si="7"/>
        <v/>
      </c>
      <c r="H85" s="142"/>
      <c r="I85" t="str">
        <f t="shared" ca="1" si="8"/>
        <v/>
      </c>
      <c r="J85" s="142"/>
      <c r="K85" t="str">
        <f t="shared" ca="1" si="9"/>
        <v/>
      </c>
      <c r="L85" s="142"/>
      <c r="M85" s="142"/>
      <c r="N85" s="142"/>
      <c r="O85" s="146"/>
      <c r="P85" s="146"/>
      <c r="Q85" s="145">
        <f t="shared" si="11"/>
        <v>0</v>
      </c>
      <c r="R85" s="146"/>
      <c r="S85" s="146"/>
      <c r="T85" s="145">
        <f t="shared" si="12"/>
        <v>0</v>
      </c>
      <c r="U85" s="146"/>
      <c r="V85" s="146"/>
      <c r="W85" s="145">
        <f t="shared" si="13"/>
        <v>0</v>
      </c>
      <c r="X85" s="126">
        <f t="shared" si="10"/>
        <v>0</v>
      </c>
    </row>
    <row r="86" spans="1:24" x14ac:dyDescent="0.55000000000000004">
      <c r="A86">
        <v>77</v>
      </c>
      <c r="B86" s="142"/>
      <c r="C86" s="142"/>
      <c r="D86" s="142"/>
      <c r="E86" s="142"/>
      <c r="F86" s="142"/>
      <c r="G86" t="str">
        <f t="shared" si="7"/>
        <v/>
      </c>
      <c r="H86" s="142"/>
      <c r="I86" t="str">
        <f t="shared" ca="1" si="8"/>
        <v/>
      </c>
      <c r="J86" s="142"/>
      <c r="K86" t="str">
        <f t="shared" ca="1" si="9"/>
        <v/>
      </c>
      <c r="L86" s="142"/>
      <c r="M86" s="142"/>
      <c r="N86" s="142"/>
      <c r="O86" s="146"/>
      <c r="P86" s="146"/>
      <c r="Q86" s="145">
        <f t="shared" si="11"/>
        <v>0</v>
      </c>
      <c r="R86" s="146"/>
      <c r="S86" s="146"/>
      <c r="T86" s="145">
        <f t="shared" si="12"/>
        <v>0</v>
      </c>
      <c r="U86" s="146"/>
      <c r="V86" s="146"/>
      <c r="W86" s="145">
        <f t="shared" si="13"/>
        <v>0</v>
      </c>
      <c r="X86" s="126">
        <f t="shared" si="10"/>
        <v>0</v>
      </c>
    </row>
    <row r="87" spans="1:24" x14ac:dyDescent="0.55000000000000004">
      <c r="A87">
        <v>78</v>
      </c>
      <c r="B87" s="142"/>
      <c r="C87" s="142"/>
      <c r="D87" s="142"/>
      <c r="E87" s="142"/>
      <c r="F87" s="142"/>
      <c r="G87" t="str">
        <f t="shared" si="7"/>
        <v/>
      </c>
      <c r="H87" s="142"/>
      <c r="I87" t="str">
        <f t="shared" ca="1" si="8"/>
        <v/>
      </c>
      <c r="J87" s="142"/>
      <c r="K87" t="str">
        <f t="shared" ca="1" si="9"/>
        <v/>
      </c>
      <c r="L87" s="142"/>
      <c r="M87" s="142"/>
      <c r="N87" s="142"/>
      <c r="O87" s="146"/>
      <c r="P87" s="146"/>
      <c r="Q87" s="145">
        <f t="shared" si="11"/>
        <v>0</v>
      </c>
      <c r="R87" s="146"/>
      <c r="S87" s="146"/>
      <c r="T87" s="145">
        <f t="shared" si="12"/>
        <v>0</v>
      </c>
      <c r="U87" s="146"/>
      <c r="V87" s="146"/>
      <c r="W87" s="145">
        <f t="shared" si="13"/>
        <v>0</v>
      </c>
      <c r="X87" s="126">
        <f t="shared" si="10"/>
        <v>0</v>
      </c>
    </row>
    <row r="88" spans="1:24" x14ac:dyDescent="0.55000000000000004">
      <c r="A88">
        <v>79</v>
      </c>
      <c r="B88" s="142"/>
      <c r="C88" s="142"/>
      <c r="D88" s="142"/>
      <c r="E88" s="142"/>
      <c r="F88" s="142"/>
      <c r="G88" t="str">
        <f t="shared" si="7"/>
        <v/>
      </c>
      <c r="H88" s="142"/>
      <c r="I88" t="str">
        <f t="shared" ca="1" si="8"/>
        <v/>
      </c>
      <c r="J88" s="142"/>
      <c r="K88" t="str">
        <f t="shared" ca="1" si="9"/>
        <v/>
      </c>
      <c r="L88" s="142"/>
      <c r="M88" s="142"/>
      <c r="N88" s="142"/>
      <c r="O88" s="146"/>
      <c r="P88" s="146"/>
      <c r="Q88" s="145">
        <f t="shared" si="11"/>
        <v>0</v>
      </c>
      <c r="R88" s="146"/>
      <c r="S88" s="146"/>
      <c r="T88" s="145">
        <f t="shared" si="12"/>
        <v>0</v>
      </c>
      <c r="U88" s="146"/>
      <c r="V88" s="146"/>
      <c r="W88" s="145">
        <f t="shared" si="13"/>
        <v>0</v>
      </c>
      <c r="X88" s="126">
        <f t="shared" si="10"/>
        <v>0</v>
      </c>
    </row>
    <row r="89" spans="1:24" x14ac:dyDescent="0.55000000000000004">
      <c r="A89">
        <v>80</v>
      </c>
      <c r="B89" s="142"/>
      <c r="C89" s="142"/>
      <c r="D89" s="142"/>
      <c r="E89" s="142"/>
      <c r="F89" s="142"/>
      <c r="G89" t="str">
        <f t="shared" si="7"/>
        <v/>
      </c>
      <c r="H89" s="142"/>
      <c r="I89" t="str">
        <f t="shared" ca="1" si="8"/>
        <v/>
      </c>
      <c r="J89" s="142"/>
      <c r="K89" t="str">
        <f t="shared" ca="1" si="9"/>
        <v/>
      </c>
      <c r="L89" s="142"/>
      <c r="M89" s="142"/>
      <c r="N89" s="142"/>
      <c r="O89" s="146"/>
      <c r="P89" s="146"/>
      <c r="Q89" s="145">
        <f t="shared" si="11"/>
        <v>0</v>
      </c>
      <c r="R89" s="146"/>
      <c r="S89" s="146"/>
      <c r="T89" s="145">
        <f t="shared" si="12"/>
        <v>0</v>
      </c>
      <c r="U89" s="146"/>
      <c r="V89" s="146"/>
      <c r="W89" s="145">
        <f t="shared" si="13"/>
        <v>0</v>
      </c>
      <c r="X89" s="126">
        <f t="shared" si="10"/>
        <v>0</v>
      </c>
    </row>
    <row r="90" spans="1:24" x14ac:dyDescent="0.55000000000000004">
      <c r="A90">
        <v>81</v>
      </c>
      <c r="B90" s="142"/>
      <c r="C90" s="142"/>
      <c r="D90" s="142"/>
      <c r="E90" s="142"/>
      <c r="F90" s="142"/>
      <c r="G90" t="str">
        <f t="shared" si="7"/>
        <v/>
      </c>
      <c r="H90" s="142"/>
      <c r="I90" t="str">
        <f t="shared" ca="1" si="8"/>
        <v/>
      </c>
      <c r="J90" s="142"/>
      <c r="K90" t="str">
        <f t="shared" ca="1" si="9"/>
        <v/>
      </c>
      <c r="L90" s="142"/>
      <c r="M90" s="142"/>
      <c r="N90" s="142"/>
      <c r="O90" s="146"/>
      <c r="P90" s="146"/>
      <c r="Q90" s="145">
        <f t="shared" si="11"/>
        <v>0</v>
      </c>
      <c r="R90" s="146"/>
      <c r="S90" s="146"/>
      <c r="T90" s="145">
        <f t="shared" si="12"/>
        <v>0</v>
      </c>
      <c r="U90" s="146"/>
      <c r="V90" s="146"/>
      <c r="W90" s="145">
        <f t="shared" si="13"/>
        <v>0</v>
      </c>
      <c r="X90" s="126">
        <f t="shared" si="10"/>
        <v>0</v>
      </c>
    </row>
    <row r="91" spans="1:24" x14ac:dyDescent="0.55000000000000004">
      <c r="A91">
        <v>82</v>
      </c>
      <c r="B91" s="142"/>
      <c r="C91" s="142"/>
      <c r="D91" s="142"/>
      <c r="E91" s="142"/>
      <c r="F91" s="142"/>
      <c r="G91" t="str">
        <f t="shared" si="7"/>
        <v/>
      </c>
      <c r="H91" s="142"/>
      <c r="I91" t="str">
        <f t="shared" ca="1" si="8"/>
        <v/>
      </c>
      <c r="J91" s="142"/>
      <c r="K91" t="str">
        <f t="shared" ca="1" si="9"/>
        <v/>
      </c>
      <c r="L91" s="142"/>
      <c r="M91" s="142"/>
      <c r="N91" s="142"/>
      <c r="O91" s="146"/>
      <c r="P91" s="146"/>
      <c r="Q91" s="145">
        <f t="shared" si="11"/>
        <v>0</v>
      </c>
      <c r="R91" s="146"/>
      <c r="S91" s="146"/>
      <c r="T91" s="145">
        <f t="shared" si="12"/>
        <v>0</v>
      </c>
      <c r="U91" s="146"/>
      <c r="V91" s="146"/>
      <c r="W91" s="145">
        <f t="shared" si="13"/>
        <v>0</v>
      </c>
      <c r="X91" s="126">
        <f t="shared" si="10"/>
        <v>0</v>
      </c>
    </row>
    <row r="92" spans="1:24" x14ac:dyDescent="0.55000000000000004">
      <c r="A92">
        <v>83</v>
      </c>
      <c r="B92" s="142"/>
      <c r="C92" s="142"/>
      <c r="D92" s="142"/>
      <c r="E92" s="142"/>
      <c r="F92" s="142"/>
      <c r="G92" t="str">
        <f t="shared" si="7"/>
        <v/>
      </c>
      <c r="H92" s="142"/>
      <c r="I92" t="str">
        <f t="shared" ca="1" si="8"/>
        <v/>
      </c>
      <c r="J92" s="142"/>
      <c r="K92" t="str">
        <f t="shared" ca="1" si="9"/>
        <v/>
      </c>
      <c r="L92" s="142"/>
      <c r="M92" s="142"/>
      <c r="N92" s="142"/>
      <c r="O92" s="146"/>
      <c r="P92" s="146"/>
      <c r="Q92" s="145">
        <f t="shared" si="11"/>
        <v>0</v>
      </c>
      <c r="R92" s="146"/>
      <c r="S92" s="146"/>
      <c r="T92" s="145">
        <f t="shared" si="12"/>
        <v>0</v>
      </c>
      <c r="U92" s="146"/>
      <c r="V92" s="146"/>
      <c r="W92" s="145">
        <f t="shared" si="13"/>
        <v>0</v>
      </c>
      <c r="X92" s="126">
        <f t="shared" si="10"/>
        <v>0</v>
      </c>
    </row>
    <row r="93" spans="1:24" x14ac:dyDescent="0.55000000000000004">
      <c r="A93">
        <v>84</v>
      </c>
      <c r="B93" s="142"/>
      <c r="C93" s="142"/>
      <c r="D93" s="142"/>
      <c r="E93" s="142"/>
      <c r="F93" s="142"/>
      <c r="G93" t="str">
        <f t="shared" si="7"/>
        <v/>
      </c>
      <c r="H93" s="142"/>
      <c r="I93" t="str">
        <f t="shared" ca="1" si="8"/>
        <v/>
      </c>
      <c r="J93" s="142"/>
      <c r="K93" t="str">
        <f t="shared" ca="1" si="9"/>
        <v/>
      </c>
      <c r="L93" s="142"/>
      <c r="M93" s="142"/>
      <c r="N93" s="142"/>
      <c r="O93" s="146"/>
      <c r="P93" s="146"/>
      <c r="Q93" s="145">
        <f t="shared" si="11"/>
        <v>0</v>
      </c>
      <c r="R93" s="146"/>
      <c r="S93" s="146"/>
      <c r="T93" s="145">
        <f t="shared" si="12"/>
        <v>0</v>
      </c>
      <c r="U93" s="146"/>
      <c r="V93" s="146"/>
      <c r="W93" s="145">
        <f t="shared" si="13"/>
        <v>0</v>
      </c>
      <c r="X93" s="126">
        <f t="shared" si="10"/>
        <v>0</v>
      </c>
    </row>
    <row r="94" spans="1:24" x14ac:dyDescent="0.55000000000000004">
      <c r="A94">
        <v>85</v>
      </c>
      <c r="B94" s="142"/>
      <c r="C94" s="142"/>
      <c r="D94" s="142"/>
      <c r="E94" s="142"/>
      <c r="F94" s="142"/>
      <c r="G94" t="str">
        <f t="shared" si="7"/>
        <v/>
      </c>
      <c r="H94" s="142"/>
      <c r="I94" t="str">
        <f t="shared" ca="1" si="8"/>
        <v/>
      </c>
      <c r="J94" s="142"/>
      <c r="K94" t="str">
        <f t="shared" ca="1" si="9"/>
        <v/>
      </c>
      <c r="L94" s="142"/>
      <c r="M94" s="142"/>
      <c r="N94" s="142"/>
      <c r="O94" s="146"/>
      <c r="P94" s="146"/>
      <c r="Q94" s="145">
        <f t="shared" si="11"/>
        <v>0</v>
      </c>
      <c r="R94" s="146"/>
      <c r="S94" s="146"/>
      <c r="T94" s="145">
        <f t="shared" si="12"/>
        <v>0</v>
      </c>
      <c r="U94" s="146"/>
      <c r="V94" s="146"/>
      <c r="W94" s="145">
        <f t="shared" si="13"/>
        <v>0</v>
      </c>
      <c r="X94" s="126">
        <f t="shared" si="10"/>
        <v>0</v>
      </c>
    </row>
    <row r="95" spans="1:24" x14ac:dyDescent="0.55000000000000004">
      <c r="A95">
        <v>86</v>
      </c>
      <c r="B95" s="142"/>
      <c r="C95" s="142"/>
      <c r="D95" s="142"/>
      <c r="E95" s="142"/>
      <c r="F95" s="142"/>
      <c r="G95" t="str">
        <f t="shared" si="7"/>
        <v/>
      </c>
      <c r="H95" s="142"/>
      <c r="I95" t="str">
        <f t="shared" ca="1" si="8"/>
        <v/>
      </c>
      <c r="J95" s="142"/>
      <c r="K95" t="str">
        <f t="shared" ca="1" si="9"/>
        <v/>
      </c>
      <c r="L95" s="142"/>
      <c r="M95" s="142"/>
      <c r="N95" s="142"/>
      <c r="O95" s="146"/>
      <c r="P95" s="146"/>
      <c r="Q95" s="145">
        <f t="shared" si="11"/>
        <v>0</v>
      </c>
      <c r="R95" s="146"/>
      <c r="S95" s="146"/>
      <c r="T95" s="145">
        <f t="shared" si="12"/>
        <v>0</v>
      </c>
      <c r="U95" s="146"/>
      <c r="V95" s="146"/>
      <c r="W95" s="145">
        <f t="shared" si="13"/>
        <v>0</v>
      </c>
      <c r="X95" s="126">
        <f t="shared" si="10"/>
        <v>0</v>
      </c>
    </row>
    <row r="96" spans="1:24" x14ac:dyDescent="0.55000000000000004">
      <c r="A96">
        <v>87</v>
      </c>
      <c r="B96" s="142"/>
      <c r="C96" s="142"/>
      <c r="D96" s="142"/>
      <c r="E96" s="142"/>
      <c r="F96" s="142"/>
      <c r="G96" t="str">
        <f t="shared" si="7"/>
        <v/>
      </c>
      <c r="H96" s="142"/>
      <c r="I96" t="str">
        <f t="shared" ca="1" si="8"/>
        <v/>
      </c>
      <c r="J96" s="142"/>
      <c r="K96" t="str">
        <f t="shared" ca="1" si="9"/>
        <v/>
      </c>
      <c r="L96" s="142"/>
      <c r="M96" s="142"/>
      <c r="N96" s="142"/>
      <c r="O96" s="146"/>
      <c r="P96" s="146"/>
      <c r="Q96" s="145">
        <f t="shared" si="11"/>
        <v>0</v>
      </c>
      <c r="R96" s="146"/>
      <c r="S96" s="146"/>
      <c r="T96" s="145">
        <f t="shared" si="12"/>
        <v>0</v>
      </c>
      <c r="U96" s="146"/>
      <c r="V96" s="146"/>
      <c r="W96" s="145">
        <f t="shared" si="13"/>
        <v>0</v>
      </c>
      <c r="X96" s="126">
        <f t="shared" si="10"/>
        <v>0</v>
      </c>
    </row>
    <row r="97" spans="1:24" x14ac:dyDescent="0.55000000000000004">
      <c r="A97">
        <v>88</v>
      </c>
      <c r="B97" s="142"/>
      <c r="C97" s="142"/>
      <c r="D97" s="142"/>
      <c r="E97" s="142"/>
      <c r="F97" s="142"/>
      <c r="G97" t="str">
        <f t="shared" si="7"/>
        <v/>
      </c>
      <c r="H97" s="142"/>
      <c r="I97" t="str">
        <f t="shared" ca="1" si="8"/>
        <v/>
      </c>
      <c r="J97" s="142"/>
      <c r="K97" t="str">
        <f t="shared" ca="1" si="9"/>
        <v/>
      </c>
      <c r="L97" s="142"/>
      <c r="M97" s="142"/>
      <c r="N97" s="142"/>
      <c r="O97" s="146"/>
      <c r="P97" s="146"/>
      <c r="Q97" s="145">
        <f t="shared" si="11"/>
        <v>0</v>
      </c>
      <c r="R97" s="146"/>
      <c r="S97" s="146"/>
      <c r="T97" s="145">
        <f t="shared" si="12"/>
        <v>0</v>
      </c>
      <c r="U97" s="146"/>
      <c r="V97" s="146"/>
      <c r="W97" s="145">
        <f t="shared" si="13"/>
        <v>0</v>
      </c>
      <c r="X97" s="126">
        <f t="shared" si="10"/>
        <v>0</v>
      </c>
    </row>
    <row r="98" spans="1:24" x14ac:dyDescent="0.55000000000000004">
      <c r="A98">
        <v>89</v>
      </c>
      <c r="B98" s="142"/>
      <c r="C98" s="142"/>
      <c r="D98" s="142"/>
      <c r="E98" s="142"/>
      <c r="F98" s="142"/>
      <c r="G98" t="str">
        <f t="shared" si="7"/>
        <v/>
      </c>
      <c r="H98" s="142"/>
      <c r="I98" t="str">
        <f t="shared" ca="1" si="8"/>
        <v/>
      </c>
      <c r="J98" s="142"/>
      <c r="K98" t="str">
        <f t="shared" ca="1" si="9"/>
        <v/>
      </c>
      <c r="L98" s="142"/>
      <c r="M98" s="142"/>
      <c r="N98" s="142"/>
      <c r="O98" s="146"/>
      <c r="P98" s="146"/>
      <c r="Q98" s="145">
        <f t="shared" si="11"/>
        <v>0</v>
      </c>
      <c r="R98" s="146"/>
      <c r="S98" s="146"/>
      <c r="T98" s="145">
        <f t="shared" si="12"/>
        <v>0</v>
      </c>
      <c r="U98" s="146"/>
      <c r="V98" s="146"/>
      <c r="W98" s="145">
        <f t="shared" si="13"/>
        <v>0</v>
      </c>
      <c r="X98" s="126">
        <f t="shared" si="10"/>
        <v>0</v>
      </c>
    </row>
    <row r="99" spans="1:24" x14ac:dyDescent="0.55000000000000004">
      <c r="A99">
        <v>90</v>
      </c>
      <c r="B99" s="142"/>
      <c r="C99" s="142"/>
      <c r="D99" s="142"/>
      <c r="E99" s="142"/>
      <c r="F99" s="142"/>
      <c r="G99" t="str">
        <f t="shared" si="7"/>
        <v/>
      </c>
      <c r="H99" s="142"/>
      <c r="I99" t="str">
        <f t="shared" ca="1" si="8"/>
        <v/>
      </c>
      <c r="J99" s="142"/>
      <c r="K99" t="str">
        <f t="shared" ca="1" si="9"/>
        <v/>
      </c>
      <c r="L99" s="142"/>
      <c r="M99" s="142"/>
      <c r="N99" s="142"/>
      <c r="O99" s="146"/>
      <c r="P99" s="146"/>
      <c r="Q99" s="145">
        <f t="shared" si="11"/>
        <v>0</v>
      </c>
      <c r="R99" s="146"/>
      <c r="S99" s="146"/>
      <c r="T99" s="145">
        <f t="shared" si="12"/>
        <v>0</v>
      </c>
      <c r="U99" s="146"/>
      <c r="V99" s="146"/>
      <c r="W99" s="145">
        <f t="shared" si="13"/>
        <v>0</v>
      </c>
      <c r="X99" s="126">
        <f t="shared" si="10"/>
        <v>0</v>
      </c>
    </row>
    <row r="100" spans="1:24" x14ac:dyDescent="0.55000000000000004">
      <c r="A100">
        <v>91</v>
      </c>
      <c r="B100" s="142"/>
      <c r="C100" s="142"/>
      <c r="D100" s="142"/>
      <c r="E100" s="142"/>
      <c r="F100" s="142"/>
      <c r="G100" t="str">
        <f t="shared" si="7"/>
        <v/>
      </c>
      <c r="H100" s="142"/>
      <c r="I100" t="str">
        <f t="shared" ca="1" si="8"/>
        <v/>
      </c>
      <c r="J100" s="142"/>
      <c r="K100" t="str">
        <f t="shared" ca="1" si="9"/>
        <v/>
      </c>
      <c r="L100" s="142"/>
      <c r="M100" s="142"/>
      <c r="N100" s="142"/>
      <c r="O100" s="146"/>
      <c r="P100" s="146"/>
      <c r="Q100" s="145">
        <f t="shared" si="11"/>
        <v>0</v>
      </c>
      <c r="R100" s="146"/>
      <c r="S100" s="146"/>
      <c r="T100" s="145">
        <f t="shared" si="12"/>
        <v>0</v>
      </c>
      <c r="U100" s="146"/>
      <c r="V100" s="146"/>
      <c r="W100" s="145">
        <f t="shared" si="13"/>
        <v>0</v>
      </c>
      <c r="X100" s="126">
        <f t="shared" si="10"/>
        <v>0</v>
      </c>
    </row>
    <row r="101" spans="1:24" x14ac:dyDescent="0.55000000000000004">
      <c r="A101">
        <v>92</v>
      </c>
      <c r="B101" s="142"/>
      <c r="C101" s="142"/>
      <c r="D101" s="142"/>
      <c r="E101" s="142"/>
      <c r="F101" s="142"/>
      <c r="G101" t="str">
        <f t="shared" si="7"/>
        <v/>
      </c>
      <c r="H101" s="142"/>
      <c r="I101" t="str">
        <f t="shared" ca="1" si="8"/>
        <v/>
      </c>
      <c r="J101" s="142"/>
      <c r="K101" t="str">
        <f t="shared" ca="1" si="9"/>
        <v/>
      </c>
      <c r="L101" s="142"/>
      <c r="M101" s="142"/>
      <c r="N101" s="142"/>
      <c r="O101" s="146"/>
      <c r="P101" s="146"/>
      <c r="Q101" s="145">
        <f t="shared" si="11"/>
        <v>0</v>
      </c>
      <c r="R101" s="146"/>
      <c r="S101" s="146"/>
      <c r="T101" s="145">
        <f t="shared" si="12"/>
        <v>0</v>
      </c>
      <c r="U101" s="146"/>
      <c r="V101" s="146"/>
      <c r="W101" s="145">
        <f t="shared" si="13"/>
        <v>0</v>
      </c>
      <c r="X101" s="126">
        <f t="shared" si="10"/>
        <v>0</v>
      </c>
    </row>
    <row r="102" spans="1:24" x14ac:dyDescent="0.55000000000000004">
      <c r="A102">
        <v>93</v>
      </c>
      <c r="B102" s="142"/>
      <c r="C102" s="142"/>
      <c r="D102" s="142"/>
      <c r="E102" s="142"/>
      <c r="F102" s="142"/>
      <c r="G102" t="str">
        <f t="shared" si="7"/>
        <v/>
      </c>
      <c r="H102" s="142"/>
      <c r="I102" t="str">
        <f t="shared" ca="1" si="8"/>
        <v/>
      </c>
      <c r="J102" s="142"/>
      <c r="K102" t="str">
        <f t="shared" ca="1" si="9"/>
        <v/>
      </c>
      <c r="L102" s="142"/>
      <c r="M102" s="142"/>
      <c r="N102" s="142"/>
      <c r="O102" s="146"/>
      <c r="P102" s="146"/>
      <c r="Q102" s="145">
        <f t="shared" si="11"/>
        <v>0</v>
      </c>
      <c r="R102" s="146"/>
      <c r="S102" s="146"/>
      <c r="T102" s="145">
        <f t="shared" si="12"/>
        <v>0</v>
      </c>
      <c r="U102" s="146"/>
      <c r="V102" s="146"/>
      <c r="W102" s="145">
        <f t="shared" si="13"/>
        <v>0</v>
      </c>
      <c r="X102" s="126">
        <f t="shared" si="10"/>
        <v>0</v>
      </c>
    </row>
    <row r="103" spans="1:24" x14ac:dyDescent="0.55000000000000004">
      <c r="A103">
        <v>94</v>
      </c>
      <c r="B103" s="142"/>
      <c r="C103" s="142"/>
      <c r="D103" s="142"/>
      <c r="E103" s="142"/>
      <c r="F103" s="142"/>
      <c r="G103" t="str">
        <f t="shared" si="7"/>
        <v/>
      </c>
      <c r="H103" s="142"/>
      <c r="I103" t="str">
        <f t="shared" ca="1" si="8"/>
        <v/>
      </c>
      <c r="J103" s="142"/>
      <c r="K103" t="str">
        <f t="shared" ca="1" si="9"/>
        <v/>
      </c>
      <c r="L103" s="142"/>
      <c r="M103" s="142"/>
      <c r="N103" s="142"/>
      <c r="O103" s="146"/>
      <c r="P103" s="146"/>
      <c r="Q103" s="145">
        <f t="shared" si="11"/>
        <v>0</v>
      </c>
      <c r="R103" s="146"/>
      <c r="S103" s="146"/>
      <c r="T103" s="145">
        <f t="shared" si="12"/>
        <v>0</v>
      </c>
      <c r="U103" s="146"/>
      <c r="V103" s="146"/>
      <c r="W103" s="145">
        <f t="shared" si="13"/>
        <v>0</v>
      </c>
      <c r="X103" s="126">
        <f t="shared" si="10"/>
        <v>0</v>
      </c>
    </row>
    <row r="104" spans="1:24" x14ac:dyDescent="0.55000000000000004">
      <c r="A104">
        <v>95</v>
      </c>
      <c r="B104" s="142"/>
      <c r="C104" s="142"/>
      <c r="D104" s="142"/>
      <c r="E104" s="142"/>
      <c r="F104" s="142"/>
      <c r="G104" t="str">
        <f t="shared" si="7"/>
        <v/>
      </c>
      <c r="H104" s="142"/>
      <c r="I104" t="str">
        <f t="shared" ca="1" si="8"/>
        <v/>
      </c>
      <c r="J104" s="142"/>
      <c r="K104" t="str">
        <f t="shared" ca="1" si="9"/>
        <v/>
      </c>
      <c r="L104" s="142"/>
      <c r="M104" s="142"/>
      <c r="N104" s="142"/>
      <c r="O104" s="146"/>
      <c r="P104" s="146"/>
      <c r="Q104" s="145">
        <f t="shared" si="11"/>
        <v>0</v>
      </c>
      <c r="R104" s="146"/>
      <c r="S104" s="146"/>
      <c r="T104" s="145">
        <f t="shared" si="12"/>
        <v>0</v>
      </c>
      <c r="U104" s="146"/>
      <c r="V104" s="146"/>
      <c r="W104" s="145">
        <f t="shared" si="13"/>
        <v>0</v>
      </c>
      <c r="X104" s="126">
        <f t="shared" si="10"/>
        <v>0</v>
      </c>
    </row>
    <row r="105" spans="1:24" x14ac:dyDescent="0.55000000000000004">
      <c r="A105">
        <v>96</v>
      </c>
      <c r="B105" s="142"/>
      <c r="C105" s="142"/>
      <c r="D105" s="142"/>
      <c r="E105" s="142"/>
      <c r="F105" s="142"/>
      <c r="G105" t="str">
        <f t="shared" si="7"/>
        <v/>
      </c>
      <c r="H105" s="142"/>
      <c r="I105" t="str">
        <f t="shared" ca="1" si="8"/>
        <v/>
      </c>
      <c r="J105" s="142"/>
      <c r="K105" t="str">
        <f t="shared" ca="1" si="9"/>
        <v/>
      </c>
      <c r="L105" s="142"/>
      <c r="M105" s="142"/>
      <c r="N105" s="142"/>
      <c r="O105" s="146"/>
      <c r="P105" s="146"/>
      <c r="Q105" s="145">
        <f t="shared" si="11"/>
        <v>0</v>
      </c>
      <c r="R105" s="146"/>
      <c r="S105" s="146"/>
      <c r="T105" s="145">
        <f t="shared" si="12"/>
        <v>0</v>
      </c>
      <c r="U105" s="146"/>
      <c r="V105" s="146"/>
      <c r="W105" s="145">
        <f t="shared" si="13"/>
        <v>0</v>
      </c>
      <c r="X105" s="126">
        <f t="shared" si="10"/>
        <v>0</v>
      </c>
    </row>
    <row r="106" spans="1:24" x14ac:dyDescent="0.55000000000000004">
      <c r="A106">
        <v>97</v>
      </c>
      <c r="B106" s="142"/>
      <c r="C106" s="142"/>
      <c r="D106" s="142"/>
      <c r="E106" s="142"/>
      <c r="F106" s="142"/>
      <c r="G106" t="str">
        <f t="shared" si="7"/>
        <v/>
      </c>
      <c r="H106" s="142"/>
      <c r="I106" t="str">
        <f t="shared" ca="1" si="8"/>
        <v/>
      </c>
      <c r="J106" s="142"/>
      <c r="K106" t="str">
        <f t="shared" ca="1" si="9"/>
        <v/>
      </c>
      <c r="L106" s="142"/>
      <c r="M106" s="142"/>
      <c r="N106" s="142"/>
      <c r="O106" s="146"/>
      <c r="P106" s="146"/>
      <c r="Q106" s="145">
        <f t="shared" si="11"/>
        <v>0</v>
      </c>
      <c r="R106" s="146"/>
      <c r="S106" s="146"/>
      <c r="T106" s="145">
        <f t="shared" si="12"/>
        <v>0</v>
      </c>
      <c r="U106" s="146"/>
      <c r="V106" s="146"/>
      <c r="W106" s="145">
        <f t="shared" si="13"/>
        <v>0</v>
      </c>
      <c r="X106" s="126">
        <f t="shared" si="10"/>
        <v>0</v>
      </c>
    </row>
    <row r="107" spans="1:24" x14ac:dyDescent="0.55000000000000004">
      <c r="A107">
        <v>98</v>
      </c>
      <c r="B107" s="142"/>
      <c r="C107" s="142"/>
      <c r="D107" s="142"/>
      <c r="E107" s="142"/>
      <c r="F107" s="142"/>
      <c r="G107" t="str">
        <f t="shared" si="7"/>
        <v/>
      </c>
      <c r="H107" s="142"/>
      <c r="I107" t="str">
        <f t="shared" ca="1" si="8"/>
        <v/>
      </c>
      <c r="J107" s="142"/>
      <c r="K107" t="str">
        <f t="shared" ca="1" si="9"/>
        <v/>
      </c>
      <c r="L107" s="142"/>
      <c r="M107" s="142"/>
      <c r="N107" s="142"/>
      <c r="O107" s="146"/>
      <c r="P107" s="146"/>
      <c r="Q107" s="145">
        <f t="shared" si="11"/>
        <v>0</v>
      </c>
      <c r="R107" s="146"/>
      <c r="S107" s="146"/>
      <c r="T107" s="145">
        <f t="shared" si="12"/>
        <v>0</v>
      </c>
      <c r="U107" s="146"/>
      <c r="V107" s="146"/>
      <c r="W107" s="145">
        <f t="shared" si="13"/>
        <v>0</v>
      </c>
      <c r="X107" s="126">
        <f t="shared" si="10"/>
        <v>0</v>
      </c>
    </row>
    <row r="108" spans="1:24" x14ac:dyDescent="0.55000000000000004">
      <c r="A108">
        <v>99</v>
      </c>
      <c r="B108" s="142"/>
      <c r="C108" s="142"/>
      <c r="D108" s="142"/>
      <c r="E108" s="142"/>
      <c r="F108" s="142"/>
      <c r="G108" t="str">
        <f t="shared" si="7"/>
        <v/>
      </c>
      <c r="H108" s="142"/>
      <c r="I108" t="str">
        <f t="shared" ca="1" si="8"/>
        <v/>
      </c>
      <c r="J108" s="142"/>
      <c r="K108" t="str">
        <f t="shared" ca="1" si="9"/>
        <v/>
      </c>
      <c r="L108" s="142"/>
      <c r="M108" s="142"/>
      <c r="N108" s="142"/>
      <c r="O108" s="146"/>
      <c r="P108" s="146"/>
      <c r="Q108" s="145">
        <f t="shared" si="11"/>
        <v>0</v>
      </c>
      <c r="R108" s="146"/>
      <c r="S108" s="146"/>
      <c r="T108" s="145">
        <f t="shared" si="12"/>
        <v>0</v>
      </c>
      <c r="U108" s="146"/>
      <c r="V108" s="146"/>
      <c r="W108" s="145">
        <f t="shared" si="13"/>
        <v>0</v>
      </c>
      <c r="X108" s="126">
        <f t="shared" si="10"/>
        <v>0</v>
      </c>
    </row>
    <row r="109" spans="1:24" x14ac:dyDescent="0.55000000000000004">
      <c r="A109">
        <v>100</v>
      </c>
      <c r="B109" s="142"/>
      <c r="C109" s="142"/>
      <c r="D109" s="142"/>
      <c r="E109" s="142"/>
      <c r="F109" s="142"/>
      <c r="G109" t="str">
        <f t="shared" si="7"/>
        <v/>
      </c>
      <c r="H109" s="142"/>
      <c r="I109" t="str">
        <f t="shared" ca="1" si="8"/>
        <v/>
      </c>
      <c r="J109" s="142"/>
      <c r="K109" t="str">
        <f t="shared" ca="1" si="9"/>
        <v/>
      </c>
      <c r="L109" s="142"/>
      <c r="M109" s="142"/>
      <c r="N109" s="142"/>
      <c r="O109" s="146"/>
      <c r="P109" s="146"/>
      <c r="Q109" s="145">
        <f t="shared" si="11"/>
        <v>0</v>
      </c>
      <c r="R109" s="146"/>
      <c r="S109" s="146"/>
      <c r="T109" s="145">
        <f t="shared" si="12"/>
        <v>0</v>
      </c>
      <c r="U109" s="146"/>
      <c r="V109" s="146"/>
      <c r="W109" s="145">
        <f t="shared" si="13"/>
        <v>0</v>
      </c>
      <c r="X109" s="126">
        <f t="shared" si="10"/>
        <v>0</v>
      </c>
    </row>
    <row r="110" spans="1:24" x14ac:dyDescent="0.55000000000000004">
      <c r="A110">
        <v>101</v>
      </c>
      <c r="B110" s="142"/>
      <c r="C110" s="142"/>
      <c r="D110" s="142"/>
      <c r="E110" s="142"/>
      <c r="F110" s="142"/>
      <c r="G110" t="str">
        <f t="shared" si="7"/>
        <v/>
      </c>
      <c r="H110" s="142"/>
      <c r="I110" t="str">
        <f t="shared" ca="1" si="8"/>
        <v/>
      </c>
      <c r="J110" s="142"/>
      <c r="K110" t="str">
        <f t="shared" ca="1" si="9"/>
        <v/>
      </c>
      <c r="L110" s="142"/>
      <c r="M110" s="142"/>
      <c r="N110" s="142"/>
      <c r="O110" s="146"/>
      <c r="P110" s="146"/>
      <c r="Q110" s="145">
        <f t="shared" si="11"/>
        <v>0</v>
      </c>
      <c r="R110" s="146"/>
      <c r="S110" s="146"/>
      <c r="T110" s="145">
        <f t="shared" si="12"/>
        <v>0</v>
      </c>
      <c r="U110" s="146"/>
      <c r="V110" s="146"/>
      <c r="W110" s="145">
        <f t="shared" si="13"/>
        <v>0</v>
      </c>
      <c r="X110" s="126">
        <f t="shared" si="10"/>
        <v>0</v>
      </c>
    </row>
    <row r="111" spans="1:24" x14ac:dyDescent="0.55000000000000004">
      <c r="A111">
        <v>102</v>
      </c>
      <c r="B111" s="142"/>
      <c r="C111" s="142"/>
      <c r="D111" s="142"/>
      <c r="E111" s="142"/>
      <c r="F111" s="142"/>
      <c r="G111" t="str">
        <f t="shared" si="7"/>
        <v/>
      </c>
      <c r="H111" s="142"/>
      <c r="I111" t="str">
        <f t="shared" ca="1" si="8"/>
        <v/>
      </c>
      <c r="J111" s="142"/>
      <c r="K111" t="str">
        <f t="shared" ca="1" si="9"/>
        <v/>
      </c>
      <c r="L111" s="142"/>
      <c r="M111" s="142"/>
      <c r="N111" s="142"/>
      <c r="O111" s="146"/>
      <c r="P111" s="146"/>
      <c r="Q111" s="145">
        <f t="shared" si="11"/>
        <v>0</v>
      </c>
      <c r="R111" s="146"/>
      <c r="S111" s="146"/>
      <c r="T111" s="145">
        <f t="shared" si="12"/>
        <v>0</v>
      </c>
      <c r="U111" s="146"/>
      <c r="V111" s="146"/>
      <c r="W111" s="145">
        <f t="shared" si="13"/>
        <v>0</v>
      </c>
      <c r="X111" s="126">
        <f t="shared" si="10"/>
        <v>0</v>
      </c>
    </row>
    <row r="112" spans="1:24" x14ac:dyDescent="0.55000000000000004">
      <c r="A112">
        <v>103</v>
      </c>
      <c r="B112" s="142"/>
      <c r="C112" s="142"/>
      <c r="D112" s="142"/>
      <c r="E112" s="142"/>
      <c r="F112" s="142"/>
      <c r="G112" t="str">
        <f t="shared" si="7"/>
        <v/>
      </c>
      <c r="H112" s="142"/>
      <c r="I112" t="str">
        <f t="shared" ca="1" si="8"/>
        <v/>
      </c>
      <c r="J112" s="142"/>
      <c r="K112" t="str">
        <f t="shared" ca="1" si="9"/>
        <v/>
      </c>
      <c r="L112" s="142"/>
      <c r="M112" s="142"/>
      <c r="N112" s="142"/>
      <c r="O112" s="146"/>
      <c r="P112" s="146"/>
      <c r="Q112" s="145">
        <f t="shared" si="11"/>
        <v>0</v>
      </c>
      <c r="R112" s="146"/>
      <c r="S112" s="146"/>
      <c r="T112" s="145">
        <f t="shared" si="12"/>
        <v>0</v>
      </c>
      <c r="U112" s="146"/>
      <c r="V112" s="146"/>
      <c r="W112" s="145">
        <f t="shared" si="13"/>
        <v>0</v>
      </c>
      <c r="X112" s="126">
        <f t="shared" si="10"/>
        <v>0</v>
      </c>
    </row>
    <row r="113" spans="1:24" x14ac:dyDescent="0.55000000000000004">
      <c r="A113">
        <v>104</v>
      </c>
      <c r="B113" s="142"/>
      <c r="C113" s="142"/>
      <c r="D113" s="142"/>
      <c r="E113" s="142"/>
      <c r="F113" s="142"/>
      <c r="G113" t="str">
        <f t="shared" si="7"/>
        <v/>
      </c>
      <c r="H113" s="142"/>
      <c r="I113" t="str">
        <f t="shared" ca="1" si="8"/>
        <v/>
      </c>
      <c r="J113" s="142"/>
      <c r="K113" t="str">
        <f t="shared" ca="1" si="9"/>
        <v/>
      </c>
      <c r="L113" s="142"/>
      <c r="M113" s="142"/>
      <c r="N113" s="142"/>
      <c r="O113" s="146"/>
      <c r="P113" s="146"/>
      <c r="Q113" s="145">
        <f t="shared" si="11"/>
        <v>0</v>
      </c>
      <c r="R113" s="146"/>
      <c r="S113" s="146"/>
      <c r="T113" s="145">
        <f t="shared" si="12"/>
        <v>0</v>
      </c>
      <c r="U113" s="146"/>
      <c r="V113" s="146"/>
      <c r="W113" s="145">
        <f t="shared" si="13"/>
        <v>0</v>
      </c>
      <c r="X113" s="126">
        <f t="shared" si="10"/>
        <v>0</v>
      </c>
    </row>
    <row r="114" spans="1:24" x14ac:dyDescent="0.55000000000000004">
      <c r="A114">
        <v>105</v>
      </c>
      <c r="B114" s="142"/>
      <c r="C114" s="142"/>
      <c r="D114" s="142"/>
      <c r="E114" s="142"/>
      <c r="F114" s="142"/>
      <c r="G114" t="str">
        <f t="shared" si="7"/>
        <v/>
      </c>
      <c r="H114" s="142"/>
      <c r="I114" t="str">
        <f t="shared" ca="1" si="8"/>
        <v/>
      </c>
      <c r="J114" s="142"/>
      <c r="K114" t="str">
        <f t="shared" ca="1" si="9"/>
        <v/>
      </c>
      <c r="L114" s="142"/>
      <c r="M114" s="142"/>
      <c r="N114" s="142"/>
      <c r="O114" s="146"/>
      <c r="P114" s="146"/>
      <c r="Q114" s="145">
        <f t="shared" si="11"/>
        <v>0</v>
      </c>
      <c r="R114" s="146"/>
      <c r="S114" s="146"/>
      <c r="T114" s="145">
        <f t="shared" si="12"/>
        <v>0</v>
      </c>
      <c r="U114" s="146"/>
      <c r="V114" s="146"/>
      <c r="W114" s="145">
        <f t="shared" si="13"/>
        <v>0</v>
      </c>
      <c r="X114" s="126">
        <f t="shared" si="10"/>
        <v>0</v>
      </c>
    </row>
    <row r="115" spans="1:24" x14ac:dyDescent="0.55000000000000004">
      <c r="A115">
        <v>106</v>
      </c>
      <c r="B115" s="142"/>
      <c r="C115" s="142"/>
      <c r="D115" s="142"/>
      <c r="E115" s="142"/>
      <c r="F115" s="142"/>
      <c r="G115" t="str">
        <f t="shared" si="7"/>
        <v/>
      </c>
      <c r="H115" s="142"/>
      <c r="I115" t="str">
        <f t="shared" ca="1" si="8"/>
        <v/>
      </c>
      <c r="J115" s="142"/>
      <c r="K115" t="str">
        <f t="shared" ca="1" si="9"/>
        <v/>
      </c>
      <c r="L115" s="142"/>
      <c r="M115" s="142"/>
      <c r="N115" s="142"/>
      <c r="O115" s="146"/>
      <c r="P115" s="146"/>
      <c r="Q115" s="145">
        <f t="shared" si="11"/>
        <v>0</v>
      </c>
      <c r="R115" s="146"/>
      <c r="S115" s="146"/>
      <c r="T115" s="145">
        <f t="shared" si="12"/>
        <v>0</v>
      </c>
      <c r="U115" s="146"/>
      <c r="V115" s="146"/>
      <c r="W115" s="145">
        <f t="shared" si="13"/>
        <v>0</v>
      </c>
      <c r="X115" s="126">
        <f t="shared" si="10"/>
        <v>0</v>
      </c>
    </row>
    <row r="116" spans="1:24" x14ac:dyDescent="0.55000000000000004">
      <c r="A116">
        <v>107</v>
      </c>
      <c r="B116" s="142"/>
      <c r="C116" s="142"/>
      <c r="D116" s="142"/>
      <c r="E116" s="142"/>
      <c r="F116" s="142"/>
      <c r="G116" t="str">
        <f t="shared" si="7"/>
        <v/>
      </c>
      <c r="H116" s="142"/>
      <c r="I116" t="str">
        <f t="shared" ca="1" si="8"/>
        <v/>
      </c>
      <c r="J116" s="142"/>
      <c r="K116" t="str">
        <f t="shared" ca="1" si="9"/>
        <v/>
      </c>
      <c r="L116" s="142"/>
      <c r="M116" s="142"/>
      <c r="N116" s="142"/>
      <c r="O116" s="146"/>
      <c r="P116" s="146"/>
      <c r="Q116" s="145">
        <f t="shared" si="11"/>
        <v>0</v>
      </c>
      <c r="R116" s="146"/>
      <c r="S116" s="146"/>
      <c r="T116" s="145">
        <f t="shared" si="12"/>
        <v>0</v>
      </c>
      <c r="U116" s="146"/>
      <c r="V116" s="146"/>
      <c r="W116" s="145">
        <f t="shared" si="13"/>
        <v>0</v>
      </c>
      <c r="X116" s="126">
        <f t="shared" si="10"/>
        <v>0</v>
      </c>
    </row>
    <row r="117" spans="1:24" x14ac:dyDescent="0.55000000000000004">
      <c r="A117">
        <v>108</v>
      </c>
      <c r="B117" s="142"/>
      <c r="C117" s="142"/>
      <c r="D117" s="142"/>
      <c r="E117" s="142"/>
      <c r="F117" s="142"/>
      <c r="G117" t="str">
        <f t="shared" si="7"/>
        <v/>
      </c>
      <c r="H117" s="142"/>
      <c r="I117" t="str">
        <f t="shared" ca="1" si="8"/>
        <v/>
      </c>
      <c r="J117" s="142"/>
      <c r="K117" t="str">
        <f t="shared" ca="1" si="9"/>
        <v/>
      </c>
      <c r="L117" s="142"/>
      <c r="M117" s="142"/>
      <c r="N117" s="142"/>
      <c r="O117" s="146"/>
      <c r="P117" s="146"/>
      <c r="Q117" s="145">
        <f t="shared" si="11"/>
        <v>0</v>
      </c>
      <c r="R117" s="146"/>
      <c r="S117" s="146"/>
      <c r="T117" s="145">
        <f t="shared" si="12"/>
        <v>0</v>
      </c>
      <c r="U117" s="146"/>
      <c r="V117" s="146"/>
      <c r="W117" s="145">
        <f t="shared" si="13"/>
        <v>0</v>
      </c>
      <c r="X117" s="126">
        <f t="shared" si="10"/>
        <v>0</v>
      </c>
    </row>
    <row r="118" spans="1:24" x14ac:dyDescent="0.55000000000000004">
      <c r="A118">
        <v>109</v>
      </c>
      <c r="B118" s="142"/>
      <c r="C118" s="142"/>
      <c r="D118" s="142"/>
      <c r="E118" s="142"/>
      <c r="F118" s="142"/>
      <c r="G118" t="str">
        <f t="shared" si="7"/>
        <v/>
      </c>
      <c r="H118" s="142"/>
      <c r="I118" t="str">
        <f t="shared" ca="1" si="8"/>
        <v/>
      </c>
      <c r="J118" s="142"/>
      <c r="K118" t="str">
        <f t="shared" ca="1" si="9"/>
        <v/>
      </c>
      <c r="L118" s="142"/>
      <c r="M118" s="142"/>
      <c r="N118" s="142"/>
      <c r="O118" s="146"/>
      <c r="P118" s="146"/>
      <c r="Q118" s="145">
        <f t="shared" si="11"/>
        <v>0</v>
      </c>
      <c r="R118" s="146"/>
      <c r="S118" s="146"/>
      <c r="T118" s="145">
        <f t="shared" si="12"/>
        <v>0</v>
      </c>
      <c r="U118" s="146"/>
      <c r="V118" s="146"/>
      <c r="W118" s="145">
        <f t="shared" si="13"/>
        <v>0</v>
      </c>
      <c r="X118" s="126">
        <f t="shared" si="10"/>
        <v>0</v>
      </c>
    </row>
    <row r="119" spans="1:24" x14ac:dyDescent="0.55000000000000004">
      <c r="A119">
        <v>110</v>
      </c>
      <c r="B119" s="142"/>
      <c r="C119" s="142"/>
      <c r="D119" s="142"/>
      <c r="E119" s="142"/>
      <c r="F119" s="142"/>
      <c r="G119" t="str">
        <f t="shared" si="7"/>
        <v/>
      </c>
      <c r="H119" s="142"/>
      <c r="I119" t="str">
        <f t="shared" ca="1" si="8"/>
        <v/>
      </c>
      <c r="J119" s="142"/>
      <c r="K119" t="str">
        <f t="shared" ca="1" si="9"/>
        <v/>
      </c>
      <c r="L119" s="142"/>
      <c r="M119" s="142"/>
      <c r="N119" s="142"/>
      <c r="O119" s="146"/>
      <c r="P119" s="146"/>
      <c r="Q119" s="145">
        <f t="shared" si="11"/>
        <v>0</v>
      </c>
      <c r="R119" s="146"/>
      <c r="S119" s="146"/>
      <c r="T119" s="145">
        <f t="shared" si="12"/>
        <v>0</v>
      </c>
      <c r="U119" s="146"/>
      <c r="V119" s="146"/>
      <c r="W119" s="145">
        <f t="shared" si="13"/>
        <v>0</v>
      </c>
      <c r="X119" s="126">
        <f t="shared" si="10"/>
        <v>0</v>
      </c>
    </row>
    <row r="120" spans="1:24" x14ac:dyDescent="0.55000000000000004">
      <c r="A120">
        <v>111</v>
      </c>
      <c r="B120" s="142"/>
      <c r="C120" s="142"/>
      <c r="D120" s="142"/>
      <c r="E120" s="142"/>
      <c r="F120" s="142"/>
      <c r="G120" t="str">
        <f t="shared" si="7"/>
        <v/>
      </c>
      <c r="H120" s="142"/>
      <c r="I120" t="str">
        <f t="shared" ca="1" si="8"/>
        <v/>
      </c>
      <c r="J120" s="142"/>
      <c r="K120" t="str">
        <f t="shared" ca="1" si="9"/>
        <v/>
      </c>
      <c r="L120" s="142"/>
      <c r="M120" s="142"/>
      <c r="N120" s="142"/>
      <c r="O120" s="146"/>
      <c r="P120" s="146"/>
      <c r="Q120" s="145">
        <f t="shared" si="11"/>
        <v>0</v>
      </c>
      <c r="R120" s="146"/>
      <c r="S120" s="146"/>
      <c r="T120" s="145">
        <f t="shared" si="12"/>
        <v>0</v>
      </c>
      <c r="U120" s="146"/>
      <c r="V120" s="146"/>
      <c r="W120" s="145">
        <f t="shared" si="13"/>
        <v>0</v>
      </c>
      <c r="X120" s="126">
        <f t="shared" si="10"/>
        <v>0</v>
      </c>
    </row>
    <row r="121" spans="1:24" x14ac:dyDescent="0.55000000000000004">
      <c r="A121">
        <v>112</v>
      </c>
      <c r="B121" s="142"/>
      <c r="C121" s="142"/>
      <c r="D121" s="142"/>
      <c r="E121" s="142"/>
      <c r="F121" s="142"/>
      <c r="G121" t="str">
        <f t="shared" si="7"/>
        <v/>
      </c>
      <c r="H121" s="142"/>
      <c r="I121" t="str">
        <f t="shared" ca="1" si="8"/>
        <v/>
      </c>
      <c r="J121" s="142"/>
      <c r="K121" t="str">
        <f t="shared" ca="1" si="9"/>
        <v/>
      </c>
      <c r="L121" s="142"/>
      <c r="M121" s="142"/>
      <c r="N121" s="142"/>
      <c r="O121" s="146"/>
      <c r="P121" s="146"/>
      <c r="Q121" s="145">
        <f t="shared" si="11"/>
        <v>0</v>
      </c>
      <c r="R121" s="146"/>
      <c r="S121" s="146"/>
      <c r="T121" s="145">
        <f t="shared" si="12"/>
        <v>0</v>
      </c>
      <c r="U121" s="146"/>
      <c r="V121" s="146"/>
      <c r="W121" s="145">
        <f t="shared" si="13"/>
        <v>0</v>
      </c>
      <c r="X121" s="126">
        <f t="shared" si="10"/>
        <v>0</v>
      </c>
    </row>
    <row r="122" spans="1:24" x14ac:dyDescent="0.55000000000000004">
      <c r="A122">
        <v>113</v>
      </c>
      <c r="B122" s="142"/>
      <c r="C122" s="142"/>
      <c r="D122" s="142"/>
      <c r="E122" s="142"/>
      <c r="F122" s="142"/>
      <c r="G122" t="str">
        <f t="shared" si="7"/>
        <v/>
      </c>
      <c r="H122" s="142"/>
      <c r="I122" t="str">
        <f t="shared" ca="1" si="8"/>
        <v/>
      </c>
      <c r="J122" s="142"/>
      <c r="K122" t="str">
        <f t="shared" ca="1" si="9"/>
        <v/>
      </c>
      <c r="L122" s="142"/>
      <c r="M122" s="142"/>
      <c r="N122" s="142"/>
      <c r="O122" s="146"/>
      <c r="P122" s="146"/>
      <c r="Q122" s="145">
        <f t="shared" si="11"/>
        <v>0</v>
      </c>
      <c r="R122" s="146"/>
      <c r="S122" s="146"/>
      <c r="T122" s="145">
        <f t="shared" si="12"/>
        <v>0</v>
      </c>
      <c r="U122" s="146"/>
      <c r="V122" s="146"/>
      <c r="W122" s="145">
        <f t="shared" si="13"/>
        <v>0</v>
      </c>
      <c r="X122" s="126">
        <f t="shared" si="10"/>
        <v>0</v>
      </c>
    </row>
    <row r="123" spans="1:24" x14ac:dyDescent="0.55000000000000004">
      <c r="A123">
        <v>114</v>
      </c>
      <c r="B123" s="142"/>
      <c r="C123" s="142"/>
      <c r="D123" s="142"/>
      <c r="E123" s="142"/>
      <c r="F123" s="142"/>
      <c r="G123" t="str">
        <f t="shared" si="7"/>
        <v/>
      </c>
      <c r="H123" s="142"/>
      <c r="I123" t="str">
        <f t="shared" ca="1" si="8"/>
        <v/>
      </c>
      <c r="J123" s="142"/>
      <c r="K123" t="str">
        <f t="shared" ca="1" si="9"/>
        <v/>
      </c>
      <c r="L123" s="142"/>
      <c r="M123" s="142"/>
      <c r="N123" s="142"/>
      <c r="O123" s="146"/>
      <c r="P123" s="146"/>
      <c r="Q123" s="145">
        <f t="shared" si="11"/>
        <v>0</v>
      </c>
      <c r="R123" s="146"/>
      <c r="S123" s="146"/>
      <c r="T123" s="145">
        <f t="shared" si="12"/>
        <v>0</v>
      </c>
      <c r="U123" s="146"/>
      <c r="V123" s="146"/>
      <c r="W123" s="145">
        <f t="shared" si="13"/>
        <v>0</v>
      </c>
      <c r="X123" s="126">
        <f t="shared" si="10"/>
        <v>0</v>
      </c>
    </row>
    <row r="124" spans="1:24" x14ac:dyDescent="0.55000000000000004">
      <c r="A124">
        <v>115</v>
      </c>
      <c r="B124" s="142"/>
      <c r="C124" s="142"/>
      <c r="D124" s="142"/>
      <c r="E124" s="142"/>
      <c r="F124" s="142"/>
      <c r="G124" t="str">
        <f t="shared" si="7"/>
        <v/>
      </c>
      <c r="H124" s="142"/>
      <c r="I124" t="str">
        <f t="shared" ca="1" si="8"/>
        <v/>
      </c>
      <c r="J124" s="142"/>
      <c r="K124" t="str">
        <f t="shared" ca="1" si="9"/>
        <v/>
      </c>
      <c r="L124" s="142"/>
      <c r="M124" s="142"/>
      <c r="N124" s="142"/>
      <c r="O124" s="146"/>
      <c r="P124" s="146"/>
      <c r="Q124" s="145">
        <f t="shared" si="11"/>
        <v>0</v>
      </c>
      <c r="R124" s="146"/>
      <c r="S124" s="146"/>
      <c r="T124" s="145">
        <f t="shared" si="12"/>
        <v>0</v>
      </c>
      <c r="U124" s="146"/>
      <c r="V124" s="146"/>
      <c r="W124" s="145">
        <f t="shared" si="13"/>
        <v>0</v>
      </c>
      <c r="X124" s="126">
        <f t="shared" si="10"/>
        <v>0</v>
      </c>
    </row>
    <row r="125" spans="1:24" x14ac:dyDescent="0.55000000000000004">
      <c r="A125">
        <v>116</v>
      </c>
      <c r="B125" s="142"/>
      <c r="C125" s="142"/>
      <c r="D125" s="142"/>
      <c r="E125" s="142"/>
      <c r="F125" s="142"/>
      <c r="G125" t="str">
        <f t="shared" si="7"/>
        <v/>
      </c>
      <c r="H125" s="142"/>
      <c r="I125" t="str">
        <f t="shared" ca="1" si="8"/>
        <v/>
      </c>
      <c r="J125" s="142"/>
      <c r="K125" t="str">
        <f t="shared" ca="1" si="9"/>
        <v/>
      </c>
      <c r="L125" s="142"/>
      <c r="M125" s="142"/>
      <c r="N125" s="142"/>
      <c r="O125" s="146"/>
      <c r="P125" s="146"/>
      <c r="Q125" s="145">
        <f t="shared" si="11"/>
        <v>0</v>
      </c>
      <c r="R125" s="146"/>
      <c r="S125" s="146"/>
      <c r="T125" s="145">
        <f t="shared" si="12"/>
        <v>0</v>
      </c>
      <c r="U125" s="146"/>
      <c r="V125" s="146"/>
      <c r="W125" s="145">
        <f t="shared" si="13"/>
        <v>0</v>
      </c>
      <c r="X125" s="126">
        <f t="shared" si="10"/>
        <v>0</v>
      </c>
    </row>
    <row r="126" spans="1:24" x14ac:dyDescent="0.55000000000000004">
      <c r="A126">
        <v>117</v>
      </c>
      <c r="B126" s="142"/>
      <c r="C126" s="142"/>
      <c r="D126" s="142"/>
      <c r="E126" s="142"/>
      <c r="F126" s="142"/>
      <c r="G126" t="str">
        <f t="shared" si="7"/>
        <v/>
      </c>
      <c r="H126" s="142"/>
      <c r="I126" t="str">
        <f t="shared" ca="1" si="8"/>
        <v/>
      </c>
      <c r="J126" s="142"/>
      <c r="K126" t="str">
        <f t="shared" ca="1" si="9"/>
        <v/>
      </c>
      <c r="L126" s="142"/>
      <c r="M126" s="142"/>
      <c r="N126" s="142"/>
      <c r="O126" s="146"/>
      <c r="P126" s="146"/>
      <c r="Q126" s="145">
        <f t="shared" si="11"/>
        <v>0</v>
      </c>
      <c r="R126" s="146"/>
      <c r="S126" s="146"/>
      <c r="T126" s="145">
        <f t="shared" si="12"/>
        <v>0</v>
      </c>
      <c r="U126" s="146"/>
      <c r="V126" s="146"/>
      <c r="W126" s="145">
        <f t="shared" si="13"/>
        <v>0</v>
      </c>
      <c r="X126" s="126">
        <f t="shared" si="10"/>
        <v>0</v>
      </c>
    </row>
    <row r="127" spans="1:24" x14ac:dyDescent="0.55000000000000004">
      <c r="A127">
        <v>118</v>
      </c>
      <c r="B127" s="142"/>
      <c r="C127" s="142"/>
      <c r="D127" s="142"/>
      <c r="E127" s="142"/>
      <c r="F127" s="142"/>
      <c r="G127" t="str">
        <f t="shared" si="7"/>
        <v/>
      </c>
      <c r="H127" s="142"/>
      <c r="I127" t="str">
        <f t="shared" ca="1" si="8"/>
        <v/>
      </c>
      <c r="J127" s="142"/>
      <c r="K127" t="str">
        <f t="shared" ca="1" si="9"/>
        <v/>
      </c>
      <c r="L127" s="142"/>
      <c r="M127" s="142"/>
      <c r="N127" s="142"/>
      <c r="O127" s="146"/>
      <c r="P127" s="146"/>
      <c r="Q127" s="145">
        <f t="shared" si="11"/>
        <v>0</v>
      </c>
      <c r="R127" s="146"/>
      <c r="S127" s="146"/>
      <c r="T127" s="145">
        <f t="shared" si="12"/>
        <v>0</v>
      </c>
      <c r="U127" s="146"/>
      <c r="V127" s="146"/>
      <c r="W127" s="145">
        <f t="shared" si="13"/>
        <v>0</v>
      </c>
      <c r="X127" s="126">
        <f t="shared" si="10"/>
        <v>0</v>
      </c>
    </row>
    <row r="128" spans="1:24" x14ac:dyDescent="0.55000000000000004">
      <c r="A128">
        <v>119</v>
      </c>
      <c r="B128" s="142"/>
      <c r="C128" s="142"/>
      <c r="D128" s="142"/>
      <c r="E128" s="142"/>
      <c r="F128" s="142"/>
      <c r="G128" t="str">
        <f t="shared" si="7"/>
        <v/>
      </c>
      <c r="H128" s="142"/>
      <c r="I128" t="str">
        <f t="shared" ca="1" si="8"/>
        <v/>
      </c>
      <c r="J128" s="142"/>
      <c r="K128" t="str">
        <f t="shared" ca="1" si="9"/>
        <v/>
      </c>
      <c r="L128" s="142"/>
      <c r="M128" s="142"/>
      <c r="N128" s="142"/>
      <c r="O128" s="146"/>
      <c r="P128" s="146"/>
      <c r="Q128" s="145">
        <f t="shared" si="11"/>
        <v>0</v>
      </c>
      <c r="R128" s="146"/>
      <c r="S128" s="146"/>
      <c r="T128" s="145">
        <f t="shared" si="12"/>
        <v>0</v>
      </c>
      <c r="U128" s="146"/>
      <c r="V128" s="146"/>
      <c r="W128" s="145">
        <f t="shared" si="13"/>
        <v>0</v>
      </c>
      <c r="X128" s="126">
        <f t="shared" si="10"/>
        <v>0</v>
      </c>
    </row>
    <row r="129" spans="1:24" x14ac:dyDescent="0.55000000000000004">
      <c r="A129">
        <v>120</v>
      </c>
      <c r="B129" s="142"/>
      <c r="C129" s="142"/>
      <c r="D129" s="142"/>
      <c r="E129" s="142"/>
      <c r="F129" s="142"/>
      <c r="G129" t="str">
        <f t="shared" si="7"/>
        <v/>
      </c>
      <c r="H129" s="142"/>
      <c r="I129" t="str">
        <f t="shared" ca="1" si="8"/>
        <v/>
      </c>
      <c r="J129" s="142"/>
      <c r="K129" t="str">
        <f t="shared" ca="1" si="9"/>
        <v/>
      </c>
      <c r="L129" s="142"/>
      <c r="M129" s="142"/>
      <c r="N129" s="142"/>
      <c r="O129" s="146"/>
      <c r="P129" s="146"/>
      <c r="Q129" s="145">
        <f t="shared" si="11"/>
        <v>0</v>
      </c>
      <c r="R129" s="146"/>
      <c r="S129" s="146"/>
      <c r="T129" s="145">
        <f t="shared" si="12"/>
        <v>0</v>
      </c>
      <c r="U129" s="146"/>
      <c r="V129" s="146"/>
      <c r="W129" s="145">
        <f t="shared" si="13"/>
        <v>0</v>
      </c>
      <c r="X129" s="126">
        <f t="shared" si="10"/>
        <v>0</v>
      </c>
    </row>
    <row r="130" spans="1:24" x14ac:dyDescent="0.55000000000000004">
      <c r="A130">
        <v>121</v>
      </c>
      <c r="B130" s="142"/>
      <c r="C130" s="142"/>
      <c r="D130" s="142"/>
      <c r="E130" s="142"/>
      <c r="F130" s="142"/>
      <c r="G130" t="str">
        <f t="shared" si="7"/>
        <v/>
      </c>
      <c r="H130" s="142"/>
      <c r="I130" t="str">
        <f t="shared" ca="1" si="8"/>
        <v/>
      </c>
      <c r="J130" s="142"/>
      <c r="K130" t="str">
        <f t="shared" ca="1" si="9"/>
        <v/>
      </c>
      <c r="L130" s="142"/>
      <c r="M130" s="142"/>
      <c r="N130" s="142"/>
      <c r="O130" s="146"/>
      <c r="P130" s="146"/>
      <c r="Q130" s="145">
        <f t="shared" si="11"/>
        <v>0</v>
      </c>
      <c r="R130" s="146"/>
      <c r="S130" s="146"/>
      <c r="T130" s="145">
        <f t="shared" si="12"/>
        <v>0</v>
      </c>
      <c r="U130" s="146"/>
      <c r="V130" s="146"/>
      <c r="W130" s="145">
        <f t="shared" si="13"/>
        <v>0</v>
      </c>
      <c r="X130" s="126">
        <f t="shared" si="10"/>
        <v>0</v>
      </c>
    </row>
    <row r="131" spans="1:24" x14ac:dyDescent="0.55000000000000004">
      <c r="A131">
        <v>122</v>
      </c>
      <c r="B131" s="142"/>
      <c r="C131" s="142"/>
      <c r="D131" s="142"/>
      <c r="E131" s="142"/>
      <c r="F131" s="142"/>
      <c r="G131" t="str">
        <f t="shared" si="7"/>
        <v/>
      </c>
      <c r="H131" s="142"/>
      <c r="I131" t="str">
        <f t="shared" ca="1" si="8"/>
        <v/>
      </c>
      <c r="J131" s="142"/>
      <c r="K131" t="str">
        <f t="shared" ca="1" si="9"/>
        <v/>
      </c>
      <c r="L131" s="142"/>
      <c r="M131" s="142"/>
      <c r="N131" s="142"/>
      <c r="O131" s="146"/>
      <c r="P131" s="146"/>
      <c r="Q131" s="145">
        <f t="shared" si="11"/>
        <v>0</v>
      </c>
      <c r="R131" s="146"/>
      <c r="S131" s="146"/>
      <c r="T131" s="145">
        <f t="shared" si="12"/>
        <v>0</v>
      </c>
      <c r="U131" s="146"/>
      <c r="V131" s="146"/>
      <c r="W131" s="145">
        <f t="shared" si="13"/>
        <v>0</v>
      </c>
      <c r="X131" s="126">
        <f t="shared" si="10"/>
        <v>0</v>
      </c>
    </row>
    <row r="132" spans="1:24" x14ac:dyDescent="0.55000000000000004">
      <c r="A132">
        <v>123</v>
      </c>
      <c r="B132" s="142"/>
      <c r="C132" s="142"/>
      <c r="D132" s="142"/>
      <c r="E132" s="142"/>
      <c r="F132" s="142"/>
      <c r="G132" t="str">
        <f t="shared" si="7"/>
        <v/>
      </c>
      <c r="H132" s="142"/>
      <c r="I132" t="str">
        <f t="shared" ca="1" si="8"/>
        <v/>
      </c>
      <c r="J132" s="142"/>
      <c r="K132" t="str">
        <f t="shared" ca="1" si="9"/>
        <v/>
      </c>
      <c r="L132" s="142"/>
      <c r="M132" s="142"/>
      <c r="N132" s="142"/>
      <c r="O132" s="146"/>
      <c r="P132" s="146"/>
      <c r="Q132" s="145">
        <f t="shared" si="11"/>
        <v>0</v>
      </c>
      <c r="R132" s="146"/>
      <c r="S132" s="146"/>
      <c r="T132" s="145">
        <f t="shared" si="12"/>
        <v>0</v>
      </c>
      <c r="U132" s="146"/>
      <c r="V132" s="146"/>
      <c r="W132" s="145">
        <f t="shared" si="13"/>
        <v>0</v>
      </c>
      <c r="X132" s="126">
        <f t="shared" si="10"/>
        <v>0</v>
      </c>
    </row>
    <row r="133" spans="1:24" x14ac:dyDescent="0.55000000000000004">
      <c r="A133">
        <v>124</v>
      </c>
      <c r="B133" s="142"/>
      <c r="C133" s="142"/>
      <c r="D133" s="142"/>
      <c r="E133" s="142"/>
      <c r="F133" s="142"/>
      <c r="G133" t="str">
        <f t="shared" si="7"/>
        <v/>
      </c>
      <c r="H133" s="142"/>
      <c r="I133" t="str">
        <f t="shared" ca="1" si="8"/>
        <v/>
      </c>
      <c r="J133" s="142"/>
      <c r="K133" t="str">
        <f t="shared" ca="1" si="9"/>
        <v/>
      </c>
      <c r="L133" s="142"/>
      <c r="M133" s="142"/>
      <c r="N133" s="142"/>
      <c r="O133" s="146"/>
      <c r="P133" s="146"/>
      <c r="Q133" s="145">
        <f t="shared" si="11"/>
        <v>0</v>
      </c>
      <c r="R133" s="146"/>
      <c r="S133" s="146"/>
      <c r="T133" s="145">
        <f t="shared" si="12"/>
        <v>0</v>
      </c>
      <c r="U133" s="146"/>
      <c r="V133" s="146"/>
      <c r="W133" s="145">
        <f t="shared" si="13"/>
        <v>0</v>
      </c>
      <c r="X133" s="126">
        <f t="shared" si="10"/>
        <v>0</v>
      </c>
    </row>
    <row r="134" spans="1:24" x14ac:dyDescent="0.55000000000000004">
      <c r="A134">
        <v>125</v>
      </c>
      <c r="B134" s="142"/>
      <c r="C134" s="142"/>
      <c r="D134" s="142"/>
      <c r="E134" s="142"/>
      <c r="F134" s="142"/>
      <c r="G134" t="str">
        <f t="shared" si="7"/>
        <v/>
      </c>
      <c r="H134" s="142"/>
      <c r="I134" t="str">
        <f t="shared" ca="1" si="8"/>
        <v/>
      </c>
      <c r="J134" s="142"/>
      <c r="K134" t="str">
        <f t="shared" ca="1" si="9"/>
        <v/>
      </c>
      <c r="L134" s="142"/>
      <c r="M134" s="142"/>
      <c r="N134" s="142"/>
      <c r="O134" s="146"/>
      <c r="P134" s="146"/>
      <c r="Q134" s="145">
        <f t="shared" si="11"/>
        <v>0</v>
      </c>
      <c r="R134" s="146"/>
      <c r="S134" s="146"/>
      <c r="T134" s="145">
        <f t="shared" si="12"/>
        <v>0</v>
      </c>
      <c r="U134" s="146"/>
      <c r="V134" s="146"/>
      <c r="W134" s="145">
        <f t="shared" si="13"/>
        <v>0</v>
      </c>
      <c r="X134" s="126">
        <f t="shared" si="10"/>
        <v>0</v>
      </c>
    </row>
    <row r="135" spans="1:24" x14ac:dyDescent="0.55000000000000004">
      <c r="A135">
        <v>126</v>
      </c>
      <c r="B135" s="142"/>
      <c r="C135" s="142"/>
      <c r="D135" s="142"/>
      <c r="E135" s="142"/>
      <c r="F135" s="142"/>
      <c r="G135" t="str">
        <f t="shared" si="7"/>
        <v/>
      </c>
      <c r="H135" s="142"/>
      <c r="I135" t="str">
        <f t="shared" ca="1" si="8"/>
        <v/>
      </c>
      <c r="J135" s="142"/>
      <c r="K135" t="str">
        <f t="shared" ca="1" si="9"/>
        <v/>
      </c>
      <c r="L135" s="142"/>
      <c r="M135" s="142"/>
      <c r="N135" s="142"/>
      <c r="O135" s="146"/>
      <c r="P135" s="146"/>
      <c r="Q135" s="145">
        <f t="shared" si="11"/>
        <v>0</v>
      </c>
      <c r="R135" s="146"/>
      <c r="S135" s="146"/>
      <c r="T135" s="145">
        <f t="shared" si="12"/>
        <v>0</v>
      </c>
      <c r="U135" s="146"/>
      <c r="V135" s="146"/>
      <c r="W135" s="145">
        <f t="shared" si="13"/>
        <v>0</v>
      </c>
      <c r="X135" s="126">
        <f t="shared" si="10"/>
        <v>0</v>
      </c>
    </row>
    <row r="136" spans="1:24" x14ac:dyDescent="0.55000000000000004">
      <c r="A136">
        <v>127</v>
      </c>
      <c r="B136" s="142"/>
      <c r="C136" s="142"/>
      <c r="D136" s="142"/>
      <c r="E136" s="142"/>
      <c r="F136" s="142"/>
      <c r="G136" t="str">
        <f t="shared" si="7"/>
        <v/>
      </c>
      <c r="H136" s="142"/>
      <c r="I136" t="str">
        <f t="shared" ca="1" si="8"/>
        <v/>
      </c>
      <c r="J136" s="142"/>
      <c r="K136" t="str">
        <f t="shared" ca="1" si="9"/>
        <v/>
      </c>
      <c r="L136" s="142"/>
      <c r="M136" s="142"/>
      <c r="N136" s="142"/>
      <c r="O136" s="146"/>
      <c r="P136" s="146"/>
      <c r="Q136" s="145">
        <f t="shared" si="11"/>
        <v>0</v>
      </c>
      <c r="R136" s="146"/>
      <c r="S136" s="146"/>
      <c r="T136" s="145">
        <f t="shared" si="12"/>
        <v>0</v>
      </c>
      <c r="U136" s="146"/>
      <c r="V136" s="146"/>
      <c r="W136" s="145">
        <f t="shared" si="13"/>
        <v>0</v>
      </c>
      <c r="X136" s="126">
        <f t="shared" si="10"/>
        <v>0</v>
      </c>
    </row>
    <row r="137" spans="1:24" x14ac:dyDescent="0.55000000000000004">
      <c r="A137">
        <v>128</v>
      </c>
      <c r="B137" s="142"/>
      <c r="C137" s="142"/>
      <c r="D137" s="142"/>
      <c r="E137" s="142"/>
      <c r="F137" s="142"/>
      <c r="G137" t="str">
        <f t="shared" si="7"/>
        <v/>
      </c>
      <c r="H137" s="142"/>
      <c r="I137" t="str">
        <f t="shared" ca="1" si="8"/>
        <v/>
      </c>
      <c r="J137" s="142"/>
      <c r="K137" t="str">
        <f t="shared" ca="1" si="9"/>
        <v/>
      </c>
      <c r="L137" s="142"/>
      <c r="M137" s="142"/>
      <c r="N137" s="142"/>
      <c r="O137" s="146"/>
      <c r="P137" s="146"/>
      <c r="Q137" s="145">
        <f t="shared" si="11"/>
        <v>0</v>
      </c>
      <c r="R137" s="146"/>
      <c r="S137" s="146"/>
      <c r="T137" s="145">
        <f t="shared" si="12"/>
        <v>0</v>
      </c>
      <c r="U137" s="146"/>
      <c r="V137" s="146"/>
      <c r="W137" s="145">
        <f t="shared" si="13"/>
        <v>0</v>
      </c>
      <c r="X137" s="126">
        <f t="shared" si="10"/>
        <v>0</v>
      </c>
    </row>
    <row r="138" spans="1:24" x14ac:dyDescent="0.55000000000000004">
      <c r="A138">
        <v>129</v>
      </c>
      <c r="B138" s="142"/>
      <c r="C138" s="142"/>
      <c r="D138" s="142"/>
      <c r="E138" s="142"/>
      <c r="F138" s="142"/>
      <c r="G138" t="str">
        <f t="shared" si="7"/>
        <v/>
      </c>
      <c r="H138" s="142"/>
      <c r="I138" t="str">
        <f t="shared" ca="1" si="8"/>
        <v/>
      </c>
      <c r="J138" s="142"/>
      <c r="K138" t="str">
        <f t="shared" ca="1" si="9"/>
        <v/>
      </c>
      <c r="L138" s="142"/>
      <c r="M138" s="142"/>
      <c r="N138" s="142"/>
      <c r="O138" s="146"/>
      <c r="P138" s="146"/>
      <c r="Q138" s="145">
        <f t="shared" si="11"/>
        <v>0</v>
      </c>
      <c r="R138" s="146"/>
      <c r="S138" s="146"/>
      <c r="T138" s="145">
        <f t="shared" si="12"/>
        <v>0</v>
      </c>
      <c r="U138" s="146"/>
      <c r="V138" s="146"/>
      <c r="W138" s="145">
        <f t="shared" si="13"/>
        <v>0</v>
      </c>
      <c r="X138" s="126">
        <f t="shared" si="10"/>
        <v>0</v>
      </c>
    </row>
    <row r="139" spans="1:24" x14ac:dyDescent="0.55000000000000004">
      <c r="A139">
        <v>130</v>
      </c>
      <c r="B139" s="142"/>
      <c r="C139" s="142"/>
      <c r="D139" s="142"/>
      <c r="E139" s="142"/>
      <c r="F139" s="142"/>
      <c r="G139" t="str">
        <f t="shared" ref="G139:G202" si="14">LEFT(F139,1)</f>
        <v/>
      </c>
      <c r="H139" s="142"/>
      <c r="I139" t="str">
        <f t="shared" ref="I139:I202" ca="1" si="15">IFERROR(VLOOKUP(H139,INDIRECT(G139&amp;"CATL"),2,FALSE),"")</f>
        <v/>
      </c>
      <c r="J139" s="142"/>
      <c r="K139" t="str">
        <f t="shared" ref="K139:K202" ca="1" si="16">IFERROR(VLOOKUP(J139,INDIRECT("SUB"&amp;I139&amp;"L"),2,FALSE),"")</f>
        <v/>
      </c>
      <c r="L139" s="142"/>
      <c r="M139" s="142"/>
      <c r="N139" s="142"/>
      <c r="O139" s="146"/>
      <c r="P139" s="146"/>
      <c r="Q139" s="145">
        <f t="shared" si="11"/>
        <v>0</v>
      </c>
      <c r="R139" s="146"/>
      <c r="S139" s="146"/>
      <c r="T139" s="145">
        <f t="shared" si="12"/>
        <v>0</v>
      </c>
      <c r="U139" s="146"/>
      <c r="V139" s="146"/>
      <c r="W139" s="145">
        <f t="shared" si="13"/>
        <v>0</v>
      </c>
      <c r="X139" s="126">
        <f t="shared" ref="X139:X202" si="17">O139-P139+R139-S139+U139-V139</f>
        <v>0</v>
      </c>
    </row>
    <row r="140" spans="1:24" x14ac:dyDescent="0.55000000000000004">
      <c r="A140">
        <v>131</v>
      </c>
      <c r="B140" s="142"/>
      <c r="C140" s="142"/>
      <c r="D140" s="142"/>
      <c r="E140" s="142"/>
      <c r="F140" s="142"/>
      <c r="G140" t="str">
        <f t="shared" si="14"/>
        <v/>
      </c>
      <c r="H140" s="142"/>
      <c r="I140" t="str">
        <f t="shared" ca="1" si="15"/>
        <v/>
      </c>
      <c r="J140" s="142"/>
      <c r="K140" t="str">
        <f t="shared" ca="1" si="16"/>
        <v/>
      </c>
      <c r="L140" s="142"/>
      <c r="M140" s="142"/>
      <c r="N140" s="142"/>
      <c r="O140" s="146"/>
      <c r="P140" s="146"/>
      <c r="Q140" s="145">
        <f t="shared" ref="Q140:Q203" si="18">Q139+O140-P140</f>
        <v>0</v>
      </c>
      <c r="R140" s="146"/>
      <c r="S140" s="146"/>
      <c r="T140" s="145">
        <f t="shared" ref="T140:T203" si="19">T139+R140-S140</f>
        <v>0</v>
      </c>
      <c r="U140" s="146"/>
      <c r="V140" s="146"/>
      <c r="W140" s="145">
        <f t="shared" ref="W140:W203" si="20">W139+U140-V140</f>
        <v>0</v>
      </c>
      <c r="X140" s="126">
        <f t="shared" si="17"/>
        <v>0</v>
      </c>
    </row>
    <row r="141" spans="1:24" x14ac:dyDescent="0.55000000000000004">
      <c r="A141">
        <v>132</v>
      </c>
      <c r="B141" s="142"/>
      <c r="C141" s="142"/>
      <c r="D141" s="142"/>
      <c r="E141" s="142"/>
      <c r="F141" s="142"/>
      <c r="G141" t="str">
        <f t="shared" si="14"/>
        <v/>
      </c>
      <c r="H141" s="142"/>
      <c r="I141" t="str">
        <f t="shared" ca="1" si="15"/>
        <v/>
      </c>
      <c r="J141" s="142"/>
      <c r="K141" t="str">
        <f t="shared" ca="1" si="16"/>
        <v/>
      </c>
      <c r="L141" s="142"/>
      <c r="M141" s="142"/>
      <c r="N141" s="142"/>
      <c r="O141" s="146"/>
      <c r="P141" s="146"/>
      <c r="Q141" s="145">
        <f t="shared" si="18"/>
        <v>0</v>
      </c>
      <c r="R141" s="146"/>
      <c r="S141" s="146"/>
      <c r="T141" s="145">
        <f t="shared" si="19"/>
        <v>0</v>
      </c>
      <c r="U141" s="146"/>
      <c r="V141" s="146"/>
      <c r="W141" s="145">
        <f t="shared" si="20"/>
        <v>0</v>
      </c>
      <c r="X141" s="126">
        <f t="shared" si="17"/>
        <v>0</v>
      </c>
    </row>
    <row r="142" spans="1:24" x14ac:dyDescent="0.55000000000000004">
      <c r="A142">
        <v>133</v>
      </c>
      <c r="B142" s="142"/>
      <c r="C142" s="142"/>
      <c r="D142" s="142"/>
      <c r="E142" s="142"/>
      <c r="F142" s="142"/>
      <c r="G142" t="str">
        <f t="shared" si="14"/>
        <v/>
      </c>
      <c r="H142" s="142"/>
      <c r="I142" t="str">
        <f t="shared" ca="1" si="15"/>
        <v/>
      </c>
      <c r="J142" s="142"/>
      <c r="K142" t="str">
        <f t="shared" ca="1" si="16"/>
        <v/>
      </c>
      <c r="L142" s="142"/>
      <c r="M142" s="142"/>
      <c r="N142" s="142"/>
      <c r="O142" s="146"/>
      <c r="P142" s="146"/>
      <c r="Q142" s="145">
        <f t="shared" si="18"/>
        <v>0</v>
      </c>
      <c r="R142" s="146"/>
      <c r="S142" s="146"/>
      <c r="T142" s="145">
        <f t="shared" si="19"/>
        <v>0</v>
      </c>
      <c r="U142" s="146"/>
      <c r="V142" s="146"/>
      <c r="W142" s="145">
        <f t="shared" si="20"/>
        <v>0</v>
      </c>
      <c r="X142" s="126">
        <f t="shared" si="17"/>
        <v>0</v>
      </c>
    </row>
    <row r="143" spans="1:24" x14ac:dyDescent="0.55000000000000004">
      <c r="A143">
        <v>134</v>
      </c>
      <c r="B143" s="142"/>
      <c r="C143" s="142"/>
      <c r="D143" s="142"/>
      <c r="E143" s="142"/>
      <c r="F143" s="142"/>
      <c r="G143" t="str">
        <f t="shared" si="14"/>
        <v/>
      </c>
      <c r="H143" s="142"/>
      <c r="I143" t="str">
        <f t="shared" ca="1" si="15"/>
        <v/>
      </c>
      <c r="J143" s="142"/>
      <c r="K143" t="str">
        <f t="shared" ca="1" si="16"/>
        <v/>
      </c>
      <c r="L143" s="142"/>
      <c r="M143" s="142"/>
      <c r="N143" s="142"/>
      <c r="O143" s="146"/>
      <c r="P143" s="146"/>
      <c r="Q143" s="145">
        <f t="shared" si="18"/>
        <v>0</v>
      </c>
      <c r="R143" s="146"/>
      <c r="S143" s="146"/>
      <c r="T143" s="145">
        <f t="shared" si="19"/>
        <v>0</v>
      </c>
      <c r="U143" s="146"/>
      <c r="V143" s="146"/>
      <c r="W143" s="145">
        <f t="shared" si="20"/>
        <v>0</v>
      </c>
      <c r="X143" s="126">
        <f t="shared" si="17"/>
        <v>0</v>
      </c>
    </row>
    <row r="144" spans="1:24" x14ac:dyDescent="0.55000000000000004">
      <c r="A144">
        <v>135</v>
      </c>
      <c r="B144" s="142"/>
      <c r="C144" s="142"/>
      <c r="D144" s="142"/>
      <c r="E144" s="142"/>
      <c r="F144" s="142"/>
      <c r="G144" t="str">
        <f t="shared" si="14"/>
        <v/>
      </c>
      <c r="H144" s="142"/>
      <c r="I144" t="str">
        <f t="shared" ca="1" si="15"/>
        <v/>
      </c>
      <c r="J144" s="142"/>
      <c r="K144" t="str">
        <f t="shared" ca="1" si="16"/>
        <v/>
      </c>
      <c r="L144" s="142"/>
      <c r="M144" s="142"/>
      <c r="N144" s="142"/>
      <c r="O144" s="146"/>
      <c r="P144" s="146"/>
      <c r="Q144" s="145">
        <f t="shared" si="18"/>
        <v>0</v>
      </c>
      <c r="R144" s="146"/>
      <c r="S144" s="146"/>
      <c r="T144" s="145">
        <f t="shared" si="19"/>
        <v>0</v>
      </c>
      <c r="U144" s="146"/>
      <c r="V144" s="146"/>
      <c r="W144" s="145">
        <f t="shared" si="20"/>
        <v>0</v>
      </c>
      <c r="X144" s="126">
        <f t="shared" si="17"/>
        <v>0</v>
      </c>
    </row>
    <row r="145" spans="1:24" x14ac:dyDescent="0.55000000000000004">
      <c r="A145">
        <v>136</v>
      </c>
      <c r="B145" s="142"/>
      <c r="C145" s="142"/>
      <c r="D145" s="142"/>
      <c r="E145" s="142"/>
      <c r="F145" s="142"/>
      <c r="G145" t="str">
        <f t="shared" si="14"/>
        <v/>
      </c>
      <c r="H145" s="142"/>
      <c r="I145" t="str">
        <f t="shared" ca="1" si="15"/>
        <v/>
      </c>
      <c r="J145" s="142"/>
      <c r="K145" t="str">
        <f t="shared" ca="1" si="16"/>
        <v/>
      </c>
      <c r="L145" s="142"/>
      <c r="M145" s="142"/>
      <c r="N145" s="142"/>
      <c r="O145" s="146"/>
      <c r="P145" s="146"/>
      <c r="Q145" s="145">
        <f t="shared" si="18"/>
        <v>0</v>
      </c>
      <c r="R145" s="146"/>
      <c r="S145" s="146"/>
      <c r="T145" s="145">
        <f t="shared" si="19"/>
        <v>0</v>
      </c>
      <c r="U145" s="146"/>
      <c r="V145" s="146"/>
      <c r="W145" s="145">
        <f t="shared" si="20"/>
        <v>0</v>
      </c>
      <c r="X145" s="126">
        <f t="shared" si="17"/>
        <v>0</v>
      </c>
    </row>
    <row r="146" spans="1:24" x14ac:dyDescent="0.55000000000000004">
      <c r="A146">
        <v>137</v>
      </c>
      <c r="B146" s="142"/>
      <c r="C146" s="142"/>
      <c r="D146" s="142"/>
      <c r="E146" s="142"/>
      <c r="F146" s="142"/>
      <c r="G146" t="str">
        <f t="shared" si="14"/>
        <v/>
      </c>
      <c r="H146" s="142"/>
      <c r="I146" t="str">
        <f t="shared" ca="1" si="15"/>
        <v/>
      </c>
      <c r="J146" s="142"/>
      <c r="K146" t="str">
        <f t="shared" ca="1" si="16"/>
        <v/>
      </c>
      <c r="L146" s="142"/>
      <c r="M146" s="142"/>
      <c r="N146" s="142"/>
      <c r="O146" s="146"/>
      <c r="P146" s="146"/>
      <c r="Q146" s="145">
        <f t="shared" si="18"/>
        <v>0</v>
      </c>
      <c r="R146" s="146"/>
      <c r="S146" s="146"/>
      <c r="T146" s="145">
        <f t="shared" si="19"/>
        <v>0</v>
      </c>
      <c r="U146" s="146"/>
      <c r="V146" s="146"/>
      <c r="W146" s="145">
        <f t="shared" si="20"/>
        <v>0</v>
      </c>
      <c r="X146" s="126">
        <f t="shared" si="17"/>
        <v>0</v>
      </c>
    </row>
    <row r="147" spans="1:24" x14ac:dyDescent="0.55000000000000004">
      <c r="A147">
        <v>138</v>
      </c>
      <c r="B147" s="142"/>
      <c r="C147" s="142"/>
      <c r="D147" s="142"/>
      <c r="E147" s="142"/>
      <c r="F147" s="142"/>
      <c r="G147" t="str">
        <f t="shared" si="14"/>
        <v/>
      </c>
      <c r="H147" s="142"/>
      <c r="I147" t="str">
        <f t="shared" ca="1" si="15"/>
        <v/>
      </c>
      <c r="J147" s="142"/>
      <c r="K147" t="str">
        <f t="shared" ca="1" si="16"/>
        <v/>
      </c>
      <c r="L147" s="142"/>
      <c r="M147" s="142"/>
      <c r="N147" s="142"/>
      <c r="O147" s="146"/>
      <c r="P147" s="146"/>
      <c r="Q147" s="145">
        <f t="shared" si="18"/>
        <v>0</v>
      </c>
      <c r="R147" s="146"/>
      <c r="S147" s="146"/>
      <c r="T147" s="145">
        <f t="shared" si="19"/>
        <v>0</v>
      </c>
      <c r="U147" s="146"/>
      <c r="V147" s="146"/>
      <c r="W147" s="145">
        <f t="shared" si="20"/>
        <v>0</v>
      </c>
      <c r="X147" s="126">
        <f t="shared" si="17"/>
        <v>0</v>
      </c>
    </row>
    <row r="148" spans="1:24" x14ac:dyDescent="0.55000000000000004">
      <c r="A148">
        <v>139</v>
      </c>
      <c r="B148" s="142"/>
      <c r="C148" s="142"/>
      <c r="D148" s="142"/>
      <c r="E148" s="142"/>
      <c r="F148" s="142"/>
      <c r="G148" t="str">
        <f t="shared" si="14"/>
        <v/>
      </c>
      <c r="H148" s="142"/>
      <c r="I148" t="str">
        <f t="shared" ca="1" si="15"/>
        <v/>
      </c>
      <c r="J148" s="142"/>
      <c r="K148" t="str">
        <f t="shared" ca="1" si="16"/>
        <v/>
      </c>
      <c r="L148" s="142"/>
      <c r="M148" s="142"/>
      <c r="N148" s="142"/>
      <c r="O148" s="146"/>
      <c r="P148" s="146"/>
      <c r="Q148" s="145">
        <f t="shared" si="18"/>
        <v>0</v>
      </c>
      <c r="R148" s="146"/>
      <c r="S148" s="146"/>
      <c r="T148" s="145">
        <f t="shared" si="19"/>
        <v>0</v>
      </c>
      <c r="U148" s="146"/>
      <c r="V148" s="146"/>
      <c r="W148" s="145">
        <f t="shared" si="20"/>
        <v>0</v>
      </c>
      <c r="X148" s="126">
        <f t="shared" si="17"/>
        <v>0</v>
      </c>
    </row>
    <row r="149" spans="1:24" x14ac:dyDescent="0.55000000000000004">
      <c r="A149">
        <v>140</v>
      </c>
      <c r="B149" s="142"/>
      <c r="C149" s="142"/>
      <c r="D149" s="142"/>
      <c r="E149" s="142"/>
      <c r="F149" s="142"/>
      <c r="G149" t="str">
        <f t="shared" si="14"/>
        <v/>
      </c>
      <c r="H149" s="142"/>
      <c r="I149" t="str">
        <f t="shared" ca="1" si="15"/>
        <v/>
      </c>
      <c r="J149" s="142"/>
      <c r="K149" t="str">
        <f t="shared" ca="1" si="16"/>
        <v/>
      </c>
      <c r="L149" s="142"/>
      <c r="M149" s="142"/>
      <c r="N149" s="142"/>
      <c r="O149" s="146"/>
      <c r="P149" s="146"/>
      <c r="Q149" s="145">
        <f t="shared" si="18"/>
        <v>0</v>
      </c>
      <c r="R149" s="146"/>
      <c r="S149" s="146"/>
      <c r="T149" s="145">
        <f t="shared" si="19"/>
        <v>0</v>
      </c>
      <c r="U149" s="146"/>
      <c r="V149" s="146"/>
      <c r="W149" s="145">
        <f t="shared" si="20"/>
        <v>0</v>
      </c>
      <c r="X149" s="126">
        <f t="shared" si="17"/>
        <v>0</v>
      </c>
    </row>
    <row r="150" spans="1:24" x14ac:dyDescent="0.55000000000000004">
      <c r="A150">
        <v>141</v>
      </c>
      <c r="B150" s="142"/>
      <c r="C150" s="142"/>
      <c r="D150" s="142"/>
      <c r="E150" s="142"/>
      <c r="F150" s="142"/>
      <c r="G150" t="str">
        <f t="shared" si="14"/>
        <v/>
      </c>
      <c r="H150" s="142"/>
      <c r="I150" t="str">
        <f t="shared" ca="1" si="15"/>
        <v/>
      </c>
      <c r="J150" s="142"/>
      <c r="K150" t="str">
        <f t="shared" ca="1" si="16"/>
        <v/>
      </c>
      <c r="L150" s="142"/>
      <c r="M150" s="142"/>
      <c r="N150" s="142"/>
      <c r="O150" s="146"/>
      <c r="P150" s="146"/>
      <c r="Q150" s="145">
        <f t="shared" si="18"/>
        <v>0</v>
      </c>
      <c r="R150" s="146"/>
      <c r="S150" s="146"/>
      <c r="T150" s="145">
        <f t="shared" si="19"/>
        <v>0</v>
      </c>
      <c r="U150" s="146"/>
      <c r="V150" s="146"/>
      <c r="W150" s="145">
        <f t="shared" si="20"/>
        <v>0</v>
      </c>
      <c r="X150" s="126">
        <f t="shared" si="17"/>
        <v>0</v>
      </c>
    </row>
    <row r="151" spans="1:24" x14ac:dyDescent="0.55000000000000004">
      <c r="A151">
        <v>142</v>
      </c>
      <c r="B151" s="142"/>
      <c r="C151" s="142"/>
      <c r="D151" s="142"/>
      <c r="E151" s="142"/>
      <c r="F151" s="142"/>
      <c r="G151" t="str">
        <f t="shared" si="14"/>
        <v/>
      </c>
      <c r="H151" s="142"/>
      <c r="I151" t="str">
        <f t="shared" ca="1" si="15"/>
        <v/>
      </c>
      <c r="J151" s="142"/>
      <c r="K151" t="str">
        <f t="shared" ca="1" si="16"/>
        <v/>
      </c>
      <c r="L151" s="142"/>
      <c r="M151" s="142"/>
      <c r="N151" s="142"/>
      <c r="O151" s="146"/>
      <c r="P151" s="146"/>
      <c r="Q151" s="145">
        <f t="shared" si="18"/>
        <v>0</v>
      </c>
      <c r="R151" s="146"/>
      <c r="S151" s="146"/>
      <c r="T151" s="145">
        <f t="shared" si="19"/>
        <v>0</v>
      </c>
      <c r="U151" s="146"/>
      <c r="V151" s="146"/>
      <c r="W151" s="145">
        <f t="shared" si="20"/>
        <v>0</v>
      </c>
      <c r="X151" s="126">
        <f t="shared" si="17"/>
        <v>0</v>
      </c>
    </row>
    <row r="152" spans="1:24" x14ac:dyDescent="0.55000000000000004">
      <c r="A152">
        <v>143</v>
      </c>
      <c r="B152" s="142"/>
      <c r="C152" s="142"/>
      <c r="D152" s="142"/>
      <c r="E152" s="142"/>
      <c r="F152" s="142"/>
      <c r="G152" t="str">
        <f t="shared" si="14"/>
        <v/>
      </c>
      <c r="H152" s="142"/>
      <c r="I152" t="str">
        <f t="shared" ca="1" si="15"/>
        <v/>
      </c>
      <c r="J152" s="142"/>
      <c r="K152" t="str">
        <f t="shared" ca="1" si="16"/>
        <v/>
      </c>
      <c r="L152" s="142"/>
      <c r="M152" s="142"/>
      <c r="N152" s="142"/>
      <c r="O152" s="146"/>
      <c r="P152" s="146"/>
      <c r="Q152" s="145">
        <f t="shared" si="18"/>
        <v>0</v>
      </c>
      <c r="R152" s="146"/>
      <c r="S152" s="146"/>
      <c r="T152" s="145">
        <f t="shared" si="19"/>
        <v>0</v>
      </c>
      <c r="U152" s="146"/>
      <c r="V152" s="146"/>
      <c r="W152" s="145">
        <f t="shared" si="20"/>
        <v>0</v>
      </c>
      <c r="X152" s="126">
        <f t="shared" si="17"/>
        <v>0</v>
      </c>
    </row>
    <row r="153" spans="1:24" x14ac:dyDescent="0.55000000000000004">
      <c r="A153">
        <v>144</v>
      </c>
      <c r="B153" s="142"/>
      <c r="C153" s="142"/>
      <c r="D153" s="142"/>
      <c r="E153" s="142"/>
      <c r="F153" s="142"/>
      <c r="G153" t="str">
        <f t="shared" si="14"/>
        <v/>
      </c>
      <c r="H153" s="142"/>
      <c r="I153" t="str">
        <f t="shared" ca="1" si="15"/>
        <v/>
      </c>
      <c r="J153" s="142"/>
      <c r="K153" t="str">
        <f t="shared" ca="1" si="16"/>
        <v/>
      </c>
      <c r="L153" s="142"/>
      <c r="M153" s="142"/>
      <c r="N153" s="142"/>
      <c r="O153" s="146"/>
      <c r="P153" s="146"/>
      <c r="Q153" s="145">
        <f t="shared" si="18"/>
        <v>0</v>
      </c>
      <c r="R153" s="146"/>
      <c r="S153" s="146"/>
      <c r="T153" s="145">
        <f t="shared" si="19"/>
        <v>0</v>
      </c>
      <c r="U153" s="146"/>
      <c r="V153" s="146"/>
      <c r="W153" s="145">
        <f t="shared" si="20"/>
        <v>0</v>
      </c>
      <c r="X153" s="126">
        <f t="shared" si="17"/>
        <v>0</v>
      </c>
    </row>
    <row r="154" spans="1:24" x14ac:dyDescent="0.55000000000000004">
      <c r="A154">
        <v>145</v>
      </c>
      <c r="B154" s="142"/>
      <c r="C154" s="142"/>
      <c r="D154" s="142"/>
      <c r="E154" s="142"/>
      <c r="F154" s="142"/>
      <c r="G154" t="str">
        <f t="shared" si="14"/>
        <v/>
      </c>
      <c r="H154" s="142"/>
      <c r="I154" t="str">
        <f t="shared" ca="1" si="15"/>
        <v/>
      </c>
      <c r="J154" s="142"/>
      <c r="K154" t="str">
        <f t="shared" ca="1" si="16"/>
        <v/>
      </c>
      <c r="L154" s="142"/>
      <c r="M154" s="142"/>
      <c r="N154" s="142"/>
      <c r="O154" s="146"/>
      <c r="P154" s="146"/>
      <c r="Q154" s="145">
        <f t="shared" si="18"/>
        <v>0</v>
      </c>
      <c r="R154" s="146"/>
      <c r="S154" s="146"/>
      <c r="T154" s="145">
        <f t="shared" si="19"/>
        <v>0</v>
      </c>
      <c r="U154" s="146"/>
      <c r="V154" s="146"/>
      <c r="W154" s="145">
        <f t="shared" si="20"/>
        <v>0</v>
      </c>
      <c r="X154" s="126">
        <f t="shared" si="17"/>
        <v>0</v>
      </c>
    </row>
    <row r="155" spans="1:24" x14ac:dyDescent="0.55000000000000004">
      <c r="A155">
        <v>146</v>
      </c>
      <c r="B155" s="142"/>
      <c r="C155" s="142"/>
      <c r="D155" s="142"/>
      <c r="E155" s="142"/>
      <c r="F155" s="142"/>
      <c r="G155" t="str">
        <f t="shared" si="14"/>
        <v/>
      </c>
      <c r="H155" s="142"/>
      <c r="I155" t="str">
        <f t="shared" ca="1" si="15"/>
        <v/>
      </c>
      <c r="J155" s="142"/>
      <c r="K155" t="str">
        <f t="shared" ca="1" si="16"/>
        <v/>
      </c>
      <c r="L155" s="142"/>
      <c r="M155" s="142"/>
      <c r="N155" s="142"/>
      <c r="O155" s="146"/>
      <c r="P155" s="146"/>
      <c r="Q155" s="145">
        <f t="shared" si="18"/>
        <v>0</v>
      </c>
      <c r="R155" s="146"/>
      <c r="S155" s="146"/>
      <c r="T155" s="145">
        <f t="shared" si="19"/>
        <v>0</v>
      </c>
      <c r="U155" s="146"/>
      <c r="V155" s="146"/>
      <c r="W155" s="145">
        <f t="shared" si="20"/>
        <v>0</v>
      </c>
      <c r="X155" s="126">
        <f t="shared" si="17"/>
        <v>0</v>
      </c>
    </row>
    <row r="156" spans="1:24" x14ac:dyDescent="0.55000000000000004">
      <c r="A156">
        <v>147</v>
      </c>
      <c r="B156" s="142"/>
      <c r="C156" s="142"/>
      <c r="D156" s="142"/>
      <c r="E156" s="142"/>
      <c r="F156" s="142"/>
      <c r="G156" t="str">
        <f t="shared" si="14"/>
        <v/>
      </c>
      <c r="H156" s="142"/>
      <c r="I156" t="str">
        <f t="shared" ca="1" si="15"/>
        <v/>
      </c>
      <c r="J156" s="142"/>
      <c r="K156" t="str">
        <f t="shared" ca="1" si="16"/>
        <v/>
      </c>
      <c r="L156" s="142"/>
      <c r="M156" s="142"/>
      <c r="N156" s="142"/>
      <c r="O156" s="146"/>
      <c r="P156" s="146"/>
      <c r="Q156" s="145">
        <f t="shared" si="18"/>
        <v>0</v>
      </c>
      <c r="R156" s="146"/>
      <c r="S156" s="146"/>
      <c r="T156" s="145">
        <f t="shared" si="19"/>
        <v>0</v>
      </c>
      <c r="U156" s="146"/>
      <c r="V156" s="146"/>
      <c r="W156" s="145">
        <f t="shared" si="20"/>
        <v>0</v>
      </c>
      <c r="X156" s="126">
        <f t="shared" si="17"/>
        <v>0</v>
      </c>
    </row>
    <row r="157" spans="1:24" x14ac:dyDescent="0.55000000000000004">
      <c r="A157">
        <v>148</v>
      </c>
      <c r="B157" s="142"/>
      <c r="C157" s="142"/>
      <c r="D157" s="142"/>
      <c r="E157" s="142"/>
      <c r="F157" s="142"/>
      <c r="G157" t="str">
        <f t="shared" si="14"/>
        <v/>
      </c>
      <c r="H157" s="142"/>
      <c r="I157" t="str">
        <f t="shared" ca="1" si="15"/>
        <v/>
      </c>
      <c r="J157" s="142"/>
      <c r="K157" t="str">
        <f t="shared" ca="1" si="16"/>
        <v/>
      </c>
      <c r="L157" s="142"/>
      <c r="M157" s="142"/>
      <c r="N157" s="142"/>
      <c r="O157" s="146"/>
      <c r="P157" s="146"/>
      <c r="Q157" s="145">
        <f t="shared" si="18"/>
        <v>0</v>
      </c>
      <c r="R157" s="146"/>
      <c r="S157" s="146"/>
      <c r="T157" s="145">
        <f t="shared" si="19"/>
        <v>0</v>
      </c>
      <c r="U157" s="146"/>
      <c r="V157" s="146"/>
      <c r="W157" s="145">
        <f t="shared" si="20"/>
        <v>0</v>
      </c>
      <c r="X157" s="126">
        <f t="shared" si="17"/>
        <v>0</v>
      </c>
    </row>
    <row r="158" spans="1:24" x14ac:dyDescent="0.55000000000000004">
      <c r="A158">
        <v>149</v>
      </c>
      <c r="B158" s="142"/>
      <c r="C158" s="142"/>
      <c r="D158" s="142"/>
      <c r="E158" s="142"/>
      <c r="F158" s="142"/>
      <c r="G158" t="str">
        <f t="shared" si="14"/>
        <v/>
      </c>
      <c r="H158" s="142"/>
      <c r="I158" t="str">
        <f t="shared" ca="1" si="15"/>
        <v/>
      </c>
      <c r="J158" s="142"/>
      <c r="K158" t="str">
        <f t="shared" ca="1" si="16"/>
        <v/>
      </c>
      <c r="L158" s="142"/>
      <c r="M158" s="142"/>
      <c r="N158" s="142"/>
      <c r="O158" s="146"/>
      <c r="P158" s="146"/>
      <c r="Q158" s="145">
        <f t="shared" si="18"/>
        <v>0</v>
      </c>
      <c r="R158" s="146"/>
      <c r="S158" s="146"/>
      <c r="T158" s="145">
        <f t="shared" si="19"/>
        <v>0</v>
      </c>
      <c r="U158" s="146"/>
      <c r="V158" s="146"/>
      <c r="W158" s="145">
        <f t="shared" si="20"/>
        <v>0</v>
      </c>
      <c r="X158" s="126">
        <f t="shared" si="17"/>
        <v>0</v>
      </c>
    </row>
    <row r="159" spans="1:24" x14ac:dyDescent="0.55000000000000004">
      <c r="A159">
        <v>150</v>
      </c>
      <c r="B159" s="142"/>
      <c r="C159" s="142"/>
      <c r="D159" s="142"/>
      <c r="E159" s="142"/>
      <c r="F159" s="142"/>
      <c r="G159" t="str">
        <f t="shared" si="14"/>
        <v/>
      </c>
      <c r="H159" s="142"/>
      <c r="I159" t="str">
        <f t="shared" ca="1" si="15"/>
        <v/>
      </c>
      <c r="J159" s="142"/>
      <c r="K159" t="str">
        <f t="shared" ca="1" si="16"/>
        <v/>
      </c>
      <c r="L159" s="142"/>
      <c r="M159" s="142"/>
      <c r="N159" s="142"/>
      <c r="O159" s="146"/>
      <c r="P159" s="146"/>
      <c r="Q159" s="145">
        <f t="shared" si="18"/>
        <v>0</v>
      </c>
      <c r="R159" s="146"/>
      <c r="S159" s="146"/>
      <c r="T159" s="145">
        <f t="shared" si="19"/>
        <v>0</v>
      </c>
      <c r="U159" s="146"/>
      <c r="V159" s="146"/>
      <c r="W159" s="145">
        <f t="shared" si="20"/>
        <v>0</v>
      </c>
      <c r="X159" s="126">
        <f t="shared" si="17"/>
        <v>0</v>
      </c>
    </row>
    <row r="160" spans="1:24" x14ac:dyDescent="0.55000000000000004">
      <c r="A160">
        <v>151</v>
      </c>
      <c r="B160" s="142"/>
      <c r="C160" s="142"/>
      <c r="D160" s="142"/>
      <c r="E160" s="142"/>
      <c r="F160" s="142"/>
      <c r="G160" t="str">
        <f t="shared" si="14"/>
        <v/>
      </c>
      <c r="H160" s="142"/>
      <c r="I160" t="str">
        <f t="shared" ca="1" si="15"/>
        <v/>
      </c>
      <c r="J160" s="142"/>
      <c r="K160" t="str">
        <f t="shared" ca="1" si="16"/>
        <v/>
      </c>
      <c r="L160" s="142"/>
      <c r="M160" s="142"/>
      <c r="N160" s="142"/>
      <c r="O160" s="146"/>
      <c r="P160" s="146"/>
      <c r="Q160" s="145">
        <f t="shared" si="18"/>
        <v>0</v>
      </c>
      <c r="R160" s="146"/>
      <c r="S160" s="146"/>
      <c r="T160" s="145">
        <f t="shared" si="19"/>
        <v>0</v>
      </c>
      <c r="U160" s="146"/>
      <c r="V160" s="146"/>
      <c r="W160" s="145">
        <f t="shared" si="20"/>
        <v>0</v>
      </c>
      <c r="X160" s="126">
        <f t="shared" si="17"/>
        <v>0</v>
      </c>
    </row>
    <row r="161" spans="1:24" x14ac:dyDescent="0.55000000000000004">
      <c r="A161">
        <v>152</v>
      </c>
      <c r="B161" s="142"/>
      <c r="C161" s="142"/>
      <c r="D161" s="142"/>
      <c r="E161" s="142"/>
      <c r="F161" s="142"/>
      <c r="G161" t="str">
        <f t="shared" si="14"/>
        <v/>
      </c>
      <c r="H161" s="142"/>
      <c r="I161" t="str">
        <f t="shared" ca="1" si="15"/>
        <v/>
      </c>
      <c r="J161" s="142"/>
      <c r="K161" t="str">
        <f t="shared" ca="1" si="16"/>
        <v/>
      </c>
      <c r="L161" s="142"/>
      <c r="M161" s="142"/>
      <c r="N161" s="142"/>
      <c r="O161" s="146"/>
      <c r="P161" s="146"/>
      <c r="Q161" s="145">
        <f t="shared" si="18"/>
        <v>0</v>
      </c>
      <c r="R161" s="146"/>
      <c r="S161" s="146"/>
      <c r="T161" s="145">
        <f t="shared" si="19"/>
        <v>0</v>
      </c>
      <c r="U161" s="146"/>
      <c r="V161" s="146"/>
      <c r="W161" s="145">
        <f t="shared" si="20"/>
        <v>0</v>
      </c>
      <c r="X161" s="126">
        <f t="shared" si="17"/>
        <v>0</v>
      </c>
    </row>
    <row r="162" spans="1:24" x14ac:dyDescent="0.55000000000000004">
      <c r="A162">
        <v>153</v>
      </c>
      <c r="B162" s="142"/>
      <c r="C162" s="142"/>
      <c r="D162" s="142"/>
      <c r="E162" s="142"/>
      <c r="F162" s="142"/>
      <c r="G162" t="str">
        <f t="shared" si="14"/>
        <v/>
      </c>
      <c r="H162" s="142"/>
      <c r="I162" t="str">
        <f t="shared" ca="1" si="15"/>
        <v/>
      </c>
      <c r="J162" s="142"/>
      <c r="K162" t="str">
        <f t="shared" ca="1" si="16"/>
        <v/>
      </c>
      <c r="L162" s="142"/>
      <c r="M162" s="142"/>
      <c r="N162" s="142"/>
      <c r="O162" s="146"/>
      <c r="P162" s="146"/>
      <c r="Q162" s="145">
        <f t="shared" si="18"/>
        <v>0</v>
      </c>
      <c r="R162" s="146"/>
      <c r="S162" s="146"/>
      <c r="T162" s="145">
        <f t="shared" si="19"/>
        <v>0</v>
      </c>
      <c r="U162" s="146"/>
      <c r="V162" s="146"/>
      <c r="W162" s="145">
        <f t="shared" si="20"/>
        <v>0</v>
      </c>
      <c r="X162" s="126">
        <f t="shared" si="17"/>
        <v>0</v>
      </c>
    </row>
    <row r="163" spans="1:24" x14ac:dyDescent="0.55000000000000004">
      <c r="A163">
        <v>154</v>
      </c>
      <c r="B163" s="142"/>
      <c r="C163" s="142"/>
      <c r="D163" s="142"/>
      <c r="E163" s="142"/>
      <c r="F163" s="142"/>
      <c r="G163" t="str">
        <f t="shared" si="14"/>
        <v/>
      </c>
      <c r="H163" s="142"/>
      <c r="I163" t="str">
        <f t="shared" ca="1" si="15"/>
        <v/>
      </c>
      <c r="J163" s="142"/>
      <c r="K163" t="str">
        <f t="shared" ca="1" si="16"/>
        <v/>
      </c>
      <c r="L163" s="142"/>
      <c r="M163" s="142"/>
      <c r="N163" s="142"/>
      <c r="O163" s="146"/>
      <c r="P163" s="146"/>
      <c r="Q163" s="145">
        <f t="shared" si="18"/>
        <v>0</v>
      </c>
      <c r="R163" s="146"/>
      <c r="S163" s="146"/>
      <c r="T163" s="145">
        <f t="shared" si="19"/>
        <v>0</v>
      </c>
      <c r="U163" s="146"/>
      <c r="V163" s="146"/>
      <c r="W163" s="145">
        <f t="shared" si="20"/>
        <v>0</v>
      </c>
      <c r="X163" s="126">
        <f t="shared" si="17"/>
        <v>0</v>
      </c>
    </row>
    <row r="164" spans="1:24" x14ac:dyDescent="0.55000000000000004">
      <c r="A164">
        <v>155</v>
      </c>
      <c r="B164" s="142"/>
      <c r="C164" s="142"/>
      <c r="D164" s="142"/>
      <c r="E164" s="142"/>
      <c r="F164" s="142"/>
      <c r="G164" t="str">
        <f t="shared" si="14"/>
        <v/>
      </c>
      <c r="H164" s="142"/>
      <c r="I164" t="str">
        <f t="shared" ca="1" si="15"/>
        <v/>
      </c>
      <c r="J164" s="142"/>
      <c r="K164" t="str">
        <f t="shared" ca="1" si="16"/>
        <v/>
      </c>
      <c r="L164" s="142"/>
      <c r="M164" s="142"/>
      <c r="N164" s="142"/>
      <c r="O164" s="146"/>
      <c r="P164" s="146"/>
      <c r="Q164" s="145">
        <f t="shared" si="18"/>
        <v>0</v>
      </c>
      <c r="R164" s="146"/>
      <c r="S164" s="146"/>
      <c r="T164" s="145">
        <f t="shared" si="19"/>
        <v>0</v>
      </c>
      <c r="U164" s="146"/>
      <c r="V164" s="146"/>
      <c r="W164" s="145">
        <f t="shared" si="20"/>
        <v>0</v>
      </c>
      <c r="X164" s="126">
        <f t="shared" si="17"/>
        <v>0</v>
      </c>
    </row>
    <row r="165" spans="1:24" x14ac:dyDescent="0.55000000000000004">
      <c r="A165">
        <v>156</v>
      </c>
      <c r="B165" s="142"/>
      <c r="C165" s="142"/>
      <c r="D165" s="142"/>
      <c r="E165" s="142"/>
      <c r="F165" s="142"/>
      <c r="G165" t="str">
        <f t="shared" si="14"/>
        <v/>
      </c>
      <c r="H165" s="142"/>
      <c r="I165" t="str">
        <f t="shared" ca="1" si="15"/>
        <v/>
      </c>
      <c r="J165" s="142"/>
      <c r="K165" t="str">
        <f t="shared" ca="1" si="16"/>
        <v/>
      </c>
      <c r="L165" s="142"/>
      <c r="M165" s="142"/>
      <c r="N165" s="142"/>
      <c r="O165" s="146"/>
      <c r="P165" s="146"/>
      <c r="Q165" s="145">
        <f t="shared" si="18"/>
        <v>0</v>
      </c>
      <c r="R165" s="146"/>
      <c r="S165" s="146"/>
      <c r="T165" s="145">
        <f t="shared" si="19"/>
        <v>0</v>
      </c>
      <c r="U165" s="146"/>
      <c r="V165" s="146"/>
      <c r="W165" s="145">
        <f t="shared" si="20"/>
        <v>0</v>
      </c>
      <c r="X165" s="126">
        <f t="shared" si="17"/>
        <v>0</v>
      </c>
    </row>
    <row r="166" spans="1:24" x14ac:dyDescent="0.55000000000000004">
      <c r="A166">
        <v>157</v>
      </c>
      <c r="B166" s="142"/>
      <c r="C166" s="142"/>
      <c r="D166" s="142"/>
      <c r="E166" s="142"/>
      <c r="F166" s="142"/>
      <c r="G166" t="str">
        <f t="shared" si="14"/>
        <v/>
      </c>
      <c r="H166" s="142"/>
      <c r="I166" t="str">
        <f t="shared" ca="1" si="15"/>
        <v/>
      </c>
      <c r="J166" s="142"/>
      <c r="K166" t="str">
        <f t="shared" ca="1" si="16"/>
        <v/>
      </c>
      <c r="L166" s="142"/>
      <c r="M166" s="142"/>
      <c r="N166" s="142"/>
      <c r="O166" s="146"/>
      <c r="P166" s="146"/>
      <c r="Q166" s="145">
        <f t="shared" si="18"/>
        <v>0</v>
      </c>
      <c r="R166" s="146"/>
      <c r="S166" s="146"/>
      <c r="T166" s="145">
        <f t="shared" si="19"/>
        <v>0</v>
      </c>
      <c r="U166" s="146"/>
      <c r="V166" s="146"/>
      <c r="W166" s="145">
        <f t="shared" si="20"/>
        <v>0</v>
      </c>
      <c r="X166" s="126">
        <f t="shared" si="17"/>
        <v>0</v>
      </c>
    </row>
    <row r="167" spans="1:24" x14ac:dyDescent="0.55000000000000004">
      <c r="A167">
        <v>158</v>
      </c>
      <c r="B167" s="142"/>
      <c r="C167" s="142"/>
      <c r="D167" s="142"/>
      <c r="E167" s="142"/>
      <c r="F167" s="142"/>
      <c r="G167" t="str">
        <f t="shared" si="14"/>
        <v/>
      </c>
      <c r="H167" s="142"/>
      <c r="I167" t="str">
        <f t="shared" ca="1" si="15"/>
        <v/>
      </c>
      <c r="J167" s="142"/>
      <c r="K167" t="str">
        <f t="shared" ca="1" si="16"/>
        <v/>
      </c>
      <c r="L167" s="142"/>
      <c r="M167" s="142"/>
      <c r="N167" s="142"/>
      <c r="O167" s="146"/>
      <c r="P167" s="146"/>
      <c r="Q167" s="145">
        <f t="shared" si="18"/>
        <v>0</v>
      </c>
      <c r="R167" s="146"/>
      <c r="S167" s="146"/>
      <c r="T167" s="145">
        <f t="shared" si="19"/>
        <v>0</v>
      </c>
      <c r="U167" s="146"/>
      <c r="V167" s="146"/>
      <c r="W167" s="145">
        <f t="shared" si="20"/>
        <v>0</v>
      </c>
      <c r="X167" s="126">
        <f t="shared" si="17"/>
        <v>0</v>
      </c>
    </row>
    <row r="168" spans="1:24" x14ac:dyDescent="0.55000000000000004">
      <c r="A168">
        <v>159</v>
      </c>
      <c r="B168" s="142"/>
      <c r="C168" s="142"/>
      <c r="D168" s="142"/>
      <c r="E168" s="142"/>
      <c r="F168" s="142"/>
      <c r="G168" t="str">
        <f t="shared" si="14"/>
        <v/>
      </c>
      <c r="H168" s="142"/>
      <c r="I168" t="str">
        <f t="shared" ca="1" si="15"/>
        <v/>
      </c>
      <c r="J168" s="142"/>
      <c r="K168" t="str">
        <f t="shared" ca="1" si="16"/>
        <v/>
      </c>
      <c r="L168" s="142"/>
      <c r="M168" s="142"/>
      <c r="N168" s="142"/>
      <c r="O168" s="146"/>
      <c r="P168" s="146"/>
      <c r="Q168" s="145">
        <f t="shared" si="18"/>
        <v>0</v>
      </c>
      <c r="R168" s="146"/>
      <c r="S168" s="146"/>
      <c r="T168" s="145">
        <f t="shared" si="19"/>
        <v>0</v>
      </c>
      <c r="U168" s="146"/>
      <c r="V168" s="146"/>
      <c r="W168" s="145">
        <f t="shared" si="20"/>
        <v>0</v>
      </c>
      <c r="X168" s="126">
        <f t="shared" si="17"/>
        <v>0</v>
      </c>
    </row>
    <row r="169" spans="1:24" x14ac:dyDescent="0.55000000000000004">
      <c r="A169">
        <v>160</v>
      </c>
      <c r="B169" s="142"/>
      <c r="C169" s="142"/>
      <c r="D169" s="142"/>
      <c r="E169" s="142"/>
      <c r="F169" s="142"/>
      <c r="G169" t="str">
        <f t="shared" si="14"/>
        <v/>
      </c>
      <c r="H169" s="142"/>
      <c r="I169" t="str">
        <f t="shared" ca="1" si="15"/>
        <v/>
      </c>
      <c r="J169" s="142"/>
      <c r="K169" t="str">
        <f t="shared" ca="1" si="16"/>
        <v/>
      </c>
      <c r="L169" s="142"/>
      <c r="M169" s="142"/>
      <c r="N169" s="142"/>
      <c r="O169" s="146"/>
      <c r="P169" s="146"/>
      <c r="Q169" s="145">
        <f t="shared" si="18"/>
        <v>0</v>
      </c>
      <c r="R169" s="146"/>
      <c r="S169" s="146"/>
      <c r="T169" s="145">
        <f t="shared" si="19"/>
        <v>0</v>
      </c>
      <c r="U169" s="146"/>
      <c r="V169" s="146"/>
      <c r="W169" s="145">
        <f t="shared" si="20"/>
        <v>0</v>
      </c>
      <c r="X169" s="126">
        <f t="shared" si="17"/>
        <v>0</v>
      </c>
    </row>
    <row r="170" spans="1:24" x14ac:dyDescent="0.55000000000000004">
      <c r="A170">
        <v>161</v>
      </c>
      <c r="B170" s="142"/>
      <c r="C170" s="142"/>
      <c r="D170" s="142"/>
      <c r="E170" s="142"/>
      <c r="F170" s="142"/>
      <c r="G170" t="str">
        <f t="shared" si="14"/>
        <v/>
      </c>
      <c r="H170" s="142"/>
      <c r="I170" t="str">
        <f t="shared" ca="1" si="15"/>
        <v/>
      </c>
      <c r="J170" s="142"/>
      <c r="K170" t="str">
        <f t="shared" ca="1" si="16"/>
        <v/>
      </c>
      <c r="L170" s="142"/>
      <c r="M170" s="142"/>
      <c r="N170" s="142"/>
      <c r="O170" s="146"/>
      <c r="P170" s="146"/>
      <c r="Q170" s="145">
        <f t="shared" si="18"/>
        <v>0</v>
      </c>
      <c r="R170" s="146"/>
      <c r="S170" s="146"/>
      <c r="T170" s="145">
        <f t="shared" si="19"/>
        <v>0</v>
      </c>
      <c r="U170" s="146"/>
      <c r="V170" s="146"/>
      <c r="W170" s="145">
        <f t="shared" si="20"/>
        <v>0</v>
      </c>
      <c r="X170" s="126">
        <f t="shared" si="17"/>
        <v>0</v>
      </c>
    </row>
    <row r="171" spans="1:24" x14ac:dyDescent="0.55000000000000004">
      <c r="A171">
        <v>162</v>
      </c>
      <c r="B171" s="142"/>
      <c r="C171" s="142"/>
      <c r="D171" s="142"/>
      <c r="E171" s="142"/>
      <c r="F171" s="142"/>
      <c r="G171" t="str">
        <f t="shared" si="14"/>
        <v/>
      </c>
      <c r="H171" s="142"/>
      <c r="I171" t="str">
        <f t="shared" ca="1" si="15"/>
        <v/>
      </c>
      <c r="J171" s="142"/>
      <c r="K171" t="str">
        <f t="shared" ca="1" si="16"/>
        <v/>
      </c>
      <c r="L171" s="142"/>
      <c r="M171" s="142"/>
      <c r="N171" s="142"/>
      <c r="O171" s="146"/>
      <c r="P171" s="146"/>
      <c r="Q171" s="145">
        <f t="shared" si="18"/>
        <v>0</v>
      </c>
      <c r="R171" s="146"/>
      <c r="S171" s="146"/>
      <c r="T171" s="145">
        <f t="shared" si="19"/>
        <v>0</v>
      </c>
      <c r="U171" s="146"/>
      <c r="V171" s="146"/>
      <c r="W171" s="145">
        <f t="shared" si="20"/>
        <v>0</v>
      </c>
      <c r="X171" s="126">
        <f t="shared" si="17"/>
        <v>0</v>
      </c>
    </row>
    <row r="172" spans="1:24" x14ac:dyDescent="0.55000000000000004">
      <c r="A172">
        <v>163</v>
      </c>
      <c r="B172" s="142"/>
      <c r="C172" s="142"/>
      <c r="D172" s="142"/>
      <c r="E172" s="142"/>
      <c r="F172" s="142"/>
      <c r="G172" t="str">
        <f t="shared" si="14"/>
        <v/>
      </c>
      <c r="H172" s="142"/>
      <c r="I172" t="str">
        <f t="shared" ca="1" si="15"/>
        <v/>
      </c>
      <c r="J172" s="142"/>
      <c r="K172" t="str">
        <f t="shared" ca="1" si="16"/>
        <v/>
      </c>
      <c r="L172" s="142"/>
      <c r="M172" s="142"/>
      <c r="N172" s="142"/>
      <c r="O172" s="146"/>
      <c r="P172" s="146"/>
      <c r="Q172" s="145">
        <f t="shared" si="18"/>
        <v>0</v>
      </c>
      <c r="R172" s="146"/>
      <c r="S172" s="146"/>
      <c r="T172" s="145">
        <f t="shared" si="19"/>
        <v>0</v>
      </c>
      <c r="U172" s="146"/>
      <c r="V172" s="146"/>
      <c r="W172" s="145">
        <f t="shared" si="20"/>
        <v>0</v>
      </c>
      <c r="X172" s="126">
        <f t="shared" si="17"/>
        <v>0</v>
      </c>
    </row>
    <row r="173" spans="1:24" x14ac:dyDescent="0.55000000000000004">
      <c r="A173">
        <v>164</v>
      </c>
      <c r="B173" s="142"/>
      <c r="C173" s="142"/>
      <c r="D173" s="142"/>
      <c r="E173" s="142"/>
      <c r="F173" s="142"/>
      <c r="G173" t="str">
        <f t="shared" si="14"/>
        <v/>
      </c>
      <c r="H173" s="142"/>
      <c r="I173" t="str">
        <f t="shared" ca="1" si="15"/>
        <v/>
      </c>
      <c r="J173" s="142"/>
      <c r="K173" t="str">
        <f t="shared" ca="1" si="16"/>
        <v/>
      </c>
      <c r="L173" s="142"/>
      <c r="M173" s="142"/>
      <c r="N173" s="142"/>
      <c r="O173" s="146"/>
      <c r="P173" s="146"/>
      <c r="Q173" s="145">
        <f t="shared" si="18"/>
        <v>0</v>
      </c>
      <c r="R173" s="146"/>
      <c r="S173" s="146"/>
      <c r="T173" s="145">
        <f t="shared" si="19"/>
        <v>0</v>
      </c>
      <c r="U173" s="146"/>
      <c r="V173" s="146"/>
      <c r="W173" s="145">
        <f t="shared" si="20"/>
        <v>0</v>
      </c>
      <c r="X173" s="126">
        <f t="shared" si="17"/>
        <v>0</v>
      </c>
    </row>
    <row r="174" spans="1:24" x14ac:dyDescent="0.55000000000000004">
      <c r="A174">
        <v>165</v>
      </c>
      <c r="B174" s="142"/>
      <c r="C174" s="142"/>
      <c r="D174" s="142"/>
      <c r="E174" s="142"/>
      <c r="F174" s="142"/>
      <c r="G174" t="str">
        <f t="shared" si="14"/>
        <v/>
      </c>
      <c r="H174" s="142"/>
      <c r="I174" t="str">
        <f t="shared" ca="1" si="15"/>
        <v/>
      </c>
      <c r="J174" s="142"/>
      <c r="K174" t="str">
        <f t="shared" ca="1" si="16"/>
        <v/>
      </c>
      <c r="L174" s="142"/>
      <c r="M174" s="142"/>
      <c r="N174" s="142"/>
      <c r="O174" s="146"/>
      <c r="P174" s="146"/>
      <c r="Q174" s="145">
        <f t="shared" si="18"/>
        <v>0</v>
      </c>
      <c r="R174" s="146"/>
      <c r="S174" s="146"/>
      <c r="T174" s="145">
        <f t="shared" si="19"/>
        <v>0</v>
      </c>
      <c r="U174" s="146"/>
      <c r="V174" s="146"/>
      <c r="W174" s="145">
        <f t="shared" si="20"/>
        <v>0</v>
      </c>
      <c r="X174" s="126">
        <f t="shared" si="17"/>
        <v>0</v>
      </c>
    </row>
    <row r="175" spans="1:24" x14ac:dyDescent="0.55000000000000004">
      <c r="A175">
        <v>166</v>
      </c>
      <c r="B175" s="142"/>
      <c r="C175" s="142"/>
      <c r="D175" s="142"/>
      <c r="E175" s="142"/>
      <c r="F175" s="142"/>
      <c r="G175" t="str">
        <f t="shared" si="14"/>
        <v/>
      </c>
      <c r="H175" s="142"/>
      <c r="I175" t="str">
        <f t="shared" ca="1" si="15"/>
        <v/>
      </c>
      <c r="J175" s="142"/>
      <c r="K175" t="str">
        <f t="shared" ca="1" si="16"/>
        <v/>
      </c>
      <c r="L175" s="142"/>
      <c r="M175" s="142"/>
      <c r="N175" s="142"/>
      <c r="O175" s="146"/>
      <c r="P175" s="146"/>
      <c r="Q175" s="145">
        <f t="shared" si="18"/>
        <v>0</v>
      </c>
      <c r="R175" s="146"/>
      <c r="S175" s="146"/>
      <c r="T175" s="145">
        <f t="shared" si="19"/>
        <v>0</v>
      </c>
      <c r="U175" s="146"/>
      <c r="V175" s="146"/>
      <c r="W175" s="145">
        <f t="shared" si="20"/>
        <v>0</v>
      </c>
      <c r="X175" s="126">
        <f t="shared" si="17"/>
        <v>0</v>
      </c>
    </row>
    <row r="176" spans="1:24" x14ac:dyDescent="0.55000000000000004">
      <c r="A176">
        <v>167</v>
      </c>
      <c r="B176" s="142"/>
      <c r="C176" s="142"/>
      <c r="D176" s="142"/>
      <c r="E176" s="142"/>
      <c r="F176" s="142"/>
      <c r="G176" t="str">
        <f t="shared" si="14"/>
        <v/>
      </c>
      <c r="H176" s="142"/>
      <c r="I176" t="str">
        <f t="shared" ca="1" si="15"/>
        <v/>
      </c>
      <c r="J176" s="142"/>
      <c r="K176" t="str">
        <f t="shared" ca="1" si="16"/>
        <v/>
      </c>
      <c r="L176" s="142"/>
      <c r="M176" s="142"/>
      <c r="N176" s="142"/>
      <c r="O176" s="146"/>
      <c r="P176" s="146"/>
      <c r="Q176" s="145">
        <f t="shared" si="18"/>
        <v>0</v>
      </c>
      <c r="R176" s="146"/>
      <c r="S176" s="146"/>
      <c r="T176" s="145">
        <f t="shared" si="19"/>
        <v>0</v>
      </c>
      <c r="U176" s="146"/>
      <c r="V176" s="146"/>
      <c r="W176" s="145">
        <f t="shared" si="20"/>
        <v>0</v>
      </c>
      <c r="X176" s="126">
        <f t="shared" si="17"/>
        <v>0</v>
      </c>
    </row>
    <row r="177" spans="1:24" x14ac:dyDescent="0.55000000000000004">
      <c r="A177">
        <v>168</v>
      </c>
      <c r="B177" s="142"/>
      <c r="C177" s="142"/>
      <c r="D177" s="142"/>
      <c r="E177" s="142"/>
      <c r="F177" s="142"/>
      <c r="G177" t="str">
        <f t="shared" si="14"/>
        <v/>
      </c>
      <c r="H177" s="142"/>
      <c r="I177" t="str">
        <f t="shared" ca="1" si="15"/>
        <v/>
      </c>
      <c r="J177" s="142"/>
      <c r="K177" t="str">
        <f t="shared" ca="1" si="16"/>
        <v/>
      </c>
      <c r="L177" s="142"/>
      <c r="M177" s="142"/>
      <c r="N177" s="142"/>
      <c r="O177" s="146"/>
      <c r="P177" s="146"/>
      <c r="Q177" s="145">
        <f t="shared" si="18"/>
        <v>0</v>
      </c>
      <c r="R177" s="146"/>
      <c r="S177" s="146"/>
      <c r="T177" s="145">
        <f t="shared" si="19"/>
        <v>0</v>
      </c>
      <c r="U177" s="146"/>
      <c r="V177" s="146"/>
      <c r="W177" s="145">
        <f t="shared" si="20"/>
        <v>0</v>
      </c>
      <c r="X177" s="126">
        <f t="shared" si="17"/>
        <v>0</v>
      </c>
    </row>
    <row r="178" spans="1:24" x14ac:dyDescent="0.55000000000000004">
      <c r="A178">
        <v>169</v>
      </c>
      <c r="B178" s="142"/>
      <c r="C178" s="142"/>
      <c r="D178" s="142"/>
      <c r="E178" s="142"/>
      <c r="F178" s="142"/>
      <c r="G178" t="str">
        <f t="shared" si="14"/>
        <v/>
      </c>
      <c r="H178" s="142"/>
      <c r="I178" t="str">
        <f t="shared" ca="1" si="15"/>
        <v/>
      </c>
      <c r="J178" s="142"/>
      <c r="K178" t="str">
        <f t="shared" ca="1" si="16"/>
        <v/>
      </c>
      <c r="L178" s="142"/>
      <c r="M178" s="142"/>
      <c r="N178" s="142"/>
      <c r="O178" s="146"/>
      <c r="P178" s="146"/>
      <c r="Q178" s="145">
        <f t="shared" si="18"/>
        <v>0</v>
      </c>
      <c r="R178" s="146"/>
      <c r="S178" s="146"/>
      <c r="T178" s="145">
        <f t="shared" si="19"/>
        <v>0</v>
      </c>
      <c r="U178" s="146"/>
      <c r="V178" s="146"/>
      <c r="W178" s="145">
        <f t="shared" si="20"/>
        <v>0</v>
      </c>
      <c r="X178" s="126">
        <f t="shared" si="17"/>
        <v>0</v>
      </c>
    </row>
    <row r="179" spans="1:24" x14ac:dyDescent="0.55000000000000004">
      <c r="A179">
        <v>170</v>
      </c>
      <c r="B179" s="142"/>
      <c r="C179" s="142"/>
      <c r="D179" s="142"/>
      <c r="E179" s="142"/>
      <c r="F179" s="142"/>
      <c r="G179" t="str">
        <f t="shared" si="14"/>
        <v/>
      </c>
      <c r="H179" s="142"/>
      <c r="I179" t="str">
        <f t="shared" ca="1" si="15"/>
        <v/>
      </c>
      <c r="J179" s="142"/>
      <c r="K179" t="str">
        <f t="shared" ca="1" si="16"/>
        <v/>
      </c>
      <c r="L179" s="142"/>
      <c r="M179" s="142"/>
      <c r="N179" s="142"/>
      <c r="O179" s="146"/>
      <c r="P179" s="146"/>
      <c r="Q179" s="145">
        <f t="shared" si="18"/>
        <v>0</v>
      </c>
      <c r="R179" s="146"/>
      <c r="S179" s="146"/>
      <c r="T179" s="145">
        <f t="shared" si="19"/>
        <v>0</v>
      </c>
      <c r="U179" s="146"/>
      <c r="V179" s="146"/>
      <c r="W179" s="145">
        <f t="shared" si="20"/>
        <v>0</v>
      </c>
      <c r="X179" s="126">
        <f t="shared" si="17"/>
        <v>0</v>
      </c>
    </row>
    <row r="180" spans="1:24" x14ac:dyDescent="0.55000000000000004">
      <c r="A180">
        <v>171</v>
      </c>
      <c r="B180" s="142"/>
      <c r="C180" s="142"/>
      <c r="D180" s="142"/>
      <c r="E180" s="142"/>
      <c r="F180" s="142"/>
      <c r="G180" t="str">
        <f t="shared" si="14"/>
        <v/>
      </c>
      <c r="H180" s="142"/>
      <c r="I180" t="str">
        <f t="shared" ca="1" si="15"/>
        <v/>
      </c>
      <c r="J180" s="142"/>
      <c r="K180" t="str">
        <f t="shared" ca="1" si="16"/>
        <v/>
      </c>
      <c r="L180" s="142"/>
      <c r="M180" s="142"/>
      <c r="N180" s="142"/>
      <c r="O180" s="146"/>
      <c r="P180" s="146"/>
      <c r="Q180" s="145">
        <f t="shared" si="18"/>
        <v>0</v>
      </c>
      <c r="R180" s="146"/>
      <c r="S180" s="146"/>
      <c r="T180" s="145">
        <f t="shared" si="19"/>
        <v>0</v>
      </c>
      <c r="U180" s="146"/>
      <c r="V180" s="146"/>
      <c r="W180" s="145">
        <f t="shared" si="20"/>
        <v>0</v>
      </c>
      <c r="X180" s="126">
        <f t="shared" si="17"/>
        <v>0</v>
      </c>
    </row>
    <row r="181" spans="1:24" x14ac:dyDescent="0.55000000000000004">
      <c r="A181">
        <v>172</v>
      </c>
      <c r="B181" s="142"/>
      <c r="C181" s="142"/>
      <c r="D181" s="142"/>
      <c r="E181" s="142"/>
      <c r="F181" s="142"/>
      <c r="G181" t="str">
        <f t="shared" si="14"/>
        <v/>
      </c>
      <c r="H181" s="142"/>
      <c r="I181" t="str">
        <f t="shared" ca="1" si="15"/>
        <v/>
      </c>
      <c r="J181" s="142"/>
      <c r="K181" t="str">
        <f t="shared" ca="1" si="16"/>
        <v/>
      </c>
      <c r="L181" s="142"/>
      <c r="M181" s="142"/>
      <c r="N181" s="142"/>
      <c r="O181" s="146"/>
      <c r="P181" s="146"/>
      <c r="Q181" s="145">
        <f t="shared" si="18"/>
        <v>0</v>
      </c>
      <c r="R181" s="146"/>
      <c r="S181" s="146"/>
      <c r="T181" s="145">
        <f t="shared" si="19"/>
        <v>0</v>
      </c>
      <c r="U181" s="146"/>
      <c r="V181" s="146"/>
      <c r="W181" s="145">
        <f t="shared" si="20"/>
        <v>0</v>
      </c>
      <c r="X181" s="126">
        <f t="shared" si="17"/>
        <v>0</v>
      </c>
    </row>
    <row r="182" spans="1:24" x14ac:dyDescent="0.55000000000000004">
      <c r="A182">
        <v>173</v>
      </c>
      <c r="B182" s="142"/>
      <c r="C182" s="142"/>
      <c r="D182" s="142"/>
      <c r="E182" s="142"/>
      <c r="F182" s="142"/>
      <c r="G182" t="str">
        <f t="shared" si="14"/>
        <v/>
      </c>
      <c r="H182" s="142"/>
      <c r="I182" t="str">
        <f t="shared" ca="1" si="15"/>
        <v/>
      </c>
      <c r="J182" s="142"/>
      <c r="K182" t="str">
        <f t="shared" ca="1" si="16"/>
        <v/>
      </c>
      <c r="L182" s="142"/>
      <c r="M182" s="142"/>
      <c r="N182" s="142"/>
      <c r="O182" s="146"/>
      <c r="P182" s="146"/>
      <c r="Q182" s="145">
        <f t="shared" si="18"/>
        <v>0</v>
      </c>
      <c r="R182" s="146"/>
      <c r="S182" s="146"/>
      <c r="T182" s="145">
        <f t="shared" si="19"/>
        <v>0</v>
      </c>
      <c r="U182" s="146"/>
      <c r="V182" s="146"/>
      <c r="W182" s="145">
        <f t="shared" si="20"/>
        <v>0</v>
      </c>
      <c r="X182" s="126">
        <f t="shared" si="17"/>
        <v>0</v>
      </c>
    </row>
    <row r="183" spans="1:24" x14ac:dyDescent="0.55000000000000004">
      <c r="A183">
        <v>174</v>
      </c>
      <c r="B183" s="142"/>
      <c r="C183" s="142"/>
      <c r="D183" s="142"/>
      <c r="E183" s="142"/>
      <c r="F183" s="142"/>
      <c r="G183" t="str">
        <f t="shared" si="14"/>
        <v/>
      </c>
      <c r="H183" s="142"/>
      <c r="I183" t="str">
        <f t="shared" ca="1" si="15"/>
        <v/>
      </c>
      <c r="J183" s="142"/>
      <c r="K183" t="str">
        <f t="shared" ca="1" si="16"/>
        <v/>
      </c>
      <c r="L183" s="142"/>
      <c r="M183" s="142"/>
      <c r="N183" s="142"/>
      <c r="O183" s="146"/>
      <c r="P183" s="146"/>
      <c r="Q183" s="145">
        <f t="shared" si="18"/>
        <v>0</v>
      </c>
      <c r="R183" s="146"/>
      <c r="S183" s="146"/>
      <c r="T183" s="145">
        <f t="shared" si="19"/>
        <v>0</v>
      </c>
      <c r="U183" s="146"/>
      <c r="V183" s="146"/>
      <c r="W183" s="145">
        <f t="shared" si="20"/>
        <v>0</v>
      </c>
      <c r="X183" s="126">
        <f t="shared" si="17"/>
        <v>0</v>
      </c>
    </row>
    <row r="184" spans="1:24" x14ac:dyDescent="0.55000000000000004">
      <c r="A184">
        <v>175</v>
      </c>
      <c r="B184" s="142"/>
      <c r="C184" s="142"/>
      <c r="D184" s="142"/>
      <c r="E184" s="142"/>
      <c r="F184" s="142"/>
      <c r="G184" t="str">
        <f t="shared" si="14"/>
        <v/>
      </c>
      <c r="H184" s="142"/>
      <c r="I184" t="str">
        <f t="shared" ca="1" si="15"/>
        <v/>
      </c>
      <c r="J184" s="142"/>
      <c r="K184" t="str">
        <f t="shared" ca="1" si="16"/>
        <v/>
      </c>
      <c r="L184" s="142"/>
      <c r="M184" s="142"/>
      <c r="N184" s="142"/>
      <c r="O184" s="146"/>
      <c r="P184" s="146"/>
      <c r="Q184" s="145">
        <f t="shared" si="18"/>
        <v>0</v>
      </c>
      <c r="R184" s="146"/>
      <c r="S184" s="146"/>
      <c r="T184" s="145">
        <f t="shared" si="19"/>
        <v>0</v>
      </c>
      <c r="U184" s="146"/>
      <c r="V184" s="146"/>
      <c r="W184" s="145">
        <f t="shared" si="20"/>
        <v>0</v>
      </c>
      <c r="X184" s="126">
        <f t="shared" si="17"/>
        <v>0</v>
      </c>
    </row>
    <row r="185" spans="1:24" x14ac:dyDescent="0.55000000000000004">
      <c r="A185">
        <v>176</v>
      </c>
      <c r="B185" s="142"/>
      <c r="C185" s="142"/>
      <c r="D185" s="142"/>
      <c r="E185" s="142"/>
      <c r="F185" s="142"/>
      <c r="G185" t="str">
        <f t="shared" si="14"/>
        <v/>
      </c>
      <c r="H185" s="142"/>
      <c r="I185" t="str">
        <f t="shared" ca="1" si="15"/>
        <v/>
      </c>
      <c r="J185" s="142"/>
      <c r="K185" t="str">
        <f t="shared" ca="1" si="16"/>
        <v/>
      </c>
      <c r="L185" s="142"/>
      <c r="M185" s="142"/>
      <c r="N185" s="142"/>
      <c r="O185" s="146"/>
      <c r="P185" s="146"/>
      <c r="Q185" s="145">
        <f t="shared" si="18"/>
        <v>0</v>
      </c>
      <c r="R185" s="146"/>
      <c r="S185" s="146"/>
      <c r="T185" s="145">
        <f t="shared" si="19"/>
        <v>0</v>
      </c>
      <c r="U185" s="146"/>
      <c r="V185" s="146"/>
      <c r="W185" s="145">
        <f t="shared" si="20"/>
        <v>0</v>
      </c>
      <c r="X185" s="126">
        <f t="shared" si="17"/>
        <v>0</v>
      </c>
    </row>
    <row r="186" spans="1:24" x14ac:dyDescent="0.55000000000000004">
      <c r="A186">
        <v>177</v>
      </c>
      <c r="B186" s="142"/>
      <c r="C186" s="142"/>
      <c r="D186" s="142"/>
      <c r="E186" s="142"/>
      <c r="F186" s="142"/>
      <c r="G186" t="str">
        <f t="shared" si="14"/>
        <v/>
      </c>
      <c r="H186" s="142"/>
      <c r="I186" t="str">
        <f t="shared" ca="1" si="15"/>
        <v/>
      </c>
      <c r="J186" s="142"/>
      <c r="K186" t="str">
        <f t="shared" ca="1" si="16"/>
        <v/>
      </c>
      <c r="L186" s="142"/>
      <c r="M186" s="142"/>
      <c r="N186" s="142"/>
      <c r="O186" s="146"/>
      <c r="P186" s="146"/>
      <c r="Q186" s="145">
        <f t="shared" si="18"/>
        <v>0</v>
      </c>
      <c r="R186" s="146"/>
      <c r="S186" s="146"/>
      <c r="T186" s="145">
        <f t="shared" si="19"/>
        <v>0</v>
      </c>
      <c r="U186" s="146"/>
      <c r="V186" s="146"/>
      <c r="W186" s="145">
        <f t="shared" si="20"/>
        <v>0</v>
      </c>
      <c r="X186" s="126">
        <f t="shared" si="17"/>
        <v>0</v>
      </c>
    </row>
    <row r="187" spans="1:24" x14ac:dyDescent="0.55000000000000004">
      <c r="A187">
        <v>178</v>
      </c>
      <c r="B187" s="142"/>
      <c r="C187" s="142"/>
      <c r="D187" s="142"/>
      <c r="E187" s="142"/>
      <c r="F187" s="142"/>
      <c r="G187" t="str">
        <f t="shared" si="14"/>
        <v/>
      </c>
      <c r="H187" s="142"/>
      <c r="I187" t="str">
        <f t="shared" ca="1" si="15"/>
        <v/>
      </c>
      <c r="J187" s="142"/>
      <c r="K187" t="str">
        <f t="shared" ca="1" si="16"/>
        <v/>
      </c>
      <c r="L187" s="142"/>
      <c r="M187" s="142"/>
      <c r="N187" s="142"/>
      <c r="O187" s="146"/>
      <c r="P187" s="146"/>
      <c r="Q187" s="145">
        <f t="shared" si="18"/>
        <v>0</v>
      </c>
      <c r="R187" s="146"/>
      <c r="S187" s="146"/>
      <c r="T187" s="145">
        <f t="shared" si="19"/>
        <v>0</v>
      </c>
      <c r="U187" s="146"/>
      <c r="V187" s="146"/>
      <c r="W187" s="145">
        <f t="shared" si="20"/>
        <v>0</v>
      </c>
      <c r="X187" s="126">
        <f t="shared" si="17"/>
        <v>0</v>
      </c>
    </row>
    <row r="188" spans="1:24" x14ac:dyDescent="0.55000000000000004">
      <c r="A188">
        <v>179</v>
      </c>
      <c r="B188" s="142"/>
      <c r="C188" s="142"/>
      <c r="D188" s="142"/>
      <c r="E188" s="142"/>
      <c r="F188" s="142"/>
      <c r="G188" t="str">
        <f t="shared" si="14"/>
        <v/>
      </c>
      <c r="H188" s="142"/>
      <c r="I188" t="str">
        <f t="shared" ca="1" si="15"/>
        <v/>
      </c>
      <c r="J188" s="142"/>
      <c r="K188" t="str">
        <f t="shared" ca="1" si="16"/>
        <v/>
      </c>
      <c r="L188" s="142"/>
      <c r="M188" s="142"/>
      <c r="N188" s="142"/>
      <c r="O188" s="146"/>
      <c r="P188" s="146"/>
      <c r="Q188" s="145">
        <f t="shared" si="18"/>
        <v>0</v>
      </c>
      <c r="R188" s="146"/>
      <c r="S188" s="146"/>
      <c r="T188" s="145">
        <f t="shared" si="19"/>
        <v>0</v>
      </c>
      <c r="U188" s="146"/>
      <c r="V188" s="146"/>
      <c r="W188" s="145">
        <f t="shared" si="20"/>
        <v>0</v>
      </c>
      <c r="X188" s="126">
        <f t="shared" si="17"/>
        <v>0</v>
      </c>
    </row>
    <row r="189" spans="1:24" x14ac:dyDescent="0.55000000000000004">
      <c r="A189">
        <v>180</v>
      </c>
      <c r="B189" s="142"/>
      <c r="C189" s="142"/>
      <c r="D189" s="142"/>
      <c r="E189" s="142"/>
      <c r="F189" s="142"/>
      <c r="G189" t="str">
        <f t="shared" si="14"/>
        <v/>
      </c>
      <c r="H189" s="142"/>
      <c r="I189" t="str">
        <f t="shared" ca="1" si="15"/>
        <v/>
      </c>
      <c r="J189" s="142"/>
      <c r="K189" t="str">
        <f t="shared" ca="1" si="16"/>
        <v/>
      </c>
      <c r="L189" s="142"/>
      <c r="M189" s="142"/>
      <c r="N189" s="142"/>
      <c r="O189" s="146"/>
      <c r="P189" s="146"/>
      <c r="Q189" s="145">
        <f t="shared" si="18"/>
        <v>0</v>
      </c>
      <c r="R189" s="146"/>
      <c r="S189" s="146"/>
      <c r="T189" s="145">
        <f t="shared" si="19"/>
        <v>0</v>
      </c>
      <c r="U189" s="146"/>
      <c r="V189" s="146"/>
      <c r="W189" s="145">
        <f t="shared" si="20"/>
        <v>0</v>
      </c>
      <c r="X189" s="126">
        <f t="shared" si="17"/>
        <v>0</v>
      </c>
    </row>
    <row r="190" spans="1:24" x14ac:dyDescent="0.55000000000000004">
      <c r="A190">
        <v>181</v>
      </c>
      <c r="B190" s="142"/>
      <c r="C190" s="142"/>
      <c r="D190" s="142"/>
      <c r="E190" s="142"/>
      <c r="F190" s="142"/>
      <c r="G190" t="str">
        <f t="shared" si="14"/>
        <v/>
      </c>
      <c r="H190" s="142"/>
      <c r="I190" t="str">
        <f t="shared" ca="1" si="15"/>
        <v/>
      </c>
      <c r="J190" s="142"/>
      <c r="K190" t="str">
        <f t="shared" ca="1" si="16"/>
        <v/>
      </c>
      <c r="L190" s="142"/>
      <c r="M190" s="142"/>
      <c r="N190" s="142"/>
      <c r="O190" s="146"/>
      <c r="P190" s="146"/>
      <c r="Q190" s="145">
        <f t="shared" si="18"/>
        <v>0</v>
      </c>
      <c r="R190" s="146"/>
      <c r="S190" s="146"/>
      <c r="T190" s="145">
        <f t="shared" si="19"/>
        <v>0</v>
      </c>
      <c r="U190" s="146"/>
      <c r="V190" s="146"/>
      <c r="W190" s="145">
        <f t="shared" si="20"/>
        <v>0</v>
      </c>
      <c r="X190" s="126">
        <f t="shared" si="17"/>
        <v>0</v>
      </c>
    </row>
    <row r="191" spans="1:24" x14ac:dyDescent="0.55000000000000004">
      <c r="A191">
        <v>182</v>
      </c>
      <c r="B191" s="142"/>
      <c r="C191" s="142"/>
      <c r="D191" s="142"/>
      <c r="E191" s="142"/>
      <c r="F191" s="142"/>
      <c r="G191" t="str">
        <f t="shared" si="14"/>
        <v/>
      </c>
      <c r="H191" s="142"/>
      <c r="I191" t="str">
        <f t="shared" ca="1" si="15"/>
        <v/>
      </c>
      <c r="J191" s="142"/>
      <c r="K191" t="str">
        <f t="shared" ca="1" si="16"/>
        <v/>
      </c>
      <c r="L191" s="142"/>
      <c r="M191" s="142"/>
      <c r="N191" s="142"/>
      <c r="O191" s="146"/>
      <c r="P191" s="146"/>
      <c r="Q191" s="145">
        <f t="shared" si="18"/>
        <v>0</v>
      </c>
      <c r="R191" s="146"/>
      <c r="S191" s="146"/>
      <c r="T191" s="145">
        <f t="shared" si="19"/>
        <v>0</v>
      </c>
      <c r="U191" s="146"/>
      <c r="V191" s="146"/>
      <c r="W191" s="145">
        <f t="shared" si="20"/>
        <v>0</v>
      </c>
      <c r="X191" s="126">
        <f t="shared" si="17"/>
        <v>0</v>
      </c>
    </row>
    <row r="192" spans="1:24" x14ac:dyDescent="0.55000000000000004">
      <c r="A192">
        <v>183</v>
      </c>
      <c r="B192" s="142"/>
      <c r="C192" s="142"/>
      <c r="D192" s="142"/>
      <c r="E192" s="142"/>
      <c r="F192" s="142"/>
      <c r="G192" t="str">
        <f t="shared" si="14"/>
        <v/>
      </c>
      <c r="H192" s="142"/>
      <c r="I192" t="str">
        <f t="shared" ca="1" si="15"/>
        <v/>
      </c>
      <c r="J192" s="142"/>
      <c r="K192" t="str">
        <f t="shared" ca="1" si="16"/>
        <v/>
      </c>
      <c r="L192" s="142"/>
      <c r="M192" s="142"/>
      <c r="N192" s="142"/>
      <c r="O192" s="146"/>
      <c r="P192" s="146"/>
      <c r="Q192" s="145">
        <f t="shared" si="18"/>
        <v>0</v>
      </c>
      <c r="R192" s="146"/>
      <c r="S192" s="146"/>
      <c r="T192" s="145">
        <f t="shared" si="19"/>
        <v>0</v>
      </c>
      <c r="U192" s="146"/>
      <c r="V192" s="146"/>
      <c r="W192" s="145">
        <f t="shared" si="20"/>
        <v>0</v>
      </c>
      <c r="X192" s="126">
        <f t="shared" si="17"/>
        <v>0</v>
      </c>
    </row>
    <row r="193" spans="1:24" x14ac:dyDescent="0.55000000000000004">
      <c r="A193">
        <v>184</v>
      </c>
      <c r="B193" s="142"/>
      <c r="C193" s="142"/>
      <c r="D193" s="142"/>
      <c r="E193" s="142"/>
      <c r="F193" s="142"/>
      <c r="G193" t="str">
        <f t="shared" si="14"/>
        <v/>
      </c>
      <c r="H193" s="142"/>
      <c r="I193" t="str">
        <f t="shared" ca="1" si="15"/>
        <v/>
      </c>
      <c r="J193" s="142"/>
      <c r="K193" t="str">
        <f t="shared" ca="1" si="16"/>
        <v/>
      </c>
      <c r="L193" s="142"/>
      <c r="M193" s="142"/>
      <c r="N193" s="142"/>
      <c r="O193" s="146"/>
      <c r="P193" s="146"/>
      <c r="Q193" s="145">
        <f t="shared" si="18"/>
        <v>0</v>
      </c>
      <c r="R193" s="146"/>
      <c r="S193" s="146"/>
      <c r="T193" s="145">
        <f t="shared" si="19"/>
        <v>0</v>
      </c>
      <c r="U193" s="146"/>
      <c r="V193" s="146"/>
      <c r="W193" s="145">
        <f t="shared" si="20"/>
        <v>0</v>
      </c>
      <c r="X193" s="126">
        <f t="shared" si="17"/>
        <v>0</v>
      </c>
    </row>
    <row r="194" spans="1:24" x14ac:dyDescent="0.55000000000000004">
      <c r="A194">
        <v>185</v>
      </c>
      <c r="B194" s="142"/>
      <c r="C194" s="142"/>
      <c r="D194" s="142"/>
      <c r="E194" s="142"/>
      <c r="F194" s="142"/>
      <c r="G194" t="str">
        <f t="shared" si="14"/>
        <v/>
      </c>
      <c r="H194" s="142"/>
      <c r="I194" t="str">
        <f t="shared" ca="1" si="15"/>
        <v/>
      </c>
      <c r="J194" s="142"/>
      <c r="K194" t="str">
        <f t="shared" ca="1" si="16"/>
        <v/>
      </c>
      <c r="L194" s="142"/>
      <c r="M194" s="142"/>
      <c r="N194" s="142"/>
      <c r="O194" s="146"/>
      <c r="P194" s="146"/>
      <c r="Q194" s="145">
        <f t="shared" si="18"/>
        <v>0</v>
      </c>
      <c r="R194" s="146"/>
      <c r="S194" s="146"/>
      <c r="T194" s="145">
        <f t="shared" si="19"/>
        <v>0</v>
      </c>
      <c r="U194" s="146"/>
      <c r="V194" s="146"/>
      <c r="W194" s="145">
        <f t="shared" si="20"/>
        <v>0</v>
      </c>
      <c r="X194" s="126">
        <f t="shared" si="17"/>
        <v>0</v>
      </c>
    </row>
    <row r="195" spans="1:24" x14ac:dyDescent="0.55000000000000004">
      <c r="A195">
        <v>186</v>
      </c>
      <c r="B195" s="142"/>
      <c r="C195" s="142"/>
      <c r="D195" s="142"/>
      <c r="E195" s="142"/>
      <c r="F195" s="142"/>
      <c r="G195" t="str">
        <f t="shared" si="14"/>
        <v/>
      </c>
      <c r="H195" s="142"/>
      <c r="I195" t="str">
        <f t="shared" ca="1" si="15"/>
        <v/>
      </c>
      <c r="J195" s="142"/>
      <c r="K195" t="str">
        <f t="shared" ca="1" si="16"/>
        <v/>
      </c>
      <c r="L195" s="142"/>
      <c r="M195" s="142"/>
      <c r="N195" s="142"/>
      <c r="O195" s="146"/>
      <c r="P195" s="146"/>
      <c r="Q195" s="145">
        <f t="shared" si="18"/>
        <v>0</v>
      </c>
      <c r="R195" s="146"/>
      <c r="S195" s="146"/>
      <c r="T195" s="145">
        <f t="shared" si="19"/>
        <v>0</v>
      </c>
      <c r="U195" s="146"/>
      <c r="V195" s="146"/>
      <c r="W195" s="145">
        <f t="shared" si="20"/>
        <v>0</v>
      </c>
      <c r="X195" s="126">
        <f t="shared" si="17"/>
        <v>0</v>
      </c>
    </row>
    <row r="196" spans="1:24" x14ac:dyDescent="0.55000000000000004">
      <c r="A196">
        <v>187</v>
      </c>
      <c r="B196" s="142"/>
      <c r="C196" s="142"/>
      <c r="D196" s="142"/>
      <c r="E196" s="142"/>
      <c r="F196" s="142"/>
      <c r="G196" t="str">
        <f t="shared" si="14"/>
        <v/>
      </c>
      <c r="H196" s="142"/>
      <c r="I196" t="str">
        <f t="shared" ca="1" si="15"/>
        <v/>
      </c>
      <c r="J196" s="142"/>
      <c r="K196" t="str">
        <f t="shared" ca="1" si="16"/>
        <v/>
      </c>
      <c r="L196" s="142"/>
      <c r="M196" s="142"/>
      <c r="N196" s="142"/>
      <c r="O196" s="146"/>
      <c r="P196" s="146"/>
      <c r="Q196" s="145">
        <f t="shared" si="18"/>
        <v>0</v>
      </c>
      <c r="R196" s="146"/>
      <c r="S196" s="146"/>
      <c r="T196" s="145">
        <f t="shared" si="19"/>
        <v>0</v>
      </c>
      <c r="U196" s="146"/>
      <c r="V196" s="146"/>
      <c r="W196" s="145">
        <f t="shared" si="20"/>
        <v>0</v>
      </c>
      <c r="X196" s="126">
        <f t="shared" si="17"/>
        <v>0</v>
      </c>
    </row>
    <row r="197" spans="1:24" x14ac:dyDescent="0.55000000000000004">
      <c r="A197">
        <v>188</v>
      </c>
      <c r="B197" s="142"/>
      <c r="C197" s="142"/>
      <c r="D197" s="142"/>
      <c r="E197" s="142"/>
      <c r="F197" s="142"/>
      <c r="G197" t="str">
        <f t="shared" si="14"/>
        <v/>
      </c>
      <c r="H197" s="142"/>
      <c r="I197" t="str">
        <f t="shared" ca="1" si="15"/>
        <v/>
      </c>
      <c r="J197" s="142"/>
      <c r="K197" t="str">
        <f t="shared" ca="1" si="16"/>
        <v/>
      </c>
      <c r="L197" s="142"/>
      <c r="M197" s="142"/>
      <c r="N197" s="142"/>
      <c r="O197" s="146"/>
      <c r="P197" s="146"/>
      <c r="Q197" s="145">
        <f t="shared" si="18"/>
        <v>0</v>
      </c>
      <c r="R197" s="146"/>
      <c r="S197" s="146"/>
      <c r="T197" s="145">
        <f t="shared" si="19"/>
        <v>0</v>
      </c>
      <c r="U197" s="146"/>
      <c r="V197" s="146"/>
      <c r="W197" s="145">
        <f t="shared" si="20"/>
        <v>0</v>
      </c>
      <c r="X197" s="126">
        <f t="shared" si="17"/>
        <v>0</v>
      </c>
    </row>
    <row r="198" spans="1:24" x14ac:dyDescent="0.55000000000000004">
      <c r="A198">
        <v>189</v>
      </c>
      <c r="B198" s="142"/>
      <c r="C198" s="142"/>
      <c r="D198" s="142"/>
      <c r="E198" s="142"/>
      <c r="F198" s="142"/>
      <c r="G198" t="str">
        <f t="shared" si="14"/>
        <v/>
      </c>
      <c r="H198" s="142"/>
      <c r="I198" t="str">
        <f t="shared" ca="1" si="15"/>
        <v/>
      </c>
      <c r="J198" s="142"/>
      <c r="K198" t="str">
        <f t="shared" ca="1" si="16"/>
        <v/>
      </c>
      <c r="L198" s="142"/>
      <c r="M198" s="142"/>
      <c r="N198" s="142"/>
      <c r="O198" s="146"/>
      <c r="P198" s="146"/>
      <c r="Q198" s="145">
        <f t="shared" si="18"/>
        <v>0</v>
      </c>
      <c r="R198" s="146"/>
      <c r="S198" s="146"/>
      <c r="T198" s="145">
        <f t="shared" si="19"/>
        <v>0</v>
      </c>
      <c r="U198" s="146"/>
      <c r="V198" s="146"/>
      <c r="W198" s="145">
        <f t="shared" si="20"/>
        <v>0</v>
      </c>
      <c r="X198" s="126">
        <f t="shared" si="17"/>
        <v>0</v>
      </c>
    </row>
    <row r="199" spans="1:24" x14ac:dyDescent="0.55000000000000004">
      <c r="A199">
        <v>190</v>
      </c>
      <c r="B199" s="142"/>
      <c r="C199" s="142"/>
      <c r="D199" s="142"/>
      <c r="E199" s="142"/>
      <c r="F199" s="142"/>
      <c r="G199" t="str">
        <f t="shared" si="14"/>
        <v/>
      </c>
      <c r="H199" s="142"/>
      <c r="I199" t="str">
        <f t="shared" ca="1" si="15"/>
        <v/>
      </c>
      <c r="J199" s="142"/>
      <c r="K199" t="str">
        <f t="shared" ca="1" si="16"/>
        <v/>
      </c>
      <c r="L199" s="142"/>
      <c r="M199" s="142"/>
      <c r="N199" s="142"/>
      <c r="O199" s="146"/>
      <c r="P199" s="146"/>
      <c r="Q199" s="145">
        <f t="shared" si="18"/>
        <v>0</v>
      </c>
      <c r="R199" s="146"/>
      <c r="S199" s="146"/>
      <c r="T199" s="145">
        <f t="shared" si="19"/>
        <v>0</v>
      </c>
      <c r="U199" s="146"/>
      <c r="V199" s="146"/>
      <c r="W199" s="145">
        <f t="shared" si="20"/>
        <v>0</v>
      </c>
      <c r="X199" s="126">
        <f t="shared" si="17"/>
        <v>0</v>
      </c>
    </row>
    <row r="200" spans="1:24" x14ac:dyDescent="0.55000000000000004">
      <c r="A200">
        <v>191</v>
      </c>
      <c r="B200" s="142"/>
      <c r="C200" s="142"/>
      <c r="D200" s="142"/>
      <c r="E200" s="142"/>
      <c r="F200" s="142"/>
      <c r="G200" t="str">
        <f t="shared" si="14"/>
        <v/>
      </c>
      <c r="H200" s="142"/>
      <c r="I200" t="str">
        <f t="shared" ca="1" si="15"/>
        <v/>
      </c>
      <c r="J200" s="142"/>
      <c r="K200" t="str">
        <f t="shared" ca="1" si="16"/>
        <v/>
      </c>
      <c r="L200" s="142"/>
      <c r="M200" s="142"/>
      <c r="N200" s="142"/>
      <c r="O200" s="146"/>
      <c r="P200" s="146"/>
      <c r="Q200" s="145">
        <f t="shared" si="18"/>
        <v>0</v>
      </c>
      <c r="R200" s="146"/>
      <c r="S200" s="146"/>
      <c r="T200" s="145">
        <f t="shared" si="19"/>
        <v>0</v>
      </c>
      <c r="U200" s="146"/>
      <c r="V200" s="146"/>
      <c r="W200" s="145">
        <f t="shared" si="20"/>
        <v>0</v>
      </c>
      <c r="X200" s="126">
        <f t="shared" si="17"/>
        <v>0</v>
      </c>
    </row>
    <row r="201" spans="1:24" x14ac:dyDescent="0.55000000000000004">
      <c r="A201">
        <v>192</v>
      </c>
      <c r="B201" s="142"/>
      <c r="C201" s="142"/>
      <c r="D201" s="142"/>
      <c r="E201" s="142"/>
      <c r="F201" s="142"/>
      <c r="G201" t="str">
        <f t="shared" si="14"/>
        <v/>
      </c>
      <c r="H201" s="142"/>
      <c r="I201" t="str">
        <f t="shared" ca="1" si="15"/>
        <v/>
      </c>
      <c r="J201" s="142"/>
      <c r="K201" t="str">
        <f t="shared" ca="1" si="16"/>
        <v/>
      </c>
      <c r="L201" s="142"/>
      <c r="M201" s="142"/>
      <c r="N201" s="142"/>
      <c r="O201" s="146"/>
      <c r="P201" s="146"/>
      <c r="Q201" s="145">
        <f t="shared" si="18"/>
        <v>0</v>
      </c>
      <c r="R201" s="146"/>
      <c r="S201" s="146"/>
      <c r="T201" s="145">
        <f t="shared" si="19"/>
        <v>0</v>
      </c>
      <c r="U201" s="146"/>
      <c r="V201" s="146"/>
      <c r="W201" s="145">
        <f t="shared" si="20"/>
        <v>0</v>
      </c>
      <c r="X201" s="126">
        <f t="shared" si="17"/>
        <v>0</v>
      </c>
    </row>
    <row r="202" spans="1:24" x14ac:dyDescent="0.55000000000000004">
      <c r="A202">
        <v>193</v>
      </c>
      <c r="B202" s="142"/>
      <c r="C202" s="142"/>
      <c r="D202" s="142"/>
      <c r="E202" s="142"/>
      <c r="F202" s="142"/>
      <c r="G202" t="str">
        <f t="shared" si="14"/>
        <v/>
      </c>
      <c r="H202" s="142"/>
      <c r="I202" t="str">
        <f t="shared" ca="1" si="15"/>
        <v/>
      </c>
      <c r="J202" s="142"/>
      <c r="K202" t="str">
        <f t="shared" ca="1" si="16"/>
        <v/>
      </c>
      <c r="L202" s="142"/>
      <c r="M202" s="142"/>
      <c r="N202" s="142"/>
      <c r="O202" s="146"/>
      <c r="P202" s="146"/>
      <c r="Q202" s="145">
        <f t="shared" si="18"/>
        <v>0</v>
      </c>
      <c r="R202" s="146"/>
      <c r="S202" s="146"/>
      <c r="T202" s="145">
        <f t="shared" si="19"/>
        <v>0</v>
      </c>
      <c r="U202" s="146"/>
      <c r="V202" s="146"/>
      <c r="W202" s="145">
        <f t="shared" si="20"/>
        <v>0</v>
      </c>
      <c r="X202" s="126">
        <f t="shared" si="17"/>
        <v>0</v>
      </c>
    </row>
    <row r="203" spans="1:24" x14ac:dyDescent="0.55000000000000004">
      <c r="A203">
        <v>194</v>
      </c>
      <c r="B203" s="142"/>
      <c r="C203" s="142"/>
      <c r="D203" s="142"/>
      <c r="E203" s="142"/>
      <c r="F203" s="142"/>
      <c r="G203" t="str">
        <f t="shared" ref="G203:G266" si="21">LEFT(F203,1)</f>
        <v/>
      </c>
      <c r="H203" s="142"/>
      <c r="I203" t="str">
        <f t="shared" ref="I203:I266" ca="1" si="22">IFERROR(VLOOKUP(H203,INDIRECT(G203&amp;"CATL"),2,FALSE),"")</f>
        <v/>
      </c>
      <c r="J203" s="142"/>
      <c r="K203" t="str">
        <f t="shared" ref="K203:K266" ca="1" si="23">IFERROR(VLOOKUP(J203,INDIRECT("SUB"&amp;I203&amp;"L"),2,FALSE),"")</f>
        <v/>
      </c>
      <c r="L203" s="142"/>
      <c r="M203" s="142"/>
      <c r="N203" s="142"/>
      <c r="O203" s="146"/>
      <c r="P203" s="146"/>
      <c r="Q203" s="145">
        <f t="shared" si="18"/>
        <v>0</v>
      </c>
      <c r="R203" s="146"/>
      <c r="S203" s="146"/>
      <c r="T203" s="145">
        <f t="shared" si="19"/>
        <v>0</v>
      </c>
      <c r="U203" s="146"/>
      <c r="V203" s="146"/>
      <c r="W203" s="145">
        <f t="shared" si="20"/>
        <v>0</v>
      </c>
      <c r="X203" s="126">
        <f t="shared" ref="X203:X266" si="24">O203-P203+R203-S203+U203-V203</f>
        <v>0</v>
      </c>
    </row>
    <row r="204" spans="1:24" x14ac:dyDescent="0.55000000000000004">
      <c r="A204">
        <v>195</v>
      </c>
      <c r="B204" s="142"/>
      <c r="C204" s="142"/>
      <c r="D204" s="142"/>
      <c r="E204" s="142"/>
      <c r="F204" s="142"/>
      <c r="G204" t="str">
        <f t="shared" si="21"/>
        <v/>
      </c>
      <c r="H204" s="142"/>
      <c r="I204" t="str">
        <f t="shared" ca="1" si="22"/>
        <v/>
      </c>
      <c r="J204" s="142"/>
      <c r="K204" t="str">
        <f t="shared" ca="1" si="23"/>
        <v/>
      </c>
      <c r="L204" s="142"/>
      <c r="M204" s="142"/>
      <c r="N204" s="142"/>
      <c r="O204" s="146"/>
      <c r="P204" s="146"/>
      <c r="Q204" s="145">
        <f t="shared" ref="Q204:Q267" si="25">Q203+O204-P204</f>
        <v>0</v>
      </c>
      <c r="R204" s="146"/>
      <c r="S204" s="146"/>
      <c r="T204" s="145">
        <f t="shared" ref="T204:T267" si="26">T203+R204-S204</f>
        <v>0</v>
      </c>
      <c r="U204" s="146"/>
      <c r="V204" s="146"/>
      <c r="W204" s="145">
        <f t="shared" ref="W204:W267" si="27">W203+U204-V204</f>
        <v>0</v>
      </c>
      <c r="X204" s="126">
        <f t="shared" si="24"/>
        <v>0</v>
      </c>
    </row>
    <row r="205" spans="1:24" x14ac:dyDescent="0.55000000000000004">
      <c r="A205">
        <v>196</v>
      </c>
      <c r="B205" s="142"/>
      <c r="C205" s="142"/>
      <c r="D205" s="142"/>
      <c r="E205" s="142"/>
      <c r="F205" s="142"/>
      <c r="G205" t="str">
        <f t="shared" si="21"/>
        <v/>
      </c>
      <c r="H205" s="142"/>
      <c r="I205" t="str">
        <f t="shared" ca="1" si="22"/>
        <v/>
      </c>
      <c r="J205" s="142"/>
      <c r="K205" t="str">
        <f t="shared" ca="1" si="23"/>
        <v/>
      </c>
      <c r="L205" s="142"/>
      <c r="M205" s="142"/>
      <c r="N205" s="142"/>
      <c r="O205" s="146"/>
      <c r="P205" s="146"/>
      <c r="Q205" s="145">
        <f t="shared" si="25"/>
        <v>0</v>
      </c>
      <c r="R205" s="146"/>
      <c r="S205" s="146"/>
      <c r="T205" s="145">
        <f t="shared" si="26"/>
        <v>0</v>
      </c>
      <c r="U205" s="146"/>
      <c r="V205" s="146"/>
      <c r="W205" s="145">
        <f t="shared" si="27"/>
        <v>0</v>
      </c>
      <c r="X205" s="126">
        <f t="shared" si="24"/>
        <v>0</v>
      </c>
    </row>
    <row r="206" spans="1:24" x14ac:dyDescent="0.55000000000000004">
      <c r="A206">
        <v>197</v>
      </c>
      <c r="B206" s="142"/>
      <c r="C206" s="142"/>
      <c r="D206" s="142"/>
      <c r="E206" s="142"/>
      <c r="F206" s="142"/>
      <c r="G206" t="str">
        <f t="shared" si="21"/>
        <v/>
      </c>
      <c r="H206" s="142"/>
      <c r="I206" t="str">
        <f t="shared" ca="1" si="22"/>
        <v/>
      </c>
      <c r="J206" s="142"/>
      <c r="K206" t="str">
        <f t="shared" ca="1" si="23"/>
        <v/>
      </c>
      <c r="L206" s="142"/>
      <c r="M206" s="142"/>
      <c r="N206" s="142"/>
      <c r="O206" s="146"/>
      <c r="P206" s="146"/>
      <c r="Q206" s="145">
        <f t="shared" si="25"/>
        <v>0</v>
      </c>
      <c r="R206" s="146"/>
      <c r="S206" s="146"/>
      <c r="T206" s="145">
        <f t="shared" si="26"/>
        <v>0</v>
      </c>
      <c r="U206" s="146"/>
      <c r="V206" s="146"/>
      <c r="W206" s="145">
        <f t="shared" si="27"/>
        <v>0</v>
      </c>
      <c r="X206" s="126">
        <f t="shared" si="24"/>
        <v>0</v>
      </c>
    </row>
    <row r="207" spans="1:24" x14ac:dyDescent="0.55000000000000004">
      <c r="A207">
        <v>198</v>
      </c>
      <c r="B207" s="142"/>
      <c r="C207" s="142"/>
      <c r="D207" s="142"/>
      <c r="E207" s="142"/>
      <c r="F207" s="142"/>
      <c r="G207" t="str">
        <f t="shared" si="21"/>
        <v/>
      </c>
      <c r="H207" s="142"/>
      <c r="I207" t="str">
        <f t="shared" ca="1" si="22"/>
        <v/>
      </c>
      <c r="J207" s="142"/>
      <c r="K207" t="str">
        <f t="shared" ca="1" si="23"/>
        <v/>
      </c>
      <c r="L207" s="142"/>
      <c r="M207" s="142"/>
      <c r="N207" s="142"/>
      <c r="O207" s="146"/>
      <c r="P207" s="146"/>
      <c r="Q207" s="145">
        <f t="shared" si="25"/>
        <v>0</v>
      </c>
      <c r="R207" s="146"/>
      <c r="S207" s="146"/>
      <c r="T207" s="145">
        <f t="shared" si="26"/>
        <v>0</v>
      </c>
      <c r="U207" s="146"/>
      <c r="V207" s="146"/>
      <c r="W207" s="145">
        <f t="shared" si="27"/>
        <v>0</v>
      </c>
      <c r="X207" s="126">
        <f t="shared" si="24"/>
        <v>0</v>
      </c>
    </row>
    <row r="208" spans="1:24" x14ac:dyDescent="0.55000000000000004">
      <c r="A208">
        <v>199</v>
      </c>
      <c r="B208" s="142"/>
      <c r="C208" s="142"/>
      <c r="D208" s="142"/>
      <c r="E208" s="142"/>
      <c r="F208" s="142"/>
      <c r="G208" t="str">
        <f t="shared" si="21"/>
        <v/>
      </c>
      <c r="H208" s="142"/>
      <c r="I208" t="str">
        <f t="shared" ca="1" si="22"/>
        <v/>
      </c>
      <c r="J208" s="142"/>
      <c r="K208" t="str">
        <f t="shared" ca="1" si="23"/>
        <v/>
      </c>
      <c r="L208" s="142"/>
      <c r="M208" s="142"/>
      <c r="N208" s="142"/>
      <c r="O208" s="146"/>
      <c r="P208" s="146"/>
      <c r="Q208" s="145">
        <f t="shared" si="25"/>
        <v>0</v>
      </c>
      <c r="R208" s="146"/>
      <c r="S208" s="146"/>
      <c r="T208" s="145">
        <f t="shared" si="26"/>
        <v>0</v>
      </c>
      <c r="U208" s="146"/>
      <c r="V208" s="146"/>
      <c r="W208" s="145">
        <f t="shared" si="27"/>
        <v>0</v>
      </c>
      <c r="X208" s="126">
        <f t="shared" si="24"/>
        <v>0</v>
      </c>
    </row>
    <row r="209" spans="1:24" x14ac:dyDescent="0.55000000000000004">
      <c r="A209">
        <v>200</v>
      </c>
      <c r="B209" s="142"/>
      <c r="C209" s="142"/>
      <c r="D209" s="142"/>
      <c r="E209" s="142"/>
      <c r="F209" s="142"/>
      <c r="G209" t="str">
        <f t="shared" si="21"/>
        <v/>
      </c>
      <c r="H209" s="142"/>
      <c r="I209" t="str">
        <f t="shared" ca="1" si="22"/>
        <v/>
      </c>
      <c r="J209" s="142"/>
      <c r="K209" t="str">
        <f t="shared" ca="1" si="23"/>
        <v/>
      </c>
      <c r="L209" s="142"/>
      <c r="M209" s="142"/>
      <c r="N209" s="142"/>
      <c r="O209" s="146"/>
      <c r="P209" s="146"/>
      <c r="Q209" s="145">
        <f t="shared" si="25"/>
        <v>0</v>
      </c>
      <c r="R209" s="146"/>
      <c r="S209" s="146"/>
      <c r="T209" s="145">
        <f t="shared" si="26"/>
        <v>0</v>
      </c>
      <c r="U209" s="146"/>
      <c r="V209" s="146"/>
      <c r="W209" s="145">
        <f t="shared" si="27"/>
        <v>0</v>
      </c>
      <c r="X209" s="126">
        <f t="shared" si="24"/>
        <v>0</v>
      </c>
    </row>
    <row r="210" spans="1:24" x14ac:dyDescent="0.55000000000000004">
      <c r="A210">
        <v>201</v>
      </c>
      <c r="B210" s="142"/>
      <c r="C210" s="142"/>
      <c r="D210" s="142"/>
      <c r="E210" s="142"/>
      <c r="F210" s="142"/>
      <c r="G210" t="str">
        <f t="shared" si="21"/>
        <v/>
      </c>
      <c r="H210" s="142"/>
      <c r="I210" t="str">
        <f t="shared" ca="1" si="22"/>
        <v/>
      </c>
      <c r="J210" s="142"/>
      <c r="K210" t="str">
        <f t="shared" ca="1" si="23"/>
        <v/>
      </c>
      <c r="L210" s="142"/>
      <c r="M210" s="142"/>
      <c r="N210" s="142"/>
      <c r="O210" s="146"/>
      <c r="P210" s="146"/>
      <c r="Q210" s="145">
        <f t="shared" si="25"/>
        <v>0</v>
      </c>
      <c r="R210" s="146"/>
      <c r="S210" s="146"/>
      <c r="T210" s="145">
        <f t="shared" si="26"/>
        <v>0</v>
      </c>
      <c r="U210" s="146"/>
      <c r="V210" s="146"/>
      <c r="W210" s="145">
        <f t="shared" si="27"/>
        <v>0</v>
      </c>
      <c r="X210" s="126">
        <f t="shared" si="24"/>
        <v>0</v>
      </c>
    </row>
    <row r="211" spans="1:24" x14ac:dyDescent="0.55000000000000004">
      <c r="A211">
        <v>202</v>
      </c>
      <c r="B211" s="142"/>
      <c r="C211" s="142"/>
      <c r="D211" s="142"/>
      <c r="E211" s="142"/>
      <c r="F211" s="142"/>
      <c r="G211" t="str">
        <f t="shared" si="21"/>
        <v/>
      </c>
      <c r="H211" s="142"/>
      <c r="I211" t="str">
        <f t="shared" ca="1" si="22"/>
        <v/>
      </c>
      <c r="J211" s="142"/>
      <c r="K211" t="str">
        <f t="shared" ca="1" si="23"/>
        <v/>
      </c>
      <c r="L211" s="142"/>
      <c r="M211" s="142"/>
      <c r="N211" s="142"/>
      <c r="O211" s="146"/>
      <c r="P211" s="146"/>
      <c r="Q211" s="145">
        <f t="shared" si="25"/>
        <v>0</v>
      </c>
      <c r="R211" s="146"/>
      <c r="S211" s="146"/>
      <c r="T211" s="145">
        <f t="shared" si="26"/>
        <v>0</v>
      </c>
      <c r="U211" s="146"/>
      <c r="V211" s="146"/>
      <c r="W211" s="145">
        <f t="shared" si="27"/>
        <v>0</v>
      </c>
      <c r="X211" s="126">
        <f t="shared" si="24"/>
        <v>0</v>
      </c>
    </row>
    <row r="212" spans="1:24" x14ac:dyDescent="0.55000000000000004">
      <c r="A212">
        <v>203</v>
      </c>
      <c r="B212" s="142"/>
      <c r="C212" s="142"/>
      <c r="D212" s="142"/>
      <c r="E212" s="142"/>
      <c r="F212" s="142"/>
      <c r="G212" t="str">
        <f t="shared" si="21"/>
        <v/>
      </c>
      <c r="H212" s="142"/>
      <c r="I212" t="str">
        <f t="shared" ca="1" si="22"/>
        <v/>
      </c>
      <c r="J212" s="142"/>
      <c r="K212" t="str">
        <f t="shared" ca="1" si="23"/>
        <v/>
      </c>
      <c r="L212" s="142"/>
      <c r="M212" s="142"/>
      <c r="N212" s="142"/>
      <c r="O212" s="146"/>
      <c r="P212" s="146"/>
      <c r="Q212" s="145">
        <f t="shared" si="25"/>
        <v>0</v>
      </c>
      <c r="R212" s="146"/>
      <c r="S212" s="146"/>
      <c r="T212" s="145">
        <f t="shared" si="26"/>
        <v>0</v>
      </c>
      <c r="U212" s="146"/>
      <c r="V212" s="146"/>
      <c r="W212" s="145">
        <f t="shared" si="27"/>
        <v>0</v>
      </c>
      <c r="X212" s="126">
        <f t="shared" si="24"/>
        <v>0</v>
      </c>
    </row>
    <row r="213" spans="1:24" x14ac:dyDescent="0.55000000000000004">
      <c r="A213">
        <v>204</v>
      </c>
      <c r="B213" s="142"/>
      <c r="C213" s="142"/>
      <c r="D213" s="142"/>
      <c r="E213" s="142"/>
      <c r="F213" s="142"/>
      <c r="G213" t="str">
        <f t="shared" si="21"/>
        <v/>
      </c>
      <c r="H213" s="142"/>
      <c r="I213" t="str">
        <f t="shared" ca="1" si="22"/>
        <v/>
      </c>
      <c r="J213" s="142"/>
      <c r="K213" t="str">
        <f t="shared" ca="1" si="23"/>
        <v/>
      </c>
      <c r="L213" s="142"/>
      <c r="M213" s="142"/>
      <c r="N213" s="142"/>
      <c r="O213" s="146"/>
      <c r="P213" s="146"/>
      <c r="Q213" s="145">
        <f t="shared" si="25"/>
        <v>0</v>
      </c>
      <c r="R213" s="146"/>
      <c r="S213" s="146"/>
      <c r="T213" s="145">
        <f t="shared" si="26"/>
        <v>0</v>
      </c>
      <c r="U213" s="146"/>
      <c r="V213" s="146"/>
      <c r="W213" s="145">
        <f t="shared" si="27"/>
        <v>0</v>
      </c>
      <c r="X213" s="126">
        <f t="shared" si="24"/>
        <v>0</v>
      </c>
    </row>
    <row r="214" spans="1:24" x14ac:dyDescent="0.55000000000000004">
      <c r="A214">
        <v>205</v>
      </c>
      <c r="B214" s="142"/>
      <c r="C214" s="142"/>
      <c r="D214" s="142"/>
      <c r="E214" s="142"/>
      <c r="F214" s="142"/>
      <c r="G214" t="str">
        <f t="shared" si="21"/>
        <v/>
      </c>
      <c r="H214" s="142"/>
      <c r="I214" t="str">
        <f t="shared" ca="1" si="22"/>
        <v/>
      </c>
      <c r="J214" s="142"/>
      <c r="K214" t="str">
        <f t="shared" ca="1" si="23"/>
        <v/>
      </c>
      <c r="L214" s="142"/>
      <c r="M214" s="142"/>
      <c r="N214" s="142"/>
      <c r="O214" s="146"/>
      <c r="P214" s="146"/>
      <c r="Q214" s="145">
        <f t="shared" si="25"/>
        <v>0</v>
      </c>
      <c r="R214" s="146"/>
      <c r="S214" s="146"/>
      <c r="T214" s="145">
        <f t="shared" si="26"/>
        <v>0</v>
      </c>
      <c r="U214" s="146"/>
      <c r="V214" s="146"/>
      <c r="W214" s="145">
        <f t="shared" si="27"/>
        <v>0</v>
      </c>
      <c r="X214" s="126">
        <f t="shared" si="24"/>
        <v>0</v>
      </c>
    </row>
    <row r="215" spans="1:24" x14ac:dyDescent="0.55000000000000004">
      <c r="A215">
        <v>206</v>
      </c>
      <c r="B215" s="142"/>
      <c r="C215" s="142"/>
      <c r="D215" s="142"/>
      <c r="E215" s="142"/>
      <c r="F215" s="142"/>
      <c r="G215" t="str">
        <f t="shared" si="21"/>
        <v/>
      </c>
      <c r="H215" s="142"/>
      <c r="I215" t="str">
        <f t="shared" ca="1" si="22"/>
        <v/>
      </c>
      <c r="J215" s="142"/>
      <c r="K215" t="str">
        <f t="shared" ca="1" si="23"/>
        <v/>
      </c>
      <c r="L215" s="142"/>
      <c r="M215" s="142"/>
      <c r="N215" s="142"/>
      <c r="O215" s="146"/>
      <c r="P215" s="146"/>
      <c r="Q215" s="145">
        <f t="shared" si="25"/>
        <v>0</v>
      </c>
      <c r="R215" s="146"/>
      <c r="S215" s="146"/>
      <c r="T215" s="145">
        <f t="shared" si="26"/>
        <v>0</v>
      </c>
      <c r="U215" s="146"/>
      <c r="V215" s="146"/>
      <c r="W215" s="145">
        <f t="shared" si="27"/>
        <v>0</v>
      </c>
      <c r="X215" s="126">
        <f t="shared" si="24"/>
        <v>0</v>
      </c>
    </row>
    <row r="216" spans="1:24" x14ac:dyDescent="0.55000000000000004">
      <c r="A216">
        <v>207</v>
      </c>
      <c r="B216" s="142"/>
      <c r="C216" s="142"/>
      <c r="D216" s="142"/>
      <c r="E216" s="142"/>
      <c r="F216" s="142"/>
      <c r="G216" t="str">
        <f t="shared" si="21"/>
        <v/>
      </c>
      <c r="H216" s="142"/>
      <c r="I216" t="str">
        <f t="shared" ca="1" si="22"/>
        <v/>
      </c>
      <c r="J216" s="142"/>
      <c r="K216" t="str">
        <f t="shared" ca="1" si="23"/>
        <v/>
      </c>
      <c r="L216" s="142"/>
      <c r="M216" s="142"/>
      <c r="N216" s="142"/>
      <c r="O216" s="146"/>
      <c r="P216" s="146"/>
      <c r="Q216" s="145">
        <f t="shared" si="25"/>
        <v>0</v>
      </c>
      <c r="R216" s="146"/>
      <c r="S216" s="146"/>
      <c r="T216" s="145">
        <f t="shared" si="26"/>
        <v>0</v>
      </c>
      <c r="U216" s="146"/>
      <c r="V216" s="146"/>
      <c r="W216" s="145">
        <f t="shared" si="27"/>
        <v>0</v>
      </c>
      <c r="X216" s="126">
        <f t="shared" si="24"/>
        <v>0</v>
      </c>
    </row>
    <row r="217" spans="1:24" x14ac:dyDescent="0.55000000000000004">
      <c r="A217">
        <v>208</v>
      </c>
      <c r="B217" s="142"/>
      <c r="C217" s="142"/>
      <c r="D217" s="142"/>
      <c r="E217" s="142"/>
      <c r="F217" s="142"/>
      <c r="G217" t="str">
        <f t="shared" si="21"/>
        <v/>
      </c>
      <c r="H217" s="142"/>
      <c r="I217" t="str">
        <f t="shared" ca="1" si="22"/>
        <v/>
      </c>
      <c r="J217" s="142"/>
      <c r="K217" t="str">
        <f t="shared" ca="1" si="23"/>
        <v/>
      </c>
      <c r="L217" s="142"/>
      <c r="M217" s="142"/>
      <c r="N217" s="142"/>
      <c r="O217" s="146"/>
      <c r="P217" s="146"/>
      <c r="Q217" s="145">
        <f t="shared" si="25"/>
        <v>0</v>
      </c>
      <c r="R217" s="146"/>
      <c r="S217" s="146"/>
      <c r="T217" s="145">
        <f t="shared" si="26"/>
        <v>0</v>
      </c>
      <c r="U217" s="146"/>
      <c r="V217" s="146"/>
      <c r="W217" s="145">
        <f t="shared" si="27"/>
        <v>0</v>
      </c>
      <c r="X217" s="126">
        <f t="shared" si="24"/>
        <v>0</v>
      </c>
    </row>
    <row r="218" spans="1:24" x14ac:dyDescent="0.55000000000000004">
      <c r="A218">
        <v>209</v>
      </c>
      <c r="B218" s="142"/>
      <c r="C218" s="142"/>
      <c r="D218" s="142"/>
      <c r="E218" s="142"/>
      <c r="F218" s="142"/>
      <c r="G218" t="str">
        <f t="shared" si="21"/>
        <v/>
      </c>
      <c r="H218" s="142"/>
      <c r="I218" t="str">
        <f t="shared" ca="1" si="22"/>
        <v/>
      </c>
      <c r="J218" s="142"/>
      <c r="K218" t="str">
        <f t="shared" ca="1" si="23"/>
        <v/>
      </c>
      <c r="L218" s="142"/>
      <c r="M218" s="142"/>
      <c r="N218" s="142"/>
      <c r="O218" s="146"/>
      <c r="P218" s="146"/>
      <c r="Q218" s="145">
        <f t="shared" si="25"/>
        <v>0</v>
      </c>
      <c r="R218" s="146"/>
      <c r="S218" s="146"/>
      <c r="T218" s="145">
        <f t="shared" si="26"/>
        <v>0</v>
      </c>
      <c r="U218" s="146"/>
      <c r="V218" s="146"/>
      <c r="W218" s="145">
        <f t="shared" si="27"/>
        <v>0</v>
      </c>
      <c r="X218" s="126">
        <f t="shared" si="24"/>
        <v>0</v>
      </c>
    </row>
    <row r="219" spans="1:24" x14ac:dyDescent="0.55000000000000004">
      <c r="A219">
        <v>210</v>
      </c>
      <c r="B219" s="142"/>
      <c r="C219" s="142"/>
      <c r="D219" s="142"/>
      <c r="E219" s="142"/>
      <c r="F219" s="142"/>
      <c r="G219" t="str">
        <f t="shared" si="21"/>
        <v/>
      </c>
      <c r="H219" s="142"/>
      <c r="I219" t="str">
        <f t="shared" ca="1" si="22"/>
        <v/>
      </c>
      <c r="J219" s="142"/>
      <c r="K219" t="str">
        <f t="shared" ca="1" si="23"/>
        <v/>
      </c>
      <c r="L219" s="142"/>
      <c r="M219" s="142"/>
      <c r="N219" s="142"/>
      <c r="O219" s="146"/>
      <c r="P219" s="146"/>
      <c r="Q219" s="145">
        <f t="shared" si="25"/>
        <v>0</v>
      </c>
      <c r="R219" s="146"/>
      <c r="S219" s="146"/>
      <c r="T219" s="145">
        <f t="shared" si="26"/>
        <v>0</v>
      </c>
      <c r="U219" s="146"/>
      <c r="V219" s="146"/>
      <c r="W219" s="145">
        <f t="shared" si="27"/>
        <v>0</v>
      </c>
      <c r="X219" s="126">
        <f t="shared" si="24"/>
        <v>0</v>
      </c>
    </row>
    <row r="220" spans="1:24" x14ac:dyDescent="0.55000000000000004">
      <c r="A220">
        <v>211</v>
      </c>
      <c r="B220" s="142"/>
      <c r="C220" s="142"/>
      <c r="D220" s="142"/>
      <c r="E220" s="142"/>
      <c r="F220" s="142"/>
      <c r="G220" t="str">
        <f t="shared" si="21"/>
        <v/>
      </c>
      <c r="H220" s="142"/>
      <c r="I220" t="str">
        <f t="shared" ca="1" si="22"/>
        <v/>
      </c>
      <c r="J220" s="142"/>
      <c r="K220" t="str">
        <f t="shared" ca="1" si="23"/>
        <v/>
      </c>
      <c r="L220" s="142"/>
      <c r="M220" s="142"/>
      <c r="N220" s="142"/>
      <c r="O220" s="146"/>
      <c r="P220" s="146"/>
      <c r="Q220" s="145">
        <f t="shared" si="25"/>
        <v>0</v>
      </c>
      <c r="R220" s="146"/>
      <c r="S220" s="146"/>
      <c r="T220" s="145">
        <f t="shared" si="26"/>
        <v>0</v>
      </c>
      <c r="U220" s="146"/>
      <c r="V220" s="146"/>
      <c r="W220" s="145">
        <f t="shared" si="27"/>
        <v>0</v>
      </c>
      <c r="X220" s="126">
        <f t="shared" si="24"/>
        <v>0</v>
      </c>
    </row>
    <row r="221" spans="1:24" x14ac:dyDescent="0.55000000000000004">
      <c r="A221">
        <v>212</v>
      </c>
      <c r="B221" s="142"/>
      <c r="C221" s="142"/>
      <c r="D221" s="142"/>
      <c r="E221" s="142"/>
      <c r="F221" s="142"/>
      <c r="G221" t="str">
        <f t="shared" si="21"/>
        <v/>
      </c>
      <c r="H221" s="142"/>
      <c r="I221" t="str">
        <f t="shared" ca="1" si="22"/>
        <v/>
      </c>
      <c r="J221" s="142"/>
      <c r="K221" t="str">
        <f t="shared" ca="1" si="23"/>
        <v/>
      </c>
      <c r="L221" s="142"/>
      <c r="M221" s="142"/>
      <c r="N221" s="142"/>
      <c r="O221" s="146"/>
      <c r="P221" s="146"/>
      <c r="Q221" s="145">
        <f t="shared" si="25"/>
        <v>0</v>
      </c>
      <c r="R221" s="146"/>
      <c r="S221" s="146"/>
      <c r="T221" s="145">
        <f t="shared" si="26"/>
        <v>0</v>
      </c>
      <c r="U221" s="146"/>
      <c r="V221" s="146"/>
      <c r="W221" s="145">
        <f t="shared" si="27"/>
        <v>0</v>
      </c>
      <c r="X221" s="126">
        <f t="shared" si="24"/>
        <v>0</v>
      </c>
    </row>
    <row r="222" spans="1:24" x14ac:dyDescent="0.55000000000000004">
      <c r="A222">
        <v>213</v>
      </c>
      <c r="B222" s="142"/>
      <c r="C222" s="142"/>
      <c r="D222" s="142"/>
      <c r="E222" s="142"/>
      <c r="F222" s="142"/>
      <c r="G222" t="str">
        <f t="shared" si="21"/>
        <v/>
      </c>
      <c r="H222" s="142"/>
      <c r="I222" t="str">
        <f t="shared" ca="1" si="22"/>
        <v/>
      </c>
      <c r="J222" s="142"/>
      <c r="K222" t="str">
        <f t="shared" ca="1" si="23"/>
        <v/>
      </c>
      <c r="L222" s="142"/>
      <c r="M222" s="142"/>
      <c r="N222" s="142"/>
      <c r="O222" s="146"/>
      <c r="P222" s="146"/>
      <c r="Q222" s="145">
        <f t="shared" si="25"/>
        <v>0</v>
      </c>
      <c r="R222" s="146"/>
      <c r="S222" s="146"/>
      <c r="T222" s="145">
        <f t="shared" si="26"/>
        <v>0</v>
      </c>
      <c r="U222" s="146"/>
      <c r="V222" s="146"/>
      <c r="W222" s="145">
        <f t="shared" si="27"/>
        <v>0</v>
      </c>
      <c r="X222" s="126">
        <f t="shared" si="24"/>
        <v>0</v>
      </c>
    </row>
    <row r="223" spans="1:24" x14ac:dyDescent="0.55000000000000004">
      <c r="A223">
        <v>214</v>
      </c>
      <c r="B223" s="142"/>
      <c r="C223" s="142"/>
      <c r="D223" s="142"/>
      <c r="E223" s="142"/>
      <c r="F223" s="142"/>
      <c r="G223" t="str">
        <f t="shared" si="21"/>
        <v/>
      </c>
      <c r="H223" s="142"/>
      <c r="I223" t="str">
        <f t="shared" ca="1" si="22"/>
        <v/>
      </c>
      <c r="J223" s="142"/>
      <c r="K223" t="str">
        <f t="shared" ca="1" si="23"/>
        <v/>
      </c>
      <c r="L223" s="142"/>
      <c r="M223" s="142"/>
      <c r="N223" s="142"/>
      <c r="O223" s="146"/>
      <c r="P223" s="146"/>
      <c r="Q223" s="145">
        <f t="shared" si="25"/>
        <v>0</v>
      </c>
      <c r="R223" s="146"/>
      <c r="S223" s="146"/>
      <c r="T223" s="145">
        <f t="shared" si="26"/>
        <v>0</v>
      </c>
      <c r="U223" s="146"/>
      <c r="V223" s="146"/>
      <c r="W223" s="145">
        <f t="shared" si="27"/>
        <v>0</v>
      </c>
      <c r="X223" s="126">
        <f t="shared" si="24"/>
        <v>0</v>
      </c>
    </row>
    <row r="224" spans="1:24" x14ac:dyDescent="0.55000000000000004">
      <c r="A224">
        <v>215</v>
      </c>
      <c r="B224" s="142"/>
      <c r="C224" s="142"/>
      <c r="D224" s="142"/>
      <c r="E224" s="142"/>
      <c r="F224" s="142"/>
      <c r="G224" t="str">
        <f t="shared" si="21"/>
        <v/>
      </c>
      <c r="H224" s="142"/>
      <c r="I224" t="str">
        <f t="shared" ca="1" si="22"/>
        <v/>
      </c>
      <c r="J224" s="142"/>
      <c r="K224" t="str">
        <f t="shared" ca="1" si="23"/>
        <v/>
      </c>
      <c r="L224" s="142"/>
      <c r="M224" s="142"/>
      <c r="N224" s="142"/>
      <c r="O224" s="146"/>
      <c r="P224" s="146"/>
      <c r="Q224" s="145">
        <f t="shared" si="25"/>
        <v>0</v>
      </c>
      <c r="R224" s="146"/>
      <c r="S224" s="146"/>
      <c r="T224" s="145">
        <f t="shared" si="26"/>
        <v>0</v>
      </c>
      <c r="U224" s="146"/>
      <c r="V224" s="146"/>
      <c r="W224" s="145">
        <f t="shared" si="27"/>
        <v>0</v>
      </c>
      <c r="X224" s="126">
        <f t="shared" si="24"/>
        <v>0</v>
      </c>
    </row>
    <row r="225" spans="1:24" x14ac:dyDescent="0.55000000000000004">
      <c r="A225">
        <v>216</v>
      </c>
      <c r="B225" s="142"/>
      <c r="C225" s="142"/>
      <c r="D225" s="142"/>
      <c r="E225" s="142"/>
      <c r="F225" s="142"/>
      <c r="G225" t="str">
        <f t="shared" si="21"/>
        <v/>
      </c>
      <c r="H225" s="142"/>
      <c r="I225" t="str">
        <f t="shared" ca="1" si="22"/>
        <v/>
      </c>
      <c r="J225" s="142"/>
      <c r="K225" t="str">
        <f t="shared" ca="1" si="23"/>
        <v/>
      </c>
      <c r="L225" s="142"/>
      <c r="M225" s="142"/>
      <c r="N225" s="142"/>
      <c r="O225" s="146"/>
      <c r="P225" s="146"/>
      <c r="Q225" s="145">
        <f t="shared" si="25"/>
        <v>0</v>
      </c>
      <c r="R225" s="146"/>
      <c r="S225" s="146"/>
      <c r="T225" s="145">
        <f t="shared" si="26"/>
        <v>0</v>
      </c>
      <c r="U225" s="146"/>
      <c r="V225" s="146"/>
      <c r="W225" s="145">
        <f t="shared" si="27"/>
        <v>0</v>
      </c>
      <c r="X225" s="126">
        <f t="shared" si="24"/>
        <v>0</v>
      </c>
    </row>
    <row r="226" spans="1:24" x14ac:dyDescent="0.55000000000000004">
      <c r="A226">
        <v>217</v>
      </c>
      <c r="B226" s="142"/>
      <c r="C226" s="142"/>
      <c r="D226" s="142"/>
      <c r="E226" s="142"/>
      <c r="F226" s="142"/>
      <c r="G226" t="str">
        <f t="shared" si="21"/>
        <v/>
      </c>
      <c r="H226" s="142"/>
      <c r="I226" t="str">
        <f t="shared" ca="1" si="22"/>
        <v/>
      </c>
      <c r="J226" s="142"/>
      <c r="K226" t="str">
        <f t="shared" ca="1" si="23"/>
        <v/>
      </c>
      <c r="L226" s="142"/>
      <c r="M226" s="142"/>
      <c r="N226" s="142"/>
      <c r="O226" s="146"/>
      <c r="P226" s="146"/>
      <c r="Q226" s="145">
        <f t="shared" si="25"/>
        <v>0</v>
      </c>
      <c r="R226" s="146"/>
      <c r="S226" s="146"/>
      <c r="T226" s="145">
        <f t="shared" si="26"/>
        <v>0</v>
      </c>
      <c r="U226" s="146"/>
      <c r="V226" s="146"/>
      <c r="W226" s="145">
        <f t="shared" si="27"/>
        <v>0</v>
      </c>
      <c r="X226" s="126">
        <f t="shared" si="24"/>
        <v>0</v>
      </c>
    </row>
    <row r="227" spans="1:24" x14ac:dyDescent="0.55000000000000004">
      <c r="A227">
        <v>218</v>
      </c>
      <c r="B227" s="142"/>
      <c r="C227" s="142"/>
      <c r="D227" s="142"/>
      <c r="E227" s="142"/>
      <c r="F227" s="142"/>
      <c r="G227" t="str">
        <f t="shared" si="21"/>
        <v/>
      </c>
      <c r="H227" s="142"/>
      <c r="I227" t="str">
        <f t="shared" ca="1" si="22"/>
        <v/>
      </c>
      <c r="J227" s="142"/>
      <c r="K227" t="str">
        <f t="shared" ca="1" si="23"/>
        <v/>
      </c>
      <c r="L227" s="142"/>
      <c r="M227" s="142"/>
      <c r="N227" s="142"/>
      <c r="O227" s="146"/>
      <c r="P227" s="146"/>
      <c r="Q227" s="145">
        <f t="shared" si="25"/>
        <v>0</v>
      </c>
      <c r="R227" s="146"/>
      <c r="S227" s="146"/>
      <c r="T227" s="145">
        <f t="shared" si="26"/>
        <v>0</v>
      </c>
      <c r="U227" s="146"/>
      <c r="V227" s="146"/>
      <c r="W227" s="145">
        <f t="shared" si="27"/>
        <v>0</v>
      </c>
      <c r="X227" s="126">
        <f t="shared" si="24"/>
        <v>0</v>
      </c>
    </row>
    <row r="228" spans="1:24" x14ac:dyDescent="0.55000000000000004">
      <c r="A228">
        <v>219</v>
      </c>
      <c r="B228" s="142"/>
      <c r="C228" s="142"/>
      <c r="D228" s="142"/>
      <c r="E228" s="142"/>
      <c r="F228" s="142"/>
      <c r="G228" t="str">
        <f t="shared" si="21"/>
        <v/>
      </c>
      <c r="H228" s="142"/>
      <c r="I228" t="str">
        <f t="shared" ca="1" si="22"/>
        <v/>
      </c>
      <c r="J228" s="142"/>
      <c r="K228" t="str">
        <f t="shared" ca="1" si="23"/>
        <v/>
      </c>
      <c r="L228" s="142"/>
      <c r="M228" s="142"/>
      <c r="N228" s="142"/>
      <c r="O228" s="146"/>
      <c r="P228" s="146"/>
      <c r="Q228" s="145">
        <f t="shared" si="25"/>
        <v>0</v>
      </c>
      <c r="R228" s="146"/>
      <c r="S228" s="146"/>
      <c r="T228" s="145">
        <f t="shared" si="26"/>
        <v>0</v>
      </c>
      <c r="U228" s="146"/>
      <c r="V228" s="146"/>
      <c r="W228" s="145">
        <f t="shared" si="27"/>
        <v>0</v>
      </c>
      <c r="X228" s="126">
        <f t="shared" si="24"/>
        <v>0</v>
      </c>
    </row>
    <row r="229" spans="1:24" x14ac:dyDescent="0.55000000000000004">
      <c r="A229">
        <v>220</v>
      </c>
      <c r="B229" s="142"/>
      <c r="C229" s="142"/>
      <c r="D229" s="142"/>
      <c r="E229" s="142"/>
      <c r="F229" s="142"/>
      <c r="G229" t="str">
        <f t="shared" si="21"/>
        <v/>
      </c>
      <c r="H229" s="142"/>
      <c r="I229" t="str">
        <f t="shared" ca="1" si="22"/>
        <v/>
      </c>
      <c r="J229" s="142"/>
      <c r="K229" t="str">
        <f t="shared" ca="1" si="23"/>
        <v/>
      </c>
      <c r="L229" s="142"/>
      <c r="M229" s="142"/>
      <c r="N229" s="142"/>
      <c r="O229" s="146"/>
      <c r="P229" s="146"/>
      <c r="Q229" s="145">
        <f t="shared" si="25"/>
        <v>0</v>
      </c>
      <c r="R229" s="146"/>
      <c r="S229" s="146"/>
      <c r="T229" s="145">
        <f t="shared" si="26"/>
        <v>0</v>
      </c>
      <c r="U229" s="146"/>
      <c r="V229" s="146"/>
      <c r="W229" s="145">
        <f t="shared" si="27"/>
        <v>0</v>
      </c>
      <c r="X229" s="126">
        <f t="shared" si="24"/>
        <v>0</v>
      </c>
    </row>
    <row r="230" spans="1:24" x14ac:dyDescent="0.55000000000000004">
      <c r="A230">
        <v>221</v>
      </c>
      <c r="B230" s="142"/>
      <c r="C230" s="142"/>
      <c r="D230" s="142"/>
      <c r="E230" s="142"/>
      <c r="F230" s="142"/>
      <c r="G230" t="str">
        <f t="shared" si="21"/>
        <v/>
      </c>
      <c r="H230" s="142"/>
      <c r="I230" t="str">
        <f t="shared" ca="1" si="22"/>
        <v/>
      </c>
      <c r="J230" s="142"/>
      <c r="K230" t="str">
        <f t="shared" ca="1" si="23"/>
        <v/>
      </c>
      <c r="L230" s="142"/>
      <c r="M230" s="142"/>
      <c r="N230" s="142"/>
      <c r="O230" s="146"/>
      <c r="P230" s="146"/>
      <c r="Q230" s="145">
        <f t="shared" si="25"/>
        <v>0</v>
      </c>
      <c r="R230" s="146"/>
      <c r="S230" s="146"/>
      <c r="T230" s="145">
        <f t="shared" si="26"/>
        <v>0</v>
      </c>
      <c r="U230" s="146"/>
      <c r="V230" s="146"/>
      <c r="W230" s="145">
        <f t="shared" si="27"/>
        <v>0</v>
      </c>
      <c r="X230" s="126">
        <f t="shared" si="24"/>
        <v>0</v>
      </c>
    </row>
    <row r="231" spans="1:24" x14ac:dyDescent="0.55000000000000004">
      <c r="A231">
        <v>222</v>
      </c>
      <c r="B231" s="142"/>
      <c r="C231" s="142"/>
      <c r="D231" s="142"/>
      <c r="E231" s="142"/>
      <c r="F231" s="142"/>
      <c r="G231" t="str">
        <f t="shared" si="21"/>
        <v/>
      </c>
      <c r="H231" s="142"/>
      <c r="I231" t="str">
        <f t="shared" ca="1" si="22"/>
        <v/>
      </c>
      <c r="J231" s="142"/>
      <c r="K231" t="str">
        <f t="shared" ca="1" si="23"/>
        <v/>
      </c>
      <c r="L231" s="142"/>
      <c r="M231" s="142"/>
      <c r="N231" s="142"/>
      <c r="O231" s="146"/>
      <c r="P231" s="146"/>
      <c r="Q231" s="145">
        <f t="shared" si="25"/>
        <v>0</v>
      </c>
      <c r="R231" s="146"/>
      <c r="S231" s="146"/>
      <c r="T231" s="145">
        <f t="shared" si="26"/>
        <v>0</v>
      </c>
      <c r="U231" s="146"/>
      <c r="V231" s="146"/>
      <c r="W231" s="145">
        <f t="shared" si="27"/>
        <v>0</v>
      </c>
      <c r="X231" s="126">
        <f t="shared" si="24"/>
        <v>0</v>
      </c>
    </row>
    <row r="232" spans="1:24" x14ac:dyDescent="0.55000000000000004">
      <c r="A232">
        <v>223</v>
      </c>
      <c r="B232" s="142"/>
      <c r="C232" s="142"/>
      <c r="D232" s="142"/>
      <c r="E232" s="142"/>
      <c r="F232" s="142"/>
      <c r="G232" t="str">
        <f t="shared" si="21"/>
        <v/>
      </c>
      <c r="H232" s="142"/>
      <c r="I232" t="str">
        <f t="shared" ca="1" si="22"/>
        <v/>
      </c>
      <c r="J232" s="142"/>
      <c r="K232" t="str">
        <f t="shared" ca="1" si="23"/>
        <v/>
      </c>
      <c r="L232" s="142"/>
      <c r="M232" s="142"/>
      <c r="N232" s="142"/>
      <c r="O232" s="146"/>
      <c r="P232" s="146"/>
      <c r="Q232" s="145">
        <f t="shared" si="25"/>
        <v>0</v>
      </c>
      <c r="R232" s="146"/>
      <c r="S232" s="146"/>
      <c r="T232" s="145">
        <f t="shared" si="26"/>
        <v>0</v>
      </c>
      <c r="U232" s="146"/>
      <c r="V232" s="146"/>
      <c r="W232" s="145">
        <f t="shared" si="27"/>
        <v>0</v>
      </c>
      <c r="X232" s="126">
        <f t="shared" si="24"/>
        <v>0</v>
      </c>
    </row>
    <row r="233" spans="1:24" x14ac:dyDescent="0.55000000000000004">
      <c r="A233">
        <v>224</v>
      </c>
      <c r="B233" s="142"/>
      <c r="C233" s="142"/>
      <c r="D233" s="142"/>
      <c r="E233" s="142"/>
      <c r="F233" s="142"/>
      <c r="G233" t="str">
        <f t="shared" si="21"/>
        <v/>
      </c>
      <c r="H233" s="142"/>
      <c r="I233" t="str">
        <f t="shared" ca="1" si="22"/>
        <v/>
      </c>
      <c r="J233" s="142"/>
      <c r="K233" t="str">
        <f t="shared" ca="1" si="23"/>
        <v/>
      </c>
      <c r="L233" s="142"/>
      <c r="M233" s="142"/>
      <c r="N233" s="142"/>
      <c r="O233" s="146"/>
      <c r="P233" s="146"/>
      <c r="Q233" s="145">
        <f t="shared" si="25"/>
        <v>0</v>
      </c>
      <c r="R233" s="146"/>
      <c r="S233" s="146"/>
      <c r="T233" s="145">
        <f t="shared" si="26"/>
        <v>0</v>
      </c>
      <c r="U233" s="146"/>
      <c r="V233" s="146"/>
      <c r="W233" s="145">
        <f t="shared" si="27"/>
        <v>0</v>
      </c>
      <c r="X233" s="126">
        <f t="shared" si="24"/>
        <v>0</v>
      </c>
    </row>
    <row r="234" spans="1:24" x14ac:dyDescent="0.55000000000000004">
      <c r="A234">
        <v>225</v>
      </c>
      <c r="B234" s="142"/>
      <c r="C234" s="142"/>
      <c r="D234" s="142"/>
      <c r="E234" s="142"/>
      <c r="F234" s="142"/>
      <c r="G234" t="str">
        <f t="shared" si="21"/>
        <v/>
      </c>
      <c r="H234" s="142"/>
      <c r="I234" t="str">
        <f t="shared" ca="1" si="22"/>
        <v/>
      </c>
      <c r="J234" s="142"/>
      <c r="K234" t="str">
        <f t="shared" ca="1" si="23"/>
        <v/>
      </c>
      <c r="L234" s="142"/>
      <c r="M234" s="142"/>
      <c r="N234" s="142"/>
      <c r="O234" s="146"/>
      <c r="P234" s="146"/>
      <c r="Q234" s="145">
        <f t="shared" si="25"/>
        <v>0</v>
      </c>
      <c r="R234" s="146"/>
      <c r="S234" s="146"/>
      <c r="T234" s="145">
        <f t="shared" si="26"/>
        <v>0</v>
      </c>
      <c r="U234" s="146"/>
      <c r="V234" s="146"/>
      <c r="W234" s="145">
        <f t="shared" si="27"/>
        <v>0</v>
      </c>
      <c r="X234" s="126">
        <f t="shared" si="24"/>
        <v>0</v>
      </c>
    </row>
    <row r="235" spans="1:24" x14ac:dyDescent="0.55000000000000004">
      <c r="A235">
        <v>226</v>
      </c>
      <c r="B235" s="142"/>
      <c r="C235" s="142"/>
      <c r="D235" s="142"/>
      <c r="E235" s="142"/>
      <c r="F235" s="142"/>
      <c r="G235" t="str">
        <f t="shared" si="21"/>
        <v/>
      </c>
      <c r="H235" s="142"/>
      <c r="I235" t="str">
        <f t="shared" ca="1" si="22"/>
        <v/>
      </c>
      <c r="J235" s="142"/>
      <c r="K235" t="str">
        <f t="shared" ca="1" si="23"/>
        <v/>
      </c>
      <c r="L235" s="142"/>
      <c r="M235" s="142"/>
      <c r="N235" s="142"/>
      <c r="O235" s="146"/>
      <c r="P235" s="146"/>
      <c r="Q235" s="145">
        <f t="shared" si="25"/>
        <v>0</v>
      </c>
      <c r="R235" s="146"/>
      <c r="S235" s="146"/>
      <c r="T235" s="145">
        <f t="shared" si="26"/>
        <v>0</v>
      </c>
      <c r="U235" s="146"/>
      <c r="V235" s="146"/>
      <c r="W235" s="145">
        <f t="shared" si="27"/>
        <v>0</v>
      </c>
      <c r="X235" s="126">
        <f t="shared" si="24"/>
        <v>0</v>
      </c>
    </row>
    <row r="236" spans="1:24" x14ac:dyDescent="0.55000000000000004">
      <c r="A236">
        <v>227</v>
      </c>
      <c r="B236" s="142"/>
      <c r="C236" s="142"/>
      <c r="D236" s="142"/>
      <c r="E236" s="142"/>
      <c r="F236" s="142"/>
      <c r="G236" t="str">
        <f t="shared" si="21"/>
        <v/>
      </c>
      <c r="H236" s="142"/>
      <c r="I236" t="str">
        <f t="shared" ca="1" si="22"/>
        <v/>
      </c>
      <c r="J236" s="142"/>
      <c r="K236" t="str">
        <f t="shared" ca="1" si="23"/>
        <v/>
      </c>
      <c r="L236" s="142"/>
      <c r="M236" s="142"/>
      <c r="N236" s="142"/>
      <c r="O236" s="146"/>
      <c r="P236" s="146"/>
      <c r="Q236" s="145">
        <f t="shared" si="25"/>
        <v>0</v>
      </c>
      <c r="R236" s="146"/>
      <c r="S236" s="146"/>
      <c r="T236" s="145">
        <f t="shared" si="26"/>
        <v>0</v>
      </c>
      <c r="U236" s="146"/>
      <c r="V236" s="146"/>
      <c r="W236" s="145">
        <f t="shared" si="27"/>
        <v>0</v>
      </c>
      <c r="X236" s="126">
        <f t="shared" si="24"/>
        <v>0</v>
      </c>
    </row>
    <row r="237" spans="1:24" x14ac:dyDescent="0.55000000000000004">
      <c r="A237">
        <v>228</v>
      </c>
      <c r="B237" s="142"/>
      <c r="C237" s="142"/>
      <c r="D237" s="142"/>
      <c r="E237" s="142"/>
      <c r="F237" s="142"/>
      <c r="G237" t="str">
        <f t="shared" si="21"/>
        <v/>
      </c>
      <c r="H237" s="142"/>
      <c r="I237" t="str">
        <f t="shared" ca="1" si="22"/>
        <v/>
      </c>
      <c r="J237" s="142"/>
      <c r="K237" t="str">
        <f t="shared" ca="1" si="23"/>
        <v/>
      </c>
      <c r="L237" s="142"/>
      <c r="M237" s="142"/>
      <c r="N237" s="142"/>
      <c r="O237" s="146"/>
      <c r="P237" s="146"/>
      <c r="Q237" s="145">
        <f t="shared" si="25"/>
        <v>0</v>
      </c>
      <c r="R237" s="146"/>
      <c r="S237" s="146"/>
      <c r="T237" s="145">
        <f t="shared" si="26"/>
        <v>0</v>
      </c>
      <c r="U237" s="146"/>
      <c r="V237" s="146"/>
      <c r="W237" s="145">
        <f t="shared" si="27"/>
        <v>0</v>
      </c>
      <c r="X237" s="126">
        <f t="shared" si="24"/>
        <v>0</v>
      </c>
    </row>
    <row r="238" spans="1:24" x14ac:dyDescent="0.55000000000000004">
      <c r="A238">
        <v>229</v>
      </c>
      <c r="B238" s="142"/>
      <c r="C238" s="142"/>
      <c r="D238" s="142"/>
      <c r="E238" s="142"/>
      <c r="F238" s="142"/>
      <c r="G238" t="str">
        <f t="shared" si="21"/>
        <v/>
      </c>
      <c r="H238" s="142"/>
      <c r="I238" t="str">
        <f t="shared" ca="1" si="22"/>
        <v/>
      </c>
      <c r="J238" s="142"/>
      <c r="K238" t="str">
        <f t="shared" ca="1" si="23"/>
        <v/>
      </c>
      <c r="L238" s="142"/>
      <c r="M238" s="142"/>
      <c r="N238" s="142"/>
      <c r="O238" s="146"/>
      <c r="P238" s="146"/>
      <c r="Q238" s="145">
        <f t="shared" si="25"/>
        <v>0</v>
      </c>
      <c r="R238" s="146"/>
      <c r="S238" s="146"/>
      <c r="T238" s="145">
        <f t="shared" si="26"/>
        <v>0</v>
      </c>
      <c r="U238" s="146"/>
      <c r="V238" s="146"/>
      <c r="W238" s="145">
        <f t="shared" si="27"/>
        <v>0</v>
      </c>
      <c r="X238" s="126">
        <f t="shared" si="24"/>
        <v>0</v>
      </c>
    </row>
    <row r="239" spans="1:24" x14ac:dyDescent="0.55000000000000004">
      <c r="A239">
        <v>230</v>
      </c>
      <c r="B239" s="142"/>
      <c r="C239" s="142"/>
      <c r="D239" s="142"/>
      <c r="E239" s="142"/>
      <c r="F239" s="142"/>
      <c r="G239" t="str">
        <f t="shared" si="21"/>
        <v/>
      </c>
      <c r="H239" s="142"/>
      <c r="I239" t="str">
        <f t="shared" ca="1" si="22"/>
        <v/>
      </c>
      <c r="J239" s="142"/>
      <c r="K239" t="str">
        <f t="shared" ca="1" si="23"/>
        <v/>
      </c>
      <c r="L239" s="142"/>
      <c r="M239" s="142"/>
      <c r="N239" s="142"/>
      <c r="O239" s="146"/>
      <c r="P239" s="146"/>
      <c r="Q239" s="145">
        <f t="shared" si="25"/>
        <v>0</v>
      </c>
      <c r="R239" s="146"/>
      <c r="S239" s="146"/>
      <c r="T239" s="145">
        <f t="shared" si="26"/>
        <v>0</v>
      </c>
      <c r="U239" s="146"/>
      <c r="V239" s="146"/>
      <c r="W239" s="145">
        <f t="shared" si="27"/>
        <v>0</v>
      </c>
      <c r="X239" s="126">
        <f t="shared" si="24"/>
        <v>0</v>
      </c>
    </row>
    <row r="240" spans="1:24" x14ac:dyDescent="0.55000000000000004">
      <c r="A240">
        <v>231</v>
      </c>
      <c r="B240" s="142"/>
      <c r="C240" s="142"/>
      <c r="D240" s="142"/>
      <c r="E240" s="142"/>
      <c r="F240" s="142"/>
      <c r="G240" t="str">
        <f t="shared" si="21"/>
        <v/>
      </c>
      <c r="H240" s="142"/>
      <c r="I240" t="str">
        <f t="shared" ca="1" si="22"/>
        <v/>
      </c>
      <c r="J240" s="142"/>
      <c r="K240" t="str">
        <f t="shared" ca="1" si="23"/>
        <v/>
      </c>
      <c r="L240" s="142"/>
      <c r="M240" s="142"/>
      <c r="N240" s="142"/>
      <c r="O240" s="146"/>
      <c r="P240" s="146"/>
      <c r="Q240" s="145">
        <f t="shared" si="25"/>
        <v>0</v>
      </c>
      <c r="R240" s="146"/>
      <c r="S240" s="146"/>
      <c r="T240" s="145">
        <f t="shared" si="26"/>
        <v>0</v>
      </c>
      <c r="U240" s="146"/>
      <c r="V240" s="146"/>
      <c r="W240" s="145">
        <f t="shared" si="27"/>
        <v>0</v>
      </c>
      <c r="X240" s="126">
        <f t="shared" si="24"/>
        <v>0</v>
      </c>
    </row>
    <row r="241" spans="1:24" x14ac:dyDescent="0.55000000000000004">
      <c r="A241">
        <v>232</v>
      </c>
      <c r="B241" s="142"/>
      <c r="C241" s="142"/>
      <c r="D241" s="142"/>
      <c r="E241" s="142"/>
      <c r="F241" s="142"/>
      <c r="G241" t="str">
        <f t="shared" si="21"/>
        <v/>
      </c>
      <c r="H241" s="142"/>
      <c r="I241" t="str">
        <f t="shared" ca="1" si="22"/>
        <v/>
      </c>
      <c r="J241" s="142"/>
      <c r="K241" t="str">
        <f t="shared" ca="1" si="23"/>
        <v/>
      </c>
      <c r="L241" s="142"/>
      <c r="M241" s="142"/>
      <c r="N241" s="142"/>
      <c r="O241" s="146"/>
      <c r="P241" s="146"/>
      <c r="Q241" s="145">
        <f t="shared" si="25"/>
        <v>0</v>
      </c>
      <c r="R241" s="146"/>
      <c r="S241" s="146"/>
      <c r="T241" s="145">
        <f t="shared" si="26"/>
        <v>0</v>
      </c>
      <c r="U241" s="146"/>
      <c r="V241" s="146"/>
      <c r="W241" s="145">
        <f t="shared" si="27"/>
        <v>0</v>
      </c>
      <c r="X241" s="126">
        <f t="shared" si="24"/>
        <v>0</v>
      </c>
    </row>
    <row r="242" spans="1:24" x14ac:dyDescent="0.55000000000000004">
      <c r="A242">
        <v>233</v>
      </c>
      <c r="B242" s="142"/>
      <c r="C242" s="142"/>
      <c r="D242" s="142"/>
      <c r="E242" s="142"/>
      <c r="F242" s="142"/>
      <c r="G242" t="str">
        <f t="shared" si="21"/>
        <v/>
      </c>
      <c r="H242" s="142"/>
      <c r="I242" t="str">
        <f t="shared" ca="1" si="22"/>
        <v/>
      </c>
      <c r="J242" s="142"/>
      <c r="K242" t="str">
        <f t="shared" ca="1" si="23"/>
        <v/>
      </c>
      <c r="L242" s="142"/>
      <c r="M242" s="142"/>
      <c r="N242" s="142"/>
      <c r="O242" s="146"/>
      <c r="P242" s="146"/>
      <c r="Q242" s="145">
        <f t="shared" si="25"/>
        <v>0</v>
      </c>
      <c r="R242" s="146"/>
      <c r="S242" s="146"/>
      <c r="T242" s="145">
        <f t="shared" si="26"/>
        <v>0</v>
      </c>
      <c r="U242" s="146"/>
      <c r="V242" s="146"/>
      <c r="W242" s="145">
        <f t="shared" si="27"/>
        <v>0</v>
      </c>
      <c r="X242" s="126">
        <f t="shared" si="24"/>
        <v>0</v>
      </c>
    </row>
    <row r="243" spans="1:24" x14ac:dyDescent="0.55000000000000004">
      <c r="A243">
        <v>234</v>
      </c>
      <c r="B243" s="142"/>
      <c r="C243" s="142"/>
      <c r="D243" s="142"/>
      <c r="E243" s="142"/>
      <c r="F243" s="142"/>
      <c r="G243" t="str">
        <f t="shared" si="21"/>
        <v/>
      </c>
      <c r="H243" s="142"/>
      <c r="I243" t="str">
        <f t="shared" ca="1" si="22"/>
        <v/>
      </c>
      <c r="J243" s="142"/>
      <c r="K243" t="str">
        <f t="shared" ca="1" si="23"/>
        <v/>
      </c>
      <c r="L243" s="142"/>
      <c r="M243" s="142"/>
      <c r="N243" s="142"/>
      <c r="O243" s="146"/>
      <c r="P243" s="146"/>
      <c r="Q243" s="145">
        <f t="shared" si="25"/>
        <v>0</v>
      </c>
      <c r="R243" s="146"/>
      <c r="S243" s="146"/>
      <c r="T243" s="145">
        <f t="shared" si="26"/>
        <v>0</v>
      </c>
      <c r="U243" s="146"/>
      <c r="V243" s="146"/>
      <c r="W243" s="145">
        <f t="shared" si="27"/>
        <v>0</v>
      </c>
      <c r="X243" s="126">
        <f t="shared" si="24"/>
        <v>0</v>
      </c>
    </row>
    <row r="244" spans="1:24" x14ac:dyDescent="0.55000000000000004">
      <c r="A244">
        <v>235</v>
      </c>
      <c r="B244" s="142"/>
      <c r="C244" s="142"/>
      <c r="D244" s="142"/>
      <c r="E244" s="142"/>
      <c r="F244" s="142"/>
      <c r="G244" t="str">
        <f t="shared" si="21"/>
        <v/>
      </c>
      <c r="H244" s="142"/>
      <c r="I244" t="str">
        <f t="shared" ca="1" si="22"/>
        <v/>
      </c>
      <c r="J244" s="142"/>
      <c r="K244" t="str">
        <f t="shared" ca="1" si="23"/>
        <v/>
      </c>
      <c r="L244" s="142"/>
      <c r="M244" s="142"/>
      <c r="N244" s="142"/>
      <c r="O244" s="146"/>
      <c r="P244" s="146"/>
      <c r="Q244" s="145">
        <f t="shared" si="25"/>
        <v>0</v>
      </c>
      <c r="R244" s="146"/>
      <c r="S244" s="146"/>
      <c r="T244" s="145">
        <f t="shared" si="26"/>
        <v>0</v>
      </c>
      <c r="U244" s="146"/>
      <c r="V244" s="146"/>
      <c r="W244" s="145">
        <f t="shared" si="27"/>
        <v>0</v>
      </c>
      <c r="X244" s="126">
        <f t="shared" si="24"/>
        <v>0</v>
      </c>
    </row>
    <row r="245" spans="1:24" x14ac:dyDescent="0.55000000000000004">
      <c r="A245">
        <v>236</v>
      </c>
      <c r="B245" s="142"/>
      <c r="C245" s="142"/>
      <c r="D245" s="142"/>
      <c r="E245" s="142"/>
      <c r="F245" s="142"/>
      <c r="G245" t="str">
        <f t="shared" si="21"/>
        <v/>
      </c>
      <c r="H245" s="142"/>
      <c r="I245" t="str">
        <f t="shared" ca="1" si="22"/>
        <v/>
      </c>
      <c r="J245" s="142"/>
      <c r="K245" t="str">
        <f t="shared" ca="1" si="23"/>
        <v/>
      </c>
      <c r="L245" s="142"/>
      <c r="M245" s="142"/>
      <c r="N245" s="142"/>
      <c r="O245" s="146"/>
      <c r="P245" s="146"/>
      <c r="Q245" s="145">
        <f t="shared" si="25"/>
        <v>0</v>
      </c>
      <c r="R245" s="146"/>
      <c r="S245" s="146"/>
      <c r="T245" s="145">
        <f t="shared" si="26"/>
        <v>0</v>
      </c>
      <c r="U245" s="146"/>
      <c r="V245" s="146"/>
      <c r="W245" s="145">
        <f t="shared" si="27"/>
        <v>0</v>
      </c>
      <c r="X245" s="126">
        <f t="shared" si="24"/>
        <v>0</v>
      </c>
    </row>
    <row r="246" spans="1:24" x14ac:dyDescent="0.55000000000000004">
      <c r="A246">
        <v>237</v>
      </c>
      <c r="B246" s="142"/>
      <c r="C246" s="142"/>
      <c r="D246" s="142"/>
      <c r="E246" s="142"/>
      <c r="F246" s="142"/>
      <c r="G246" t="str">
        <f t="shared" si="21"/>
        <v/>
      </c>
      <c r="H246" s="142"/>
      <c r="I246" t="str">
        <f t="shared" ca="1" si="22"/>
        <v/>
      </c>
      <c r="J246" s="142"/>
      <c r="K246" t="str">
        <f t="shared" ca="1" si="23"/>
        <v/>
      </c>
      <c r="L246" s="142"/>
      <c r="M246" s="142"/>
      <c r="N246" s="142"/>
      <c r="O246" s="146"/>
      <c r="P246" s="146"/>
      <c r="Q246" s="145">
        <f t="shared" si="25"/>
        <v>0</v>
      </c>
      <c r="R246" s="146"/>
      <c r="S246" s="146"/>
      <c r="T246" s="145">
        <f t="shared" si="26"/>
        <v>0</v>
      </c>
      <c r="U246" s="146"/>
      <c r="V246" s="146"/>
      <c r="W246" s="145">
        <f t="shared" si="27"/>
        <v>0</v>
      </c>
      <c r="X246" s="126">
        <f t="shared" si="24"/>
        <v>0</v>
      </c>
    </row>
    <row r="247" spans="1:24" x14ac:dyDescent="0.55000000000000004">
      <c r="A247">
        <v>238</v>
      </c>
      <c r="B247" s="142"/>
      <c r="C247" s="142"/>
      <c r="D247" s="142"/>
      <c r="E247" s="142"/>
      <c r="F247" s="142"/>
      <c r="G247" t="str">
        <f t="shared" si="21"/>
        <v/>
      </c>
      <c r="H247" s="142"/>
      <c r="I247" t="str">
        <f t="shared" ca="1" si="22"/>
        <v/>
      </c>
      <c r="J247" s="142"/>
      <c r="K247" t="str">
        <f t="shared" ca="1" si="23"/>
        <v/>
      </c>
      <c r="L247" s="142"/>
      <c r="M247" s="142"/>
      <c r="N247" s="142"/>
      <c r="O247" s="146"/>
      <c r="P247" s="146"/>
      <c r="Q247" s="145">
        <f t="shared" si="25"/>
        <v>0</v>
      </c>
      <c r="R247" s="146"/>
      <c r="S247" s="146"/>
      <c r="T247" s="145">
        <f t="shared" si="26"/>
        <v>0</v>
      </c>
      <c r="U247" s="146"/>
      <c r="V247" s="146"/>
      <c r="W247" s="145">
        <f t="shared" si="27"/>
        <v>0</v>
      </c>
      <c r="X247" s="126">
        <f t="shared" si="24"/>
        <v>0</v>
      </c>
    </row>
    <row r="248" spans="1:24" x14ac:dyDescent="0.55000000000000004">
      <c r="A248">
        <v>239</v>
      </c>
      <c r="B248" s="142"/>
      <c r="C248" s="142"/>
      <c r="D248" s="142"/>
      <c r="E248" s="142"/>
      <c r="F248" s="142"/>
      <c r="G248" t="str">
        <f t="shared" si="21"/>
        <v/>
      </c>
      <c r="H248" s="142"/>
      <c r="I248" t="str">
        <f t="shared" ca="1" si="22"/>
        <v/>
      </c>
      <c r="J248" s="142"/>
      <c r="K248" t="str">
        <f t="shared" ca="1" si="23"/>
        <v/>
      </c>
      <c r="L248" s="142"/>
      <c r="M248" s="142"/>
      <c r="N248" s="142"/>
      <c r="O248" s="146"/>
      <c r="P248" s="146"/>
      <c r="Q248" s="145">
        <f t="shared" si="25"/>
        <v>0</v>
      </c>
      <c r="R248" s="146"/>
      <c r="S248" s="146"/>
      <c r="T248" s="145">
        <f t="shared" si="26"/>
        <v>0</v>
      </c>
      <c r="U248" s="146"/>
      <c r="V248" s="146"/>
      <c r="W248" s="145">
        <f t="shared" si="27"/>
        <v>0</v>
      </c>
      <c r="X248" s="126">
        <f t="shared" si="24"/>
        <v>0</v>
      </c>
    </row>
    <row r="249" spans="1:24" x14ac:dyDescent="0.55000000000000004">
      <c r="A249">
        <v>240</v>
      </c>
      <c r="B249" s="142"/>
      <c r="C249" s="142"/>
      <c r="D249" s="142"/>
      <c r="E249" s="142"/>
      <c r="F249" s="142"/>
      <c r="G249" t="str">
        <f t="shared" si="21"/>
        <v/>
      </c>
      <c r="H249" s="142"/>
      <c r="I249" t="str">
        <f t="shared" ca="1" si="22"/>
        <v/>
      </c>
      <c r="J249" s="142"/>
      <c r="K249" t="str">
        <f t="shared" ca="1" si="23"/>
        <v/>
      </c>
      <c r="L249" s="142"/>
      <c r="M249" s="142"/>
      <c r="N249" s="142"/>
      <c r="O249" s="146"/>
      <c r="P249" s="146"/>
      <c r="Q249" s="145">
        <f t="shared" si="25"/>
        <v>0</v>
      </c>
      <c r="R249" s="146"/>
      <c r="S249" s="146"/>
      <c r="T249" s="145">
        <f t="shared" si="26"/>
        <v>0</v>
      </c>
      <c r="U249" s="146"/>
      <c r="V249" s="146"/>
      <c r="W249" s="145">
        <f t="shared" si="27"/>
        <v>0</v>
      </c>
      <c r="X249" s="126">
        <f t="shared" si="24"/>
        <v>0</v>
      </c>
    </row>
    <row r="250" spans="1:24" x14ac:dyDescent="0.55000000000000004">
      <c r="A250">
        <v>241</v>
      </c>
      <c r="B250" s="142"/>
      <c r="C250" s="142"/>
      <c r="D250" s="142"/>
      <c r="E250" s="142"/>
      <c r="F250" s="142"/>
      <c r="G250" t="str">
        <f t="shared" si="21"/>
        <v/>
      </c>
      <c r="H250" s="142"/>
      <c r="I250" t="str">
        <f t="shared" ca="1" si="22"/>
        <v/>
      </c>
      <c r="J250" s="142"/>
      <c r="K250" t="str">
        <f t="shared" ca="1" si="23"/>
        <v/>
      </c>
      <c r="L250" s="142"/>
      <c r="M250" s="142"/>
      <c r="N250" s="142"/>
      <c r="O250" s="146"/>
      <c r="P250" s="146"/>
      <c r="Q250" s="145">
        <f t="shared" si="25"/>
        <v>0</v>
      </c>
      <c r="R250" s="146"/>
      <c r="S250" s="146"/>
      <c r="T250" s="145">
        <f t="shared" si="26"/>
        <v>0</v>
      </c>
      <c r="U250" s="146"/>
      <c r="V250" s="146"/>
      <c r="W250" s="145">
        <f t="shared" si="27"/>
        <v>0</v>
      </c>
      <c r="X250" s="126">
        <f t="shared" si="24"/>
        <v>0</v>
      </c>
    </row>
    <row r="251" spans="1:24" x14ac:dyDescent="0.55000000000000004">
      <c r="A251">
        <v>242</v>
      </c>
      <c r="B251" s="142"/>
      <c r="C251" s="142"/>
      <c r="D251" s="142"/>
      <c r="E251" s="142"/>
      <c r="F251" s="142"/>
      <c r="G251" t="str">
        <f t="shared" si="21"/>
        <v/>
      </c>
      <c r="H251" s="142"/>
      <c r="I251" t="str">
        <f t="shared" ca="1" si="22"/>
        <v/>
      </c>
      <c r="J251" s="142"/>
      <c r="K251" t="str">
        <f t="shared" ca="1" si="23"/>
        <v/>
      </c>
      <c r="L251" s="142"/>
      <c r="M251" s="142"/>
      <c r="N251" s="142"/>
      <c r="O251" s="146"/>
      <c r="P251" s="146"/>
      <c r="Q251" s="145">
        <f t="shared" si="25"/>
        <v>0</v>
      </c>
      <c r="R251" s="146"/>
      <c r="S251" s="146"/>
      <c r="T251" s="145">
        <f t="shared" si="26"/>
        <v>0</v>
      </c>
      <c r="U251" s="146"/>
      <c r="V251" s="146"/>
      <c r="W251" s="145">
        <f t="shared" si="27"/>
        <v>0</v>
      </c>
      <c r="X251" s="126">
        <f t="shared" si="24"/>
        <v>0</v>
      </c>
    </row>
    <row r="252" spans="1:24" x14ac:dyDescent="0.55000000000000004">
      <c r="A252">
        <v>243</v>
      </c>
      <c r="B252" s="142"/>
      <c r="C252" s="142"/>
      <c r="D252" s="142"/>
      <c r="E252" s="142"/>
      <c r="F252" s="142"/>
      <c r="G252" t="str">
        <f t="shared" si="21"/>
        <v/>
      </c>
      <c r="H252" s="142"/>
      <c r="I252" t="str">
        <f t="shared" ca="1" si="22"/>
        <v/>
      </c>
      <c r="J252" s="142"/>
      <c r="K252" t="str">
        <f t="shared" ca="1" si="23"/>
        <v/>
      </c>
      <c r="L252" s="142"/>
      <c r="M252" s="142"/>
      <c r="N252" s="142"/>
      <c r="O252" s="146"/>
      <c r="P252" s="146"/>
      <c r="Q252" s="145">
        <f t="shared" si="25"/>
        <v>0</v>
      </c>
      <c r="R252" s="146"/>
      <c r="S252" s="146"/>
      <c r="T252" s="145">
        <f t="shared" si="26"/>
        <v>0</v>
      </c>
      <c r="U252" s="146"/>
      <c r="V252" s="146"/>
      <c r="W252" s="145">
        <f t="shared" si="27"/>
        <v>0</v>
      </c>
      <c r="X252" s="126">
        <f t="shared" si="24"/>
        <v>0</v>
      </c>
    </row>
    <row r="253" spans="1:24" x14ac:dyDescent="0.55000000000000004">
      <c r="A253">
        <v>244</v>
      </c>
      <c r="B253" s="142"/>
      <c r="C253" s="142"/>
      <c r="D253" s="142"/>
      <c r="E253" s="142"/>
      <c r="F253" s="142"/>
      <c r="G253" t="str">
        <f t="shared" si="21"/>
        <v/>
      </c>
      <c r="H253" s="142"/>
      <c r="I253" t="str">
        <f t="shared" ca="1" si="22"/>
        <v/>
      </c>
      <c r="J253" s="142"/>
      <c r="K253" t="str">
        <f t="shared" ca="1" si="23"/>
        <v/>
      </c>
      <c r="L253" s="142"/>
      <c r="M253" s="142"/>
      <c r="N253" s="142"/>
      <c r="O253" s="146"/>
      <c r="P253" s="146"/>
      <c r="Q253" s="145">
        <f t="shared" si="25"/>
        <v>0</v>
      </c>
      <c r="R253" s="146"/>
      <c r="S253" s="146"/>
      <c r="T253" s="145">
        <f t="shared" si="26"/>
        <v>0</v>
      </c>
      <c r="U253" s="146"/>
      <c r="V253" s="146"/>
      <c r="W253" s="145">
        <f t="shared" si="27"/>
        <v>0</v>
      </c>
      <c r="X253" s="126">
        <f t="shared" si="24"/>
        <v>0</v>
      </c>
    </row>
    <row r="254" spans="1:24" x14ac:dyDescent="0.55000000000000004">
      <c r="A254">
        <v>245</v>
      </c>
      <c r="B254" s="142"/>
      <c r="C254" s="142"/>
      <c r="D254" s="142"/>
      <c r="E254" s="142"/>
      <c r="F254" s="142"/>
      <c r="G254" t="str">
        <f t="shared" si="21"/>
        <v/>
      </c>
      <c r="H254" s="142"/>
      <c r="I254" t="str">
        <f t="shared" ca="1" si="22"/>
        <v/>
      </c>
      <c r="J254" s="142"/>
      <c r="K254" t="str">
        <f t="shared" ca="1" si="23"/>
        <v/>
      </c>
      <c r="L254" s="142"/>
      <c r="M254" s="142"/>
      <c r="N254" s="142"/>
      <c r="O254" s="146"/>
      <c r="P254" s="146"/>
      <c r="Q254" s="145">
        <f t="shared" si="25"/>
        <v>0</v>
      </c>
      <c r="R254" s="146"/>
      <c r="S254" s="146"/>
      <c r="T254" s="145">
        <f t="shared" si="26"/>
        <v>0</v>
      </c>
      <c r="U254" s="146"/>
      <c r="V254" s="146"/>
      <c r="W254" s="145">
        <f t="shared" si="27"/>
        <v>0</v>
      </c>
      <c r="X254" s="126">
        <f t="shared" si="24"/>
        <v>0</v>
      </c>
    </row>
    <row r="255" spans="1:24" x14ac:dyDescent="0.55000000000000004">
      <c r="A255">
        <v>246</v>
      </c>
      <c r="B255" s="142"/>
      <c r="C255" s="142"/>
      <c r="D255" s="142"/>
      <c r="E255" s="142"/>
      <c r="F255" s="142"/>
      <c r="G255" t="str">
        <f t="shared" si="21"/>
        <v/>
      </c>
      <c r="H255" s="142"/>
      <c r="I255" t="str">
        <f t="shared" ca="1" si="22"/>
        <v/>
      </c>
      <c r="J255" s="142"/>
      <c r="K255" t="str">
        <f t="shared" ca="1" si="23"/>
        <v/>
      </c>
      <c r="L255" s="142"/>
      <c r="M255" s="142"/>
      <c r="N255" s="142"/>
      <c r="O255" s="146"/>
      <c r="P255" s="146"/>
      <c r="Q255" s="145">
        <f t="shared" si="25"/>
        <v>0</v>
      </c>
      <c r="R255" s="146"/>
      <c r="S255" s="146"/>
      <c r="T255" s="145">
        <f t="shared" si="26"/>
        <v>0</v>
      </c>
      <c r="U255" s="146"/>
      <c r="V255" s="146"/>
      <c r="W255" s="145">
        <f t="shared" si="27"/>
        <v>0</v>
      </c>
      <c r="X255" s="126">
        <f t="shared" si="24"/>
        <v>0</v>
      </c>
    </row>
    <row r="256" spans="1:24" x14ac:dyDescent="0.55000000000000004">
      <c r="A256">
        <v>247</v>
      </c>
      <c r="B256" s="142"/>
      <c r="C256" s="142"/>
      <c r="D256" s="142"/>
      <c r="E256" s="142"/>
      <c r="F256" s="142"/>
      <c r="G256" t="str">
        <f t="shared" si="21"/>
        <v/>
      </c>
      <c r="H256" s="142"/>
      <c r="I256" t="str">
        <f t="shared" ca="1" si="22"/>
        <v/>
      </c>
      <c r="J256" s="142"/>
      <c r="K256" t="str">
        <f t="shared" ca="1" si="23"/>
        <v/>
      </c>
      <c r="L256" s="142"/>
      <c r="M256" s="142"/>
      <c r="N256" s="142"/>
      <c r="O256" s="146"/>
      <c r="P256" s="146"/>
      <c r="Q256" s="145">
        <f t="shared" si="25"/>
        <v>0</v>
      </c>
      <c r="R256" s="146"/>
      <c r="S256" s="146"/>
      <c r="T256" s="145">
        <f t="shared" si="26"/>
        <v>0</v>
      </c>
      <c r="U256" s="146"/>
      <c r="V256" s="146"/>
      <c r="W256" s="145">
        <f t="shared" si="27"/>
        <v>0</v>
      </c>
      <c r="X256" s="126">
        <f t="shared" si="24"/>
        <v>0</v>
      </c>
    </row>
    <row r="257" spans="1:24" x14ac:dyDescent="0.55000000000000004">
      <c r="A257">
        <v>248</v>
      </c>
      <c r="B257" s="142"/>
      <c r="C257" s="142"/>
      <c r="D257" s="142"/>
      <c r="E257" s="142"/>
      <c r="F257" s="142"/>
      <c r="G257" t="str">
        <f t="shared" si="21"/>
        <v/>
      </c>
      <c r="H257" s="142"/>
      <c r="I257" t="str">
        <f t="shared" ca="1" si="22"/>
        <v/>
      </c>
      <c r="J257" s="142"/>
      <c r="K257" t="str">
        <f t="shared" ca="1" si="23"/>
        <v/>
      </c>
      <c r="L257" s="142"/>
      <c r="M257" s="142"/>
      <c r="N257" s="142"/>
      <c r="O257" s="146"/>
      <c r="P257" s="146"/>
      <c r="Q257" s="145">
        <f t="shared" si="25"/>
        <v>0</v>
      </c>
      <c r="R257" s="146"/>
      <c r="S257" s="146"/>
      <c r="T257" s="145">
        <f t="shared" si="26"/>
        <v>0</v>
      </c>
      <c r="U257" s="146"/>
      <c r="V257" s="146"/>
      <c r="W257" s="145">
        <f t="shared" si="27"/>
        <v>0</v>
      </c>
      <c r="X257" s="126">
        <f t="shared" si="24"/>
        <v>0</v>
      </c>
    </row>
    <row r="258" spans="1:24" x14ac:dyDescent="0.55000000000000004">
      <c r="A258">
        <v>249</v>
      </c>
      <c r="B258" s="142"/>
      <c r="C258" s="142"/>
      <c r="D258" s="142"/>
      <c r="E258" s="142"/>
      <c r="F258" s="142"/>
      <c r="G258" t="str">
        <f t="shared" si="21"/>
        <v/>
      </c>
      <c r="H258" s="142"/>
      <c r="I258" t="str">
        <f t="shared" ca="1" si="22"/>
        <v/>
      </c>
      <c r="J258" s="142"/>
      <c r="K258" t="str">
        <f t="shared" ca="1" si="23"/>
        <v/>
      </c>
      <c r="L258" s="142"/>
      <c r="M258" s="142"/>
      <c r="N258" s="142"/>
      <c r="O258" s="146"/>
      <c r="P258" s="146"/>
      <c r="Q258" s="145">
        <f t="shared" si="25"/>
        <v>0</v>
      </c>
      <c r="R258" s="146"/>
      <c r="S258" s="146"/>
      <c r="T258" s="145">
        <f t="shared" si="26"/>
        <v>0</v>
      </c>
      <c r="U258" s="146"/>
      <c r="V258" s="146"/>
      <c r="W258" s="145">
        <f t="shared" si="27"/>
        <v>0</v>
      </c>
      <c r="X258" s="126">
        <f t="shared" si="24"/>
        <v>0</v>
      </c>
    </row>
    <row r="259" spans="1:24" x14ac:dyDescent="0.55000000000000004">
      <c r="A259">
        <v>250</v>
      </c>
      <c r="B259" s="142"/>
      <c r="C259" s="142"/>
      <c r="D259" s="142"/>
      <c r="E259" s="142"/>
      <c r="F259" s="142"/>
      <c r="G259" t="str">
        <f t="shared" si="21"/>
        <v/>
      </c>
      <c r="H259" s="142"/>
      <c r="I259" t="str">
        <f t="shared" ca="1" si="22"/>
        <v/>
      </c>
      <c r="J259" s="142"/>
      <c r="K259" t="str">
        <f t="shared" ca="1" si="23"/>
        <v/>
      </c>
      <c r="L259" s="142"/>
      <c r="M259" s="142"/>
      <c r="N259" s="142"/>
      <c r="O259" s="146"/>
      <c r="P259" s="146"/>
      <c r="Q259" s="145">
        <f t="shared" si="25"/>
        <v>0</v>
      </c>
      <c r="R259" s="146"/>
      <c r="S259" s="146"/>
      <c r="T259" s="145">
        <f t="shared" si="26"/>
        <v>0</v>
      </c>
      <c r="U259" s="146"/>
      <c r="V259" s="146"/>
      <c r="W259" s="145">
        <f t="shared" si="27"/>
        <v>0</v>
      </c>
      <c r="X259" s="126">
        <f t="shared" si="24"/>
        <v>0</v>
      </c>
    </row>
    <row r="260" spans="1:24" x14ac:dyDescent="0.55000000000000004">
      <c r="A260">
        <v>251</v>
      </c>
      <c r="B260" s="142"/>
      <c r="C260" s="142"/>
      <c r="D260" s="142"/>
      <c r="E260" s="142"/>
      <c r="F260" s="142"/>
      <c r="G260" t="str">
        <f t="shared" si="21"/>
        <v/>
      </c>
      <c r="H260" s="142"/>
      <c r="I260" t="str">
        <f t="shared" ca="1" si="22"/>
        <v/>
      </c>
      <c r="J260" s="142"/>
      <c r="K260" t="str">
        <f t="shared" ca="1" si="23"/>
        <v/>
      </c>
      <c r="L260" s="142"/>
      <c r="M260" s="142"/>
      <c r="N260" s="142"/>
      <c r="O260" s="146"/>
      <c r="P260" s="146"/>
      <c r="Q260" s="145">
        <f t="shared" si="25"/>
        <v>0</v>
      </c>
      <c r="R260" s="146"/>
      <c r="S260" s="146"/>
      <c r="T260" s="145">
        <f t="shared" si="26"/>
        <v>0</v>
      </c>
      <c r="U260" s="146"/>
      <c r="V260" s="146"/>
      <c r="W260" s="145">
        <f t="shared" si="27"/>
        <v>0</v>
      </c>
      <c r="X260" s="126">
        <f t="shared" si="24"/>
        <v>0</v>
      </c>
    </row>
    <row r="261" spans="1:24" x14ac:dyDescent="0.55000000000000004">
      <c r="A261">
        <v>252</v>
      </c>
      <c r="B261" s="142"/>
      <c r="C261" s="142"/>
      <c r="D261" s="142"/>
      <c r="E261" s="142"/>
      <c r="F261" s="142"/>
      <c r="G261" t="str">
        <f t="shared" si="21"/>
        <v/>
      </c>
      <c r="H261" s="142"/>
      <c r="I261" t="str">
        <f t="shared" ca="1" si="22"/>
        <v/>
      </c>
      <c r="J261" s="142"/>
      <c r="K261" t="str">
        <f t="shared" ca="1" si="23"/>
        <v/>
      </c>
      <c r="L261" s="142"/>
      <c r="M261" s="142"/>
      <c r="N261" s="142"/>
      <c r="O261" s="146"/>
      <c r="P261" s="146"/>
      <c r="Q261" s="145">
        <f t="shared" si="25"/>
        <v>0</v>
      </c>
      <c r="R261" s="146"/>
      <c r="S261" s="146"/>
      <c r="T261" s="145">
        <f t="shared" si="26"/>
        <v>0</v>
      </c>
      <c r="U261" s="146"/>
      <c r="V261" s="146"/>
      <c r="W261" s="145">
        <f t="shared" si="27"/>
        <v>0</v>
      </c>
      <c r="X261" s="126">
        <f t="shared" si="24"/>
        <v>0</v>
      </c>
    </row>
    <row r="262" spans="1:24" x14ac:dyDescent="0.55000000000000004">
      <c r="A262">
        <v>253</v>
      </c>
      <c r="B262" s="142"/>
      <c r="C262" s="142"/>
      <c r="D262" s="142"/>
      <c r="E262" s="142"/>
      <c r="F262" s="142"/>
      <c r="G262" t="str">
        <f t="shared" si="21"/>
        <v/>
      </c>
      <c r="H262" s="142"/>
      <c r="I262" t="str">
        <f t="shared" ca="1" si="22"/>
        <v/>
      </c>
      <c r="J262" s="142"/>
      <c r="K262" t="str">
        <f t="shared" ca="1" si="23"/>
        <v/>
      </c>
      <c r="L262" s="142"/>
      <c r="M262" s="142"/>
      <c r="N262" s="142"/>
      <c r="O262" s="146"/>
      <c r="P262" s="146"/>
      <c r="Q262" s="145">
        <f t="shared" si="25"/>
        <v>0</v>
      </c>
      <c r="R262" s="146"/>
      <c r="S262" s="146"/>
      <c r="T262" s="145">
        <f t="shared" si="26"/>
        <v>0</v>
      </c>
      <c r="U262" s="146"/>
      <c r="V262" s="146"/>
      <c r="W262" s="145">
        <f t="shared" si="27"/>
        <v>0</v>
      </c>
      <c r="X262" s="126">
        <f t="shared" si="24"/>
        <v>0</v>
      </c>
    </row>
    <row r="263" spans="1:24" x14ac:dyDescent="0.55000000000000004">
      <c r="A263">
        <v>254</v>
      </c>
      <c r="B263" s="142"/>
      <c r="C263" s="142"/>
      <c r="D263" s="142"/>
      <c r="E263" s="142"/>
      <c r="F263" s="142"/>
      <c r="G263" t="str">
        <f t="shared" si="21"/>
        <v/>
      </c>
      <c r="H263" s="142"/>
      <c r="I263" t="str">
        <f t="shared" ca="1" si="22"/>
        <v/>
      </c>
      <c r="J263" s="142"/>
      <c r="K263" t="str">
        <f t="shared" ca="1" si="23"/>
        <v/>
      </c>
      <c r="L263" s="142"/>
      <c r="M263" s="142"/>
      <c r="N263" s="142"/>
      <c r="O263" s="146"/>
      <c r="P263" s="146"/>
      <c r="Q263" s="145">
        <f t="shared" si="25"/>
        <v>0</v>
      </c>
      <c r="R263" s="146"/>
      <c r="S263" s="146"/>
      <c r="T263" s="145">
        <f t="shared" si="26"/>
        <v>0</v>
      </c>
      <c r="U263" s="146"/>
      <c r="V263" s="146"/>
      <c r="W263" s="145">
        <f t="shared" si="27"/>
        <v>0</v>
      </c>
      <c r="X263" s="126">
        <f t="shared" si="24"/>
        <v>0</v>
      </c>
    </row>
    <row r="264" spans="1:24" x14ac:dyDescent="0.55000000000000004">
      <c r="A264">
        <v>255</v>
      </c>
      <c r="B264" s="142"/>
      <c r="C264" s="142"/>
      <c r="D264" s="142"/>
      <c r="E264" s="142"/>
      <c r="F264" s="142"/>
      <c r="G264" t="str">
        <f t="shared" si="21"/>
        <v/>
      </c>
      <c r="H264" s="142"/>
      <c r="I264" t="str">
        <f t="shared" ca="1" si="22"/>
        <v/>
      </c>
      <c r="J264" s="142"/>
      <c r="K264" t="str">
        <f t="shared" ca="1" si="23"/>
        <v/>
      </c>
      <c r="L264" s="142"/>
      <c r="M264" s="142"/>
      <c r="N264" s="142"/>
      <c r="O264" s="146"/>
      <c r="P264" s="146"/>
      <c r="Q264" s="145">
        <f t="shared" si="25"/>
        <v>0</v>
      </c>
      <c r="R264" s="146"/>
      <c r="S264" s="146"/>
      <c r="T264" s="145">
        <f t="shared" si="26"/>
        <v>0</v>
      </c>
      <c r="U264" s="146"/>
      <c r="V264" s="146"/>
      <c r="W264" s="145">
        <f t="shared" si="27"/>
        <v>0</v>
      </c>
      <c r="X264" s="126">
        <f t="shared" si="24"/>
        <v>0</v>
      </c>
    </row>
    <row r="265" spans="1:24" x14ac:dyDescent="0.55000000000000004">
      <c r="A265">
        <v>256</v>
      </c>
      <c r="B265" s="142"/>
      <c r="C265" s="142"/>
      <c r="D265" s="142"/>
      <c r="E265" s="142"/>
      <c r="F265" s="142"/>
      <c r="G265" t="str">
        <f t="shared" si="21"/>
        <v/>
      </c>
      <c r="H265" s="142"/>
      <c r="I265" t="str">
        <f t="shared" ca="1" si="22"/>
        <v/>
      </c>
      <c r="J265" s="142"/>
      <c r="K265" t="str">
        <f t="shared" ca="1" si="23"/>
        <v/>
      </c>
      <c r="L265" s="142"/>
      <c r="M265" s="142"/>
      <c r="N265" s="142"/>
      <c r="O265" s="146"/>
      <c r="P265" s="146"/>
      <c r="Q265" s="145">
        <f t="shared" si="25"/>
        <v>0</v>
      </c>
      <c r="R265" s="146"/>
      <c r="S265" s="146"/>
      <c r="T265" s="145">
        <f t="shared" si="26"/>
        <v>0</v>
      </c>
      <c r="U265" s="146"/>
      <c r="V265" s="146"/>
      <c r="W265" s="145">
        <f t="shared" si="27"/>
        <v>0</v>
      </c>
      <c r="X265" s="126">
        <f t="shared" si="24"/>
        <v>0</v>
      </c>
    </row>
    <row r="266" spans="1:24" x14ac:dyDescent="0.55000000000000004">
      <c r="A266">
        <v>257</v>
      </c>
      <c r="B266" s="142"/>
      <c r="C266" s="142"/>
      <c r="D266" s="142"/>
      <c r="E266" s="142"/>
      <c r="F266" s="142"/>
      <c r="G266" t="str">
        <f t="shared" si="21"/>
        <v/>
      </c>
      <c r="H266" s="142"/>
      <c r="I266" t="str">
        <f t="shared" ca="1" si="22"/>
        <v/>
      </c>
      <c r="J266" s="142"/>
      <c r="K266" t="str">
        <f t="shared" ca="1" si="23"/>
        <v/>
      </c>
      <c r="L266" s="142"/>
      <c r="M266" s="142"/>
      <c r="N266" s="142"/>
      <c r="O266" s="146"/>
      <c r="P266" s="146"/>
      <c r="Q266" s="145">
        <f t="shared" si="25"/>
        <v>0</v>
      </c>
      <c r="R266" s="146"/>
      <c r="S266" s="146"/>
      <c r="T266" s="145">
        <f t="shared" si="26"/>
        <v>0</v>
      </c>
      <c r="U266" s="146"/>
      <c r="V266" s="146"/>
      <c r="W266" s="145">
        <f t="shared" si="27"/>
        <v>0</v>
      </c>
      <c r="X266" s="126">
        <f t="shared" si="24"/>
        <v>0</v>
      </c>
    </row>
    <row r="267" spans="1:24" x14ac:dyDescent="0.55000000000000004">
      <c r="A267">
        <v>258</v>
      </c>
      <c r="B267" s="142"/>
      <c r="C267" s="142"/>
      <c r="D267" s="142"/>
      <c r="E267" s="142"/>
      <c r="F267" s="142"/>
      <c r="G267" t="str">
        <f t="shared" ref="G267:G330" si="28">LEFT(F267,1)</f>
        <v/>
      </c>
      <c r="H267" s="142"/>
      <c r="I267" t="str">
        <f t="shared" ref="I267:I330" ca="1" si="29">IFERROR(VLOOKUP(H267,INDIRECT(G267&amp;"CATL"),2,FALSE),"")</f>
        <v/>
      </c>
      <c r="J267" s="142"/>
      <c r="K267" t="str">
        <f t="shared" ref="K267:K330" ca="1" si="30">IFERROR(VLOOKUP(J267,INDIRECT("SUB"&amp;I267&amp;"L"),2,FALSE),"")</f>
        <v/>
      </c>
      <c r="L267" s="142"/>
      <c r="M267" s="142"/>
      <c r="N267" s="142"/>
      <c r="O267" s="146"/>
      <c r="P267" s="146"/>
      <c r="Q267" s="145">
        <f t="shared" si="25"/>
        <v>0</v>
      </c>
      <c r="R267" s="146"/>
      <c r="S267" s="146"/>
      <c r="T267" s="145">
        <f t="shared" si="26"/>
        <v>0</v>
      </c>
      <c r="U267" s="146"/>
      <c r="V267" s="146"/>
      <c r="W267" s="145">
        <f t="shared" si="27"/>
        <v>0</v>
      </c>
      <c r="X267" s="126">
        <f t="shared" ref="X267:X330" si="31">O267-P267+R267-S267+U267-V267</f>
        <v>0</v>
      </c>
    </row>
    <row r="268" spans="1:24" x14ac:dyDescent="0.55000000000000004">
      <c r="A268">
        <v>259</v>
      </c>
      <c r="B268" s="142"/>
      <c r="C268" s="142"/>
      <c r="D268" s="142"/>
      <c r="E268" s="142"/>
      <c r="F268" s="142"/>
      <c r="G268" t="str">
        <f t="shared" si="28"/>
        <v/>
      </c>
      <c r="H268" s="142"/>
      <c r="I268" t="str">
        <f t="shared" ca="1" si="29"/>
        <v/>
      </c>
      <c r="J268" s="142"/>
      <c r="K268" t="str">
        <f t="shared" ca="1" si="30"/>
        <v/>
      </c>
      <c r="L268" s="142"/>
      <c r="M268" s="142"/>
      <c r="N268" s="142"/>
      <c r="O268" s="146"/>
      <c r="P268" s="146"/>
      <c r="Q268" s="145">
        <f t="shared" ref="Q268:Q331" si="32">Q267+O268-P268</f>
        <v>0</v>
      </c>
      <c r="R268" s="146"/>
      <c r="S268" s="146"/>
      <c r="T268" s="145">
        <f t="shared" ref="T268:T331" si="33">T267+R268-S268</f>
        <v>0</v>
      </c>
      <c r="U268" s="146"/>
      <c r="V268" s="146"/>
      <c r="W268" s="145">
        <f t="shared" ref="W268:W331" si="34">W267+U268-V268</f>
        <v>0</v>
      </c>
      <c r="X268" s="126">
        <f t="shared" si="31"/>
        <v>0</v>
      </c>
    </row>
    <row r="269" spans="1:24" x14ac:dyDescent="0.55000000000000004">
      <c r="A269">
        <v>260</v>
      </c>
      <c r="B269" s="142"/>
      <c r="C269" s="142"/>
      <c r="D269" s="142"/>
      <c r="E269" s="142"/>
      <c r="F269" s="142"/>
      <c r="G269" t="str">
        <f t="shared" si="28"/>
        <v/>
      </c>
      <c r="H269" s="142"/>
      <c r="I269" t="str">
        <f t="shared" ca="1" si="29"/>
        <v/>
      </c>
      <c r="J269" s="142"/>
      <c r="K269" t="str">
        <f t="shared" ca="1" si="30"/>
        <v/>
      </c>
      <c r="L269" s="142"/>
      <c r="M269" s="142"/>
      <c r="N269" s="142"/>
      <c r="O269" s="146"/>
      <c r="P269" s="146"/>
      <c r="Q269" s="145">
        <f t="shared" si="32"/>
        <v>0</v>
      </c>
      <c r="R269" s="146"/>
      <c r="S269" s="146"/>
      <c r="T269" s="145">
        <f t="shared" si="33"/>
        <v>0</v>
      </c>
      <c r="U269" s="146"/>
      <c r="V269" s="146"/>
      <c r="W269" s="145">
        <f t="shared" si="34"/>
        <v>0</v>
      </c>
      <c r="X269" s="126">
        <f t="shared" si="31"/>
        <v>0</v>
      </c>
    </row>
    <row r="270" spans="1:24" x14ac:dyDescent="0.55000000000000004">
      <c r="A270">
        <v>261</v>
      </c>
      <c r="B270" s="142"/>
      <c r="C270" s="142"/>
      <c r="D270" s="142"/>
      <c r="E270" s="142"/>
      <c r="F270" s="142"/>
      <c r="G270" t="str">
        <f t="shared" si="28"/>
        <v/>
      </c>
      <c r="H270" s="142"/>
      <c r="I270" t="str">
        <f t="shared" ca="1" si="29"/>
        <v/>
      </c>
      <c r="J270" s="142"/>
      <c r="K270" t="str">
        <f t="shared" ca="1" si="30"/>
        <v/>
      </c>
      <c r="L270" s="142"/>
      <c r="M270" s="142"/>
      <c r="N270" s="142"/>
      <c r="O270" s="146"/>
      <c r="P270" s="146"/>
      <c r="Q270" s="145">
        <f t="shared" si="32"/>
        <v>0</v>
      </c>
      <c r="R270" s="146"/>
      <c r="S270" s="146"/>
      <c r="T270" s="145">
        <f t="shared" si="33"/>
        <v>0</v>
      </c>
      <c r="U270" s="146"/>
      <c r="V270" s="146"/>
      <c r="W270" s="145">
        <f t="shared" si="34"/>
        <v>0</v>
      </c>
      <c r="X270" s="126">
        <f t="shared" si="31"/>
        <v>0</v>
      </c>
    </row>
    <row r="271" spans="1:24" x14ac:dyDescent="0.55000000000000004">
      <c r="A271">
        <v>262</v>
      </c>
      <c r="B271" s="142"/>
      <c r="C271" s="142"/>
      <c r="D271" s="142"/>
      <c r="E271" s="142"/>
      <c r="F271" s="142"/>
      <c r="G271" t="str">
        <f t="shared" si="28"/>
        <v/>
      </c>
      <c r="H271" s="142"/>
      <c r="I271" t="str">
        <f t="shared" ca="1" si="29"/>
        <v/>
      </c>
      <c r="J271" s="142"/>
      <c r="K271" t="str">
        <f t="shared" ca="1" si="30"/>
        <v/>
      </c>
      <c r="L271" s="142"/>
      <c r="M271" s="142"/>
      <c r="N271" s="142"/>
      <c r="O271" s="146"/>
      <c r="P271" s="146"/>
      <c r="Q271" s="145">
        <f t="shared" si="32"/>
        <v>0</v>
      </c>
      <c r="R271" s="146"/>
      <c r="S271" s="146"/>
      <c r="T271" s="145">
        <f t="shared" si="33"/>
        <v>0</v>
      </c>
      <c r="U271" s="146"/>
      <c r="V271" s="146"/>
      <c r="W271" s="145">
        <f t="shared" si="34"/>
        <v>0</v>
      </c>
      <c r="X271" s="126">
        <f t="shared" si="31"/>
        <v>0</v>
      </c>
    </row>
    <row r="272" spans="1:24" x14ac:dyDescent="0.55000000000000004">
      <c r="A272">
        <v>263</v>
      </c>
      <c r="B272" s="142"/>
      <c r="C272" s="142"/>
      <c r="D272" s="142"/>
      <c r="E272" s="142"/>
      <c r="F272" s="142"/>
      <c r="G272" t="str">
        <f t="shared" si="28"/>
        <v/>
      </c>
      <c r="H272" s="142"/>
      <c r="I272" t="str">
        <f t="shared" ca="1" si="29"/>
        <v/>
      </c>
      <c r="J272" s="142"/>
      <c r="K272" t="str">
        <f t="shared" ca="1" si="30"/>
        <v/>
      </c>
      <c r="L272" s="142"/>
      <c r="M272" s="142"/>
      <c r="N272" s="142"/>
      <c r="O272" s="146"/>
      <c r="P272" s="146"/>
      <c r="Q272" s="145">
        <f t="shared" si="32"/>
        <v>0</v>
      </c>
      <c r="R272" s="146"/>
      <c r="S272" s="146"/>
      <c r="T272" s="145">
        <f t="shared" si="33"/>
        <v>0</v>
      </c>
      <c r="U272" s="146"/>
      <c r="V272" s="146"/>
      <c r="W272" s="145">
        <f t="shared" si="34"/>
        <v>0</v>
      </c>
      <c r="X272" s="126">
        <f t="shared" si="31"/>
        <v>0</v>
      </c>
    </row>
    <row r="273" spans="1:24" x14ac:dyDescent="0.55000000000000004">
      <c r="A273">
        <v>264</v>
      </c>
      <c r="B273" s="142"/>
      <c r="C273" s="142"/>
      <c r="D273" s="142"/>
      <c r="E273" s="142"/>
      <c r="F273" s="142"/>
      <c r="G273" t="str">
        <f t="shared" si="28"/>
        <v/>
      </c>
      <c r="H273" s="142"/>
      <c r="I273" t="str">
        <f t="shared" ca="1" si="29"/>
        <v/>
      </c>
      <c r="J273" s="142"/>
      <c r="K273" t="str">
        <f t="shared" ca="1" si="30"/>
        <v/>
      </c>
      <c r="L273" s="142"/>
      <c r="M273" s="142"/>
      <c r="N273" s="142"/>
      <c r="O273" s="146"/>
      <c r="P273" s="146"/>
      <c r="Q273" s="145">
        <f t="shared" si="32"/>
        <v>0</v>
      </c>
      <c r="R273" s="146"/>
      <c r="S273" s="146"/>
      <c r="T273" s="145">
        <f t="shared" si="33"/>
        <v>0</v>
      </c>
      <c r="U273" s="146"/>
      <c r="V273" s="146"/>
      <c r="W273" s="145">
        <f t="shared" si="34"/>
        <v>0</v>
      </c>
      <c r="X273" s="126">
        <f t="shared" si="31"/>
        <v>0</v>
      </c>
    </row>
    <row r="274" spans="1:24" x14ac:dyDescent="0.55000000000000004">
      <c r="A274">
        <v>265</v>
      </c>
      <c r="B274" s="142"/>
      <c r="C274" s="142"/>
      <c r="D274" s="142"/>
      <c r="E274" s="142"/>
      <c r="F274" s="142"/>
      <c r="G274" t="str">
        <f t="shared" si="28"/>
        <v/>
      </c>
      <c r="H274" s="142"/>
      <c r="I274" t="str">
        <f t="shared" ca="1" si="29"/>
        <v/>
      </c>
      <c r="J274" s="142"/>
      <c r="K274" t="str">
        <f t="shared" ca="1" si="30"/>
        <v/>
      </c>
      <c r="L274" s="142"/>
      <c r="M274" s="142"/>
      <c r="N274" s="142"/>
      <c r="O274" s="146"/>
      <c r="P274" s="146"/>
      <c r="Q274" s="145">
        <f t="shared" si="32"/>
        <v>0</v>
      </c>
      <c r="R274" s="146"/>
      <c r="S274" s="146"/>
      <c r="T274" s="145">
        <f t="shared" si="33"/>
        <v>0</v>
      </c>
      <c r="U274" s="146"/>
      <c r="V274" s="146"/>
      <c r="W274" s="145">
        <f t="shared" si="34"/>
        <v>0</v>
      </c>
      <c r="X274" s="126">
        <f t="shared" si="31"/>
        <v>0</v>
      </c>
    </row>
    <row r="275" spans="1:24" x14ac:dyDescent="0.55000000000000004">
      <c r="A275">
        <v>266</v>
      </c>
      <c r="B275" s="142"/>
      <c r="C275" s="142"/>
      <c r="D275" s="142"/>
      <c r="E275" s="142"/>
      <c r="F275" s="142"/>
      <c r="G275" t="str">
        <f t="shared" si="28"/>
        <v/>
      </c>
      <c r="H275" s="142"/>
      <c r="I275" t="str">
        <f t="shared" ca="1" si="29"/>
        <v/>
      </c>
      <c r="J275" s="142"/>
      <c r="K275" t="str">
        <f t="shared" ca="1" si="30"/>
        <v/>
      </c>
      <c r="L275" s="142"/>
      <c r="M275" s="142"/>
      <c r="N275" s="142"/>
      <c r="O275" s="146"/>
      <c r="P275" s="146"/>
      <c r="Q275" s="145">
        <f t="shared" si="32"/>
        <v>0</v>
      </c>
      <c r="R275" s="146"/>
      <c r="S275" s="146"/>
      <c r="T275" s="145">
        <f t="shared" si="33"/>
        <v>0</v>
      </c>
      <c r="U275" s="146"/>
      <c r="V275" s="146"/>
      <c r="W275" s="145">
        <f t="shared" si="34"/>
        <v>0</v>
      </c>
      <c r="X275" s="126">
        <f t="shared" si="31"/>
        <v>0</v>
      </c>
    </row>
    <row r="276" spans="1:24" x14ac:dyDescent="0.55000000000000004">
      <c r="A276">
        <v>267</v>
      </c>
      <c r="B276" s="142"/>
      <c r="C276" s="142"/>
      <c r="D276" s="142"/>
      <c r="E276" s="142"/>
      <c r="F276" s="142"/>
      <c r="G276" t="str">
        <f t="shared" si="28"/>
        <v/>
      </c>
      <c r="H276" s="142"/>
      <c r="I276" t="str">
        <f t="shared" ca="1" si="29"/>
        <v/>
      </c>
      <c r="J276" s="142"/>
      <c r="K276" t="str">
        <f t="shared" ca="1" si="30"/>
        <v/>
      </c>
      <c r="L276" s="142"/>
      <c r="M276" s="142"/>
      <c r="N276" s="142"/>
      <c r="O276" s="146"/>
      <c r="P276" s="146"/>
      <c r="Q276" s="145">
        <f t="shared" si="32"/>
        <v>0</v>
      </c>
      <c r="R276" s="146"/>
      <c r="S276" s="146"/>
      <c r="T276" s="145">
        <f t="shared" si="33"/>
        <v>0</v>
      </c>
      <c r="U276" s="146"/>
      <c r="V276" s="146"/>
      <c r="W276" s="145">
        <f t="shared" si="34"/>
        <v>0</v>
      </c>
      <c r="X276" s="126">
        <f t="shared" si="31"/>
        <v>0</v>
      </c>
    </row>
    <row r="277" spans="1:24" x14ac:dyDescent="0.55000000000000004">
      <c r="A277">
        <v>268</v>
      </c>
      <c r="B277" s="142"/>
      <c r="C277" s="142"/>
      <c r="D277" s="142"/>
      <c r="E277" s="142"/>
      <c r="F277" s="142"/>
      <c r="G277" t="str">
        <f t="shared" si="28"/>
        <v/>
      </c>
      <c r="H277" s="142"/>
      <c r="I277" t="str">
        <f t="shared" ca="1" si="29"/>
        <v/>
      </c>
      <c r="J277" s="142"/>
      <c r="K277" t="str">
        <f t="shared" ca="1" si="30"/>
        <v/>
      </c>
      <c r="L277" s="142"/>
      <c r="M277" s="142"/>
      <c r="N277" s="142"/>
      <c r="O277" s="146"/>
      <c r="P277" s="146"/>
      <c r="Q277" s="145">
        <f t="shared" si="32"/>
        <v>0</v>
      </c>
      <c r="R277" s="146"/>
      <c r="S277" s="146"/>
      <c r="T277" s="145">
        <f t="shared" si="33"/>
        <v>0</v>
      </c>
      <c r="U277" s="146"/>
      <c r="V277" s="146"/>
      <c r="W277" s="145">
        <f t="shared" si="34"/>
        <v>0</v>
      </c>
      <c r="X277" s="126">
        <f t="shared" si="31"/>
        <v>0</v>
      </c>
    </row>
    <row r="278" spans="1:24" x14ac:dyDescent="0.55000000000000004">
      <c r="A278">
        <v>269</v>
      </c>
      <c r="B278" s="142"/>
      <c r="C278" s="142"/>
      <c r="D278" s="142"/>
      <c r="E278" s="142"/>
      <c r="F278" s="142"/>
      <c r="G278" t="str">
        <f t="shared" si="28"/>
        <v/>
      </c>
      <c r="H278" s="142"/>
      <c r="I278" t="str">
        <f t="shared" ca="1" si="29"/>
        <v/>
      </c>
      <c r="J278" s="142"/>
      <c r="K278" t="str">
        <f t="shared" ca="1" si="30"/>
        <v/>
      </c>
      <c r="L278" s="142"/>
      <c r="M278" s="142"/>
      <c r="N278" s="142"/>
      <c r="O278" s="146"/>
      <c r="P278" s="146"/>
      <c r="Q278" s="145">
        <f t="shared" si="32"/>
        <v>0</v>
      </c>
      <c r="R278" s="146"/>
      <c r="S278" s="146"/>
      <c r="T278" s="145">
        <f t="shared" si="33"/>
        <v>0</v>
      </c>
      <c r="U278" s="146"/>
      <c r="V278" s="146"/>
      <c r="W278" s="145">
        <f t="shared" si="34"/>
        <v>0</v>
      </c>
      <c r="X278" s="126">
        <f t="shared" si="31"/>
        <v>0</v>
      </c>
    </row>
    <row r="279" spans="1:24" x14ac:dyDescent="0.55000000000000004">
      <c r="A279">
        <v>270</v>
      </c>
      <c r="B279" s="142"/>
      <c r="C279" s="142"/>
      <c r="D279" s="142"/>
      <c r="E279" s="142"/>
      <c r="F279" s="142"/>
      <c r="G279" t="str">
        <f t="shared" si="28"/>
        <v/>
      </c>
      <c r="H279" s="142"/>
      <c r="I279" t="str">
        <f t="shared" ca="1" si="29"/>
        <v/>
      </c>
      <c r="J279" s="142"/>
      <c r="K279" t="str">
        <f t="shared" ca="1" si="30"/>
        <v/>
      </c>
      <c r="L279" s="142"/>
      <c r="M279" s="142"/>
      <c r="N279" s="142"/>
      <c r="O279" s="146"/>
      <c r="P279" s="146"/>
      <c r="Q279" s="145">
        <f t="shared" si="32"/>
        <v>0</v>
      </c>
      <c r="R279" s="146"/>
      <c r="S279" s="146"/>
      <c r="T279" s="145">
        <f t="shared" si="33"/>
        <v>0</v>
      </c>
      <c r="U279" s="146"/>
      <c r="V279" s="146"/>
      <c r="W279" s="145">
        <f t="shared" si="34"/>
        <v>0</v>
      </c>
      <c r="X279" s="126">
        <f t="shared" si="31"/>
        <v>0</v>
      </c>
    </row>
    <row r="280" spans="1:24" x14ac:dyDescent="0.55000000000000004">
      <c r="A280">
        <v>271</v>
      </c>
      <c r="B280" s="142"/>
      <c r="C280" s="142"/>
      <c r="D280" s="142"/>
      <c r="E280" s="142"/>
      <c r="F280" s="142"/>
      <c r="G280" t="str">
        <f t="shared" si="28"/>
        <v/>
      </c>
      <c r="H280" s="142"/>
      <c r="I280" t="str">
        <f t="shared" ca="1" si="29"/>
        <v/>
      </c>
      <c r="J280" s="142"/>
      <c r="K280" t="str">
        <f t="shared" ca="1" si="30"/>
        <v/>
      </c>
      <c r="L280" s="142"/>
      <c r="M280" s="142"/>
      <c r="N280" s="142"/>
      <c r="O280" s="146"/>
      <c r="P280" s="146"/>
      <c r="Q280" s="145">
        <f t="shared" si="32"/>
        <v>0</v>
      </c>
      <c r="R280" s="146"/>
      <c r="S280" s="146"/>
      <c r="T280" s="145">
        <f t="shared" si="33"/>
        <v>0</v>
      </c>
      <c r="U280" s="146"/>
      <c r="V280" s="146"/>
      <c r="W280" s="145">
        <f t="shared" si="34"/>
        <v>0</v>
      </c>
      <c r="X280" s="126">
        <f t="shared" si="31"/>
        <v>0</v>
      </c>
    </row>
    <row r="281" spans="1:24" x14ac:dyDescent="0.55000000000000004">
      <c r="A281">
        <v>272</v>
      </c>
      <c r="B281" s="142"/>
      <c r="C281" s="142"/>
      <c r="D281" s="142"/>
      <c r="E281" s="142"/>
      <c r="F281" s="142"/>
      <c r="G281" t="str">
        <f t="shared" si="28"/>
        <v/>
      </c>
      <c r="H281" s="142"/>
      <c r="I281" t="str">
        <f t="shared" ca="1" si="29"/>
        <v/>
      </c>
      <c r="J281" s="142"/>
      <c r="K281" t="str">
        <f t="shared" ca="1" si="30"/>
        <v/>
      </c>
      <c r="L281" s="142"/>
      <c r="M281" s="142"/>
      <c r="N281" s="142"/>
      <c r="O281" s="146"/>
      <c r="P281" s="146"/>
      <c r="Q281" s="145">
        <f t="shared" si="32"/>
        <v>0</v>
      </c>
      <c r="R281" s="146"/>
      <c r="S281" s="146"/>
      <c r="T281" s="145">
        <f t="shared" si="33"/>
        <v>0</v>
      </c>
      <c r="U281" s="146"/>
      <c r="V281" s="146"/>
      <c r="W281" s="145">
        <f t="shared" si="34"/>
        <v>0</v>
      </c>
      <c r="X281" s="126">
        <f t="shared" si="31"/>
        <v>0</v>
      </c>
    </row>
    <row r="282" spans="1:24" x14ac:dyDescent="0.55000000000000004">
      <c r="A282">
        <v>273</v>
      </c>
      <c r="B282" s="142"/>
      <c r="C282" s="142"/>
      <c r="D282" s="142"/>
      <c r="E282" s="142"/>
      <c r="F282" s="142"/>
      <c r="G282" t="str">
        <f t="shared" si="28"/>
        <v/>
      </c>
      <c r="H282" s="142"/>
      <c r="I282" t="str">
        <f t="shared" ca="1" si="29"/>
        <v/>
      </c>
      <c r="J282" s="142"/>
      <c r="K282" t="str">
        <f t="shared" ca="1" si="30"/>
        <v/>
      </c>
      <c r="L282" s="142"/>
      <c r="M282" s="142"/>
      <c r="N282" s="142"/>
      <c r="O282" s="146"/>
      <c r="P282" s="146"/>
      <c r="Q282" s="145">
        <f t="shared" si="32"/>
        <v>0</v>
      </c>
      <c r="R282" s="146"/>
      <c r="S282" s="146"/>
      <c r="T282" s="145">
        <f t="shared" si="33"/>
        <v>0</v>
      </c>
      <c r="U282" s="146"/>
      <c r="V282" s="146"/>
      <c r="W282" s="145">
        <f t="shared" si="34"/>
        <v>0</v>
      </c>
      <c r="X282" s="126">
        <f t="shared" si="31"/>
        <v>0</v>
      </c>
    </row>
    <row r="283" spans="1:24" x14ac:dyDescent="0.55000000000000004">
      <c r="A283">
        <v>274</v>
      </c>
      <c r="B283" s="142"/>
      <c r="C283" s="142"/>
      <c r="D283" s="142"/>
      <c r="E283" s="142"/>
      <c r="F283" s="142"/>
      <c r="G283" t="str">
        <f t="shared" si="28"/>
        <v/>
      </c>
      <c r="H283" s="142"/>
      <c r="I283" t="str">
        <f t="shared" ca="1" si="29"/>
        <v/>
      </c>
      <c r="J283" s="142"/>
      <c r="K283" t="str">
        <f t="shared" ca="1" si="30"/>
        <v/>
      </c>
      <c r="L283" s="142"/>
      <c r="M283" s="142"/>
      <c r="N283" s="142"/>
      <c r="O283" s="146"/>
      <c r="P283" s="146"/>
      <c r="Q283" s="145">
        <f t="shared" si="32"/>
        <v>0</v>
      </c>
      <c r="R283" s="146"/>
      <c r="S283" s="146"/>
      <c r="T283" s="145">
        <f t="shared" si="33"/>
        <v>0</v>
      </c>
      <c r="U283" s="146"/>
      <c r="V283" s="146"/>
      <c r="W283" s="145">
        <f t="shared" si="34"/>
        <v>0</v>
      </c>
      <c r="X283" s="126">
        <f t="shared" si="31"/>
        <v>0</v>
      </c>
    </row>
    <row r="284" spans="1:24" x14ac:dyDescent="0.55000000000000004">
      <c r="A284">
        <v>275</v>
      </c>
      <c r="B284" s="142"/>
      <c r="C284" s="142"/>
      <c r="D284" s="142"/>
      <c r="E284" s="142"/>
      <c r="F284" s="142"/>
      <c r="G284" t="str">
        <f t="shared" si="28"/>
        <v/>
      </c>
      <c r="H284" s="142"/>
      <c r="I284" t="str">
        <f t="shared" ca="1" si="29"/>
        <v/>
      </c>
      <c r="J284" s="142"/>
      <c r="K284" t="str">
        <f t="shared" ca="1" si="30"/>
        <v/>
      </c>
      <c r="L284" s="142"/>
      <c r="M284" s="142"/>
      <c r="N284" s="142"/>
      <c r="O284" s="146"/>
      <c r="P284" s="146"/>
      <c r="Q284" s="145">
        <f t="shared" si="32"/>
        <v>0</v>
      </c>
      <c r="R284" s="146"/>
      <c r="S284" s="146"/>
      <c r="T284" s="145">
        <f t="shared" si="33"/>
        <v>0</v>
      </c>
      <c r="U284" s="146"/>
      <c r="V284" s="146"/>
      <c r="W284" s="145">
        <f t="shared" si="34"/>
        <v>0</v>
      </c>
      <c r="X284" s="126">
        <f t="shared" si="31"/>
        <v>0</v>
      </c>
    </row>
    <row r="285" spans="1:24" x14ac:dyDescent="0.55000000000000004">
      <c r="A285">
        <v>276</v>
      </c>
      <c r="B285" s="142"/>
      <c r="C285" s="142"/>
      <c r="D285" s="142"/>
      <c r="E285" s="142"/>
      <c r="F285" s="142"/>
      <c r="G285" t="str">
        <f t="shared" si="28"/>
        <v/>
      </c>
      <c r="H285" s="142"/>
      <c r="I285" t="str">
        <f t="shared" ca="1" si="29"/>
        <v/>
      </c>
      <c r="J285" s="142"/>
      <c r="K285" t="str">
        <f t="shared" ca="1" si="30"/>
        <v/>
      </c>
      <c r="L285" s="142"/>
      <c r="M285" s="142"/>
      <c r="N285" s="142"/>
      <c r="O285" s="146"/>
      <c r="P285" s="146"/>
      <c r="Q285" s="145">
        <f t="shared" si="32"/>
        <v>0</v>
      </c>
      <c r="R285" s="146"/>
      <c r="S285" s="146"/>
      <c r="T285" s="145">
        <f t="shared" si="33"/>
        <v>0</v>
      </c>
      <c r="U285" s="146"/>
      <c r="V285" s="146"/>
      <c r="W285" s="145">
        <f t="shared" si="34"/>
        <v>0</v>
      </c>
      <c r="X285" s="126">
        <f t="shared" si="31"/>
        <v>0</v>
      </c>
    </row>
    <row r="286" spans="1:24" x14ac:dyDescent="0.55000000000000004">
      <c r="A286">
        <v>277</v>
      </c>
      <c r="B286" s="142"/>
      <c r="C286" s="142"/>
      <c r="D286" s="142"/>
      <c r="E286" s="142"/>
      <c r="F286" s="142"/>
      <c r="G286" t="str">
        <f t="shared" si="28"/>
        <v/>
      </c>
      <c r="H286" s="142"/>
      <c r="I286" t="str">
        <f t="shared" ca="1" si="29"/>
        <v/>
      </c>
      <c r="J286" s="142"/>
      <c r="K286" t="str">
        <f t="shared" ca="1" si="30"/>
        <v/>
      </c>
      <c r="L286" s="142"/>
      <c r="M286" s="142"/>
      <c r="N286" s="142"/>
      <c r="O286" s="146"/>
      <c r="P286" s="146"/>
      <c r="Q286" s="145">
        <f t="shared" si="32"/>
        <v>0</v>
      </c>
      <c r="R286" s="146"/>
      <c r="S286" s="146"/>
      <c r="T286" s="145">
        <f t="shared" si="33"/>
        <v>0</v>
      </c>
      <c r="U286" s="146"/>
      <c r="V286" s="146"/>
      <c r="W286" s="145">
        <f t="shared" si="34"/>
        <v>0</v>
      </c>
      <c r="X286" s="126">
        <f t="shared" si="31"/>
        <v>0</v>
      </c>
    </row>
    <row r="287" spans="1:24" x14ac:dyDescent="0.55000000000000004">
      <c r="A287">
        <v>278</v>
      </c>
      <c r="B287" s="142"/>
      <c r="C287" s="142"/>
      <c r="D287" s="142"/>
      <c r="E287" s="142"/>
      <c r="F287" s="142"/>
      <c r="G287" t="str">
        <f t="shared" si="28"/>
        <v/>
      </c>
      <c r="H287" s="142"/>
      <c r="I287" t="str">
        <f t="shared" ca="1" si="29"/>
        <v/>
      </c>
      <c r="J287" s="142"/>
      <c r="K287" t="str">
        <f t="shared" ca="1" si="30"/>
        <v/>
      </c>
      <c r="L287" s="142"/>
      <c r="M287" s="142"/>
      <c r="N287" s="142"/>
      <c r="O287" s="146"/>
      <c r="P287" s="146"/>
      <c r="Q287" s="145">
        <f t="shared" si="32"/>
        <v>0</v>
      </c>
      <c r="R287" s="146"/>
      <c r="S287" s="146"/>
      <c r="T287" s="145">
        <f t="shared" si="33"/>
        <v>0</v>
      </c>
      <c r="U287" s="146"/>
      <c r="V287" s="146"/>
      <c r="W287" s="145">
        <f t="shared" si="34"/>
        <v>0</v>
      </c>
      <c r="X287" s="126">
        <f t="shared" si="31"/>
        <v>0</v>
      </c>
    </row>
    <row r="288" spans="1:24" x14ac:dyDescent="0.55000000000000004">
      <c r="A288">
        <v>279</v>
      </c>
      <c r="B288" s="142"/>
      <c r="C288" s="142"/>
      <c r="D288" s="142"/>
      <c r="E288" s="142"/>
      <c r="F288" s="142"/>
      <c r="G288" t="str">
        <f t="shared" si="28"/>
        <v/>
      </c>
      <c r="H288" s="142"/>
      <c r="I288" t="str">
        <f t="shared" ca="1" si="29"/>
        <v/>
      </c>
      <c r="J288" s="142"/>
      <c r="K288" t="str">
        <f t="shared" ca="1" si="30"/>
        <v/>
      </c>
      <c r="L288" s="142"/>
      <c r="M288" s="142"/>
      <c r="N288" s="142"/>
      <c r="O288" s="146"/>
      <c r="P288" s="146"/>
      <c r="Q288" s="145">
        <f t="shared" si="32"/>
        <v>0</v>
      </c>
      <c r="R288" s="146"/>
      <c r="S288" s="146"/>
      <c r="T288" s="145">
        <f t="shared" si="33"/>
        <v>0</v>
      </c>
      <c r="U288" s="146"/>
      <c r="V288" s="146"/>
      <c r="W288" s="145">
        <f t="shared" si="34"/>
        <v>0</v>
      </c>
      <c r="X288" s="126">
        <f t="shared" si="31"/>
        <v>0</v>
      </c>
    </row>
    <row r="289" spans="1:24" x14ac:dyDescent="0.55000000000000004">
      <c r="A289">
        <v>280</v>
      </c>
      <c r="B289" s="142"/>
      <c r="C289" s="142"/>
      <c r="D289" s="142"/>
      <c r="E289" s="142"/>
      <c r="F289" s="142"/>
      <c r="G289" t="str">
        <f t="shared" si="28"/>
        <v/>
      </c>
      <c r="H289" s="142"/>
      <c r="I289" t="str">
        <f t="shared" ca="1" si="29"/>
        <v/>
      </c>
      <c r="J289" s="142"/>
      <c r="K289" t="str">
        <f t="shared" ca="1" si="30"/>
        <v/>
      </c>
      <c r="L289" s="142"/>
      <c r="M289" s="142"/>
      <c r="N289" s="142"/>
      <c r="O289" s="146"/>
      <c r="P289" s="146"/>
      <c r="Q289" s="145">
        <f t="shared" si="32"/>
        <v>0</v>
      </c>
      <c r="R289" s="146"/>
      <c r="S289" s="146"/>
      <c r="T289" s="145">
        <f t="shared" si="33"/>
        <v>0</v>
      </c>
      <c r="U289" s="146"/>
      <c r="V289" s="146"/>
      <c r="W289" s="145">
        <f t="shared" si="34"/>
        <v>0</v>
      </c>
      <c r="X289" s="126">
        <f t="shared" si="31"/>
        <v>0</v>
      </c>
    </row>
    <row r="290" spans="1:24" x14ac:dyDescent="0.55000000000000004">
      <c r="A290">
        <v>281</v>
      </c>
      <c r="B290" s="142"/>
      <c r="C290" s="142"/>
      <c r="D290" s="142"/>
      <c r="E290" s="142"/>
      <c r="F290" s="142"/>
      <c r="G290" t="str">
        <f t="shared" si="28"/>
        <v/>
      </c>
      <c r="H290" s="142"/>
      <c r="I290" t="str">
        <f t="shared" ca="1" si="29"/>
        <v/>
      </c>
      <c r="J290" s="142"/>
      <c r="K290" t="str">
        <f t="shared" ca="1" si="30"/>
        <v/>
      </c>
      <c r="L290" s="142"/>
      <c r="M290" s="142"/>
      <c r="N290" s="142"/>
      <c r="O290" s="146"/>
      <c r="P290" s="146"/>
      <c r="Q290" s="145">
        <f t="shared" si="32"/>
        <v>0</v>
      </c>
      <c r="R290" s="146"/>
      <c r="S290" s="146"/>
      <c r="T290" s="145">
        <f t="shared" si="33"/>
        <v>0</v>
      </c>
      <c r="U290" s="146"/>
      <c r="V290" s="146"/>
      <c r="W290" s="145">
        <f t="shared" si="34"/>
        <v>0</v>
      </c>
      <c r="X290" s="126">
        <f t="shared" si="31"/>
        <v>0</v>
      </c>
    </row>
    <row r="291" spans="1:24" x14ac:dyDescent="0.55000000000000004">
      <c r="A291">
        <v>282</v>
      </c>
      <c r="B291" s="142"/>
      <c r="C291" s="142"/>
      <c r="D291" s="142"/>
      <c r="E291" s="142"/>
      <c r="F291" s="142"/>
      <c r="G291" t="str">
        <f t="shared" si="28"/>
        <v/>
      </c>
      <c r="H291" s="142"/>
      <c r="I291" t="str">
        <f t="shared" ca="1" si="29"/>
        <v/>
      </c>
      <c r="J291" s="142"/>
      <c r="K291" t="str">
        <f t="shared" ca="1" si="30"/>
        <v/>
      </c>
      <c r="L291" s="142"/>
      <c r="M291" s="142"/>
      <c r="N291" s="142"/>
      <c r="O291" s="146"/>
      <c r="P291" s="146"/>
      <c r="Q291" s="145">
        <f t="shared" si="32"/>
        <v>0</v>
      </c>
      <c r="R291" s="146"/>
      <c r="S291" s="146"/>
      <c r="T291" s="145">
        <f t="shared" si="33"/>
        <v>0</v>
      </c>
      <c r="U291" s="146"/>
      <c r="V291" s="146"/>
      <c r="W291" s="145">
        <f t="shared" si="34"/>
        <v>0</v>
      </c>
      <c r="X291" s="126">
        <f t="shared" si="31"/>
        <v>0</v>
      </c>
    </row>
    <row r="292" spans="1:24" x14ac:dyDescent="0.55000000000000004">
      <c r="A292">
        <v>283</v>
      </c>
      <c r="B292" s="142"/>
      <c r="C292" s="142"/>
      <c r="D292" s="142"/>
      <c r="E292" s="142"/>
      <c r="F292" s="142"/>
      <c r="G292" t="str">
        <f t="shared" si="28"/>
        <v/>
      </c>
      <c r="H292" s="142"/>
      <c r="I292" t="str">
        <f t="shared" ca="1" si="29"/>
        <v/>
      </c>
      <c r="J292" s="142"/>
      <c r="K292" t="str">
        <f t="shared" ca="1" si="30"/>
        <v/>
      </c>
      <c r="L292" s="142"/>
      <c r="M292" s="142"/>
      <c r="N292" s="142"/>
      <c r="O292" s="146"/>
      <c r="P292" s="146"/>
      <c r="Q292" s="145">
        <f t="shared" si="32"/>
        <v>0</v>
      </c>
      <c r="R292" s="146"/>
      <c r="S292" s="146"/>
      <c r="T292" s="145">
        <f t="shared" si="33"/>
        <v>0</v>
      </c>
      <c r="U292" s="146"/>
      <c r="V292" s="146"/>
      <c r="W292" s="145">
        <f t="shared" si="34"/>
        <v>0</v>
      </c>
      <c r="X292" s="126">
        <f t="shared" si="31"/>
        <v>0</v>
      </c>
    </row>
    <row r="293" spans="1:24" x14ac:dyDescent="0.55000000000000004">
      <c r="A293">
        <v>284</v>
      </c>
      <c r="B293" s="142"/>
      <c r="C293" s="142"/>
      <c r="D293" s="142"/>
      <c r="E293" s="142"/>
      <c r="F293" s="142"/>
      <c r="G293" t="str">
        <f t="shared" si="28"/>
        <v/>
      </c>
      <c r="H293" s="142"/>
      <c r="I293" t="str">
        <f t="shared" ca="1" si="29"/>
        <v/>
      </c>
      <c r="J293" s="142"/>
      <c r="K293" t="str">
        <f t="shared" ca="1" si="30"/>
        <v/>
      </c>
      <c r="L293" s="142"/>
      <c r="M293" s="142"/>
      <c r="N293" s="142"/>
      <c r="O293" s="146"/>
      <c r="P293" s="146"/>
      <c r="Q293" s="145">
        <f t="shared" si="32"/>
        <v>0</v>
      </c>
      <c r="R293" s="146"/>
      <c r="S293" s="146"/>
      <c r="T293" s="145">
        <f t="shared" si="33"/>
        <v>0</v>
      </c>
      <c r="U293" s="146"/>
      <c r="V293" s="146"/>
      <c r="W293" s="145">
        <f t="shared" si="34"/>
        <v>0</v>
      </c>
      <c r="X293" s="126">
        <f t="shared" si="31"/>
        <v>0</v>
      </c>
    </row>
    <row r="294" spans="1:24" x14ac:dyDescent="0.55000000000000004">
      <c r="A294">
        <v>285</v>
      </c>
      <c r="B294" s="142"/>
      <c r="C294" s="142"/>
      <c r="D294" s="142"/>
      <c r="E294" s="142"/>
      <c r="F294" s="142"/>
      <c r="G294" t="str">
        <f t="shared" si="28"/>
        <v/>
      </c>
      <c r="H294" s="142"/>
      <c r="I294" t="str">
        <f t="shared" ca="1" si="29"/>
        <v/>
      </c>
      <c r="J294" s="142"/>
      <c r="K294" t="str">
        <f t="shared" ca="1" si="30"/>
        <v/>
      </c>
      <c r="L294" s="142"/>
      <c r="M294" s="142"/>
      <c r="N294" s="142"/>
      <c r="O294" s="146"/>
      <c r="P294" s="146"/>
      <c r="Q294" s="145">
        <f t="shared" si="32"/>
        <v>0</v>
      </c>
      <c r="R294" s="146"/>
      <c r="S294" s="146"/>
      <c r="T294" s="145">
        <f t="shared" si="33"/>
        <v>0</v>
      </c>
      <c r="U294" s="146"/>
      <c r="V294" s="146"/>
      <c r="W294" s="145">
        <f t="shared" si="34"/>
        <v>0</v>
      </c>
      <c r="X294" s="126">
        <f t="shared" si="31"/>
        <v>0</v>
      </c>
    </row>
    <row r="295" spans="1:24" x14ac:dyDescent="0.55000000000000004">
      <c r="A295">
        <v>286</v>
      </c>
      <c r="B295" s="142"/>
      <c r="C295" s="142"/>
      <c r="D295" s="142"/>
      <c r="E295" s="142"/>
      <c r="F295" s="142"/>
      <c r="G295" t="str">
        <f t="shared" si="28"/>
        <v/>
      </c>
      <c r="H295" s="142"/>
      <c r="I295" t="str">
        <f t="shared" ca="1" si="29"/>
        <v/>
      </c>
      <c r="J295" s="142"/>
      <c r="K295" t="str">
        <f t="shared" ca="1" si="30"/>
        <v/>
      </c>
      <c r="L295" s="142"/>
      <c r="M295" s="142"/>
      <c r="N295" s="142"/>
      <c r="O295" s="146"/>
      <c r="P295" s="146"/>
      <c r="Q295" s="145">
        <f t="shared" si="32"/>
        <v>0</v>
      </c>
      <c r="R295" s="146"/>
      <c r="S295" s="146"/>
      <c r="T295" s="145">
        <f t="shared" si="33"/>
        <v>0</v>
      </c>
      <c r="U295" s="146"/>
      <c r="V295" s="146"/>
      <c r="W295" s="145">
        <f t="shared" si="34"/>
        <v>0</v>
      </c>
      <c r="X295" s="126">
        <f t="shared" si="31"/>
        <v>0</v>
      </c>
    </row>
    <row r="296" spans="1:24" x14ac:dyDescent="0.55000000000000004">
      <c r="A296">
        <v>287</v>
      </c>
      <c r="B296" s="142"/>
      <c r="C296" s="142"/>
      <c r="D296" s="142"/>
      <c r="E296" s="142"/>
      <c r="F296" s="142"/>
      <c r="G296" t="str">
        <f t="shared" si="28"/>
        <v/>
      </c>
      <c r="H296" s="142"/>
      <c r="I296" t="str">
        <f t="shared" ca="1" si="29"/>
        <v/>
      </c>
      <c r="J296" s="142"/>
      <c r="K296" t="str">
        <f t="shared" ca="1" si="30"/>
        <v/>
      </c>
      <c r="L296" s="142"/>
      <c r="M296" s="142"/>
      <c r="N296" s="142"/>
      <c r="O296" s="146"/>
      <c r="P296" s="146"/>
      <c r="Q296" s="145">
        <f t="shared" si="32"/>
        <v>0</v>
      </c>
      <c r="R296" s="146"/>
      <c r="S296" s="146"/>
      <c r="T296" s="145">
        <f t="shared" si="33"/>
        <v>0</v>
      </c>
      <c r="U296" s="146"/>
      <c r="V296" s="146"/>
      <c r="W296" s="145">
        <f t="shared" si="34"/>
        <v>0</v>
      </c>
      <c r="X296" s="126">
        <f t="shared" si="31"/>
        <v>0</v>
      </c>
    </row>
    <row r="297" spans="1:24" x14ac:dyDescent="0.55000000000000004">
      <c r="A297">
        <v>288</v>
      </c>
      <c r="B297" s="142"/>
      <c r="C297" s="142"/>
      <c r="D297" s="142"/>
      <c r="E297" s="142"/>
      <c r="F297" s="142"/>
      <c r="G297" t="str">
        <f t="shared" si="28"/>
        <v/>
      </c>
      <c r="H297" s="142"/>
      <c r="I297" t="str">
        <f t="shared" ca="1" si="29"/>
        <v/>
      </c>
      <c r="J297" s="142"/>
      <c r="K297" t="str">
        <f t="shared" ca="1" si="30"/>
        <v/>
      </c>
      <c r="L297" s="142"/>
      <c r="M297" s="142"/>
      <c r="N297" s="142"/>
      <c r="O297" s="146"/>
      <c r="P297" s="146"/>
      <c r="Q297" s="145">
        <f t="shared" si="32"/>
        <v>0</v>
      </c>
      <c r="R297" s="146"/>
      <c r="S297" s="146"/>
      <c r="T297" s="145">
        <f t="shared" si="33"/>
        <v>0</v>
      </c>
      <c r="U297" s="146"/>
      <c r="V297" s="146"/>
      <c r="W297" s="145">
        <f t="shared" si="34"/>
        <v>0</v>
      </c>
      <c r="X297" s="126">
        <f t="shared" si="31"/>
        <v>0</v>
      </c>
    </row>
    <row r="298" spans="1:24" x14ac:dyDescent="0.55000000000000004">
      <c r="A298">
        <v>289</v>
      </c>
      <c r="B298" s="142"/>
      <c r="C298" s="142"/>
      <c r="D298" s="142"/>
      <c r="E298" s="142"/>
      <c r="F298" s="142"/>
      <c r="G298" t="str">
        <f t="shared" si="28"/>
        <v/>
      </c>
      <c r="H298" s="142"/>
      <c r="I298" t="str">
        <f t="shared" ca="1" si="29"/>
        <v/>
      </c>
      <c r="J298" s="142"/>
      <c r="K298" t="str">
        <f t="shared" ca="1" si="30"/>
        <v/>
      </c>
      <c r="L298" s="142"/>
      <c r="M298" s="142"/>
      <c r="N298" s="142"/>
      <c r="O298" s="146"/>
      <c r="P298" s="146"/>
      <c r="Q298" s="145">
        <f t="shared" si="32"/>
        <v>0</v>
      </c>
      <c r="R298" s="146"/>
      <c r="S298" s="146"/>
      <c r="T298" s="145">
        <f t="shared" si="33"/>
        <v>0</v>
      </c>
      <c r="U298" s="146"/>
      <c r="V298" s="146"/>
      <c r="W298" s="145">
        <f t="shared" si="34"/>
        <v>0</v>
      </c>
      <c r="X298" s="126">
        <f t="shared" si="31"/>
        <v>0</v>
      </c>
    </row>
    <row r="299" spans="1:24" x14ac:dyDescent="0.55000000000000004">
      <c r="A299">
        <v>290</v>
      </c>
      <c r="B299" s="142"/>
      <c r="C299" s="142"/>
      <c r="D299" s="142"/>
      <c r="E299" s="142"/>
      <c r="F299" s="142"/>
      <c r="G299" t="str">
        <f t="shared" si="28"/>
        <v/>
      </c>
      <c r="H299" s="142"/>
      <c r="I299" t="str">
        <f t="shared" ca="1" si="29"/>
        <v/>
      </c>
      <c r="J299" s="142"/>
      <c r="K299" t="str">
        <f t="shared" ca="1" si="30"/>
        <v/>
      </c>
      <c r="L299" s="142"/>
      <c r="M299" s="142"/>
      <c r="N299" s="142"/>
      <c r="O299" s="146"/>
      <c r="P299" s="146"/>
      <c r="Q299" s="145">
        <f t="shared" si="32"/>
        <v>0</v>
      </c>
      <c r="R299" s="146"/>
      <c r="S299" s="146"/>
      <c r="T299" s="145">
        <f t="shared" si="33"/>
        <v>0</v>
      </c>
      <c r="U299" s="146"/>
      <c r="V299" s="146"/>
      <c r="W299" s="145">
        <f t="shared" si="34"/>
        <v>0</v>
      </c>
      <c r="X299" s="126">
        <f t="shared" si="31"/>
        <v>0</v>
      </c>
    </row>
    <row r="300" spans="1:24" x14ac:dyDescent="0.55000000000000004">
      <c r="A300">
        <v>291</v>
      </c>
      <c r="B300" s="142"/>
      <c r="C300" s="142"/>
      <c r="D300" s="142"/>
      <c r="E300" s="142"/>
      <c r="F300" s="142"/>
      <c r="G300" t="str">
        <f t="shared" si="28"/>
        <v/>
      </c>
      <c r="H300" s="142"/>
      <c r="I300" t="str">
        <f t="shared" ca="1" si="29"/>
        <v/>
      </c>
      <c r="J300" s="142"/>
      <c r="K300" t="str">
        <f t="shared" ca="1" si="30"/>
        <v/>
      </c>
      <c r="L300" s="142"/>
      <c r="M300" s="142"/>
      <c r="N300" s="142"/>
      <c r="O300" s="146"/>
      <c r="P300" s="146"/>
      <c r="Q300" s="145">
        <f t="shared" si="32"/>
        <v>0</v>
      </c>
      <c r="R300" s="146"/>
      <c r="S300" s="146"/>
      <c r="T300" s="145">
        <f t="shared" si="33"/>
        <v>0</v>
      </c>
      <c r="U300" s="146"/>
      <c r="V300" s="146"/>
      <c r="W300" s="145">
        <f t="shared" si="34"/>
        <v>0</v>
      </c>
      <c r="X300" s="126">
        <f t="shared" si="31"/>
        <v>0</v>
      </c>
    </row>
    <row r="301" spans="1:24" x14ac:dyDescent="0.55000000000000004">
      <c r="A301">
        <v>292</v>
      </c>
      <c r="B301" s="142"/>
      <c r="C301" s="142"/>
      <c r="D301" s="142"/>
      <c r="E301" s="142"/>
      <c r="F301" s="142"/>
      <c r="G301" t="str">
        <f t="shared" si="28"/>
        <v/>
      </c>
      <c r="H301" s="142"/>
      <c r="I301" t="str">
        <f t="shared" ca="1" si="29"/>
        <v/>
      </c>
      <c r="J301" s="142"/>
      <c r="K301" t="str">
        <f t="shared" ca="1" si="30"/>
        <v/>
      </c>
      <c r="L301" s="142"/>
      <c r="M301" s="142"/>
      <c r="N301" s="142"/>
      <c r="O301" s="146"/>
      <c r="P301" s="146"/>
      <c r="Q301" s="145">
        <f t="shared" si="32"/>
        <v>0</v>
      </c>
      <c r="R301" s="146"/>
      <c r="S301" s="146"/>
      <c r="T301" s="145">
        <f t="shared" si="33"/>
        <v>0</v>
      </c>
      <c r="U301" s="146"/>
      <c r="V301" s="146"/>
      <c r="W301" s="145">
        <f t="shared" si="34"/>
        <v>0</v>
      </c>
      <c r="X301" s="126">
        <f t="shared" si="31"/>
        <v>0</v>
      </c>
    </row>
    <row r="302" spans="1:24" x14ac:dyDescent="0.55000000000000004">
      <c r="A302">
        <v>293</v>
      </c>
      <c r="B302" s="142"/>
      <c r="C302" s="142"/>
      <c r="D302" s="142"/>
      <c r="E302" s="142"/>
      <c r="F302" s="142"/>
      <c r="G302" t="str">
        <f t="shared" si="28"/>
        <v/>
      </c>
      <c r="H302" s="142"/>
      <c r="I302" t="str">
        <f t="shared" ca="1" si="29"/>
        <v/>
      </c>
      <c r="J302" s="142"/>
      <c r="K302" t="str">
        <f t="shared" ca="1" si="30"/>
        <v/>
      </c>
      <c r="L302" s="142"/>
      <c r="M302" s="142"/>
      <c r="N302" s="142"/>
      <c r="O302" s="146"/>
      <c r="P302" s="146"/>
      <c r="Q302" s="145">
        <f t="shared" si="32"/>
        <v>0</v>
      </c>
      <c r="R302" s="146"/>
      <c r="S302" s="146"/>
      <c r="T302" s="145">
        <f t="shared" si="33"/>
        <v>0</v>
      </c>
      <c r="U302" s="146"/>
      <c r="V302" s="146"/>
      <c r="W302" s="145">
        <f t="shared" si="34"/>
        <v>0</v>
      </c>
      <c r="X302" s="126">
        <f t="shared" si="31"/>
        <v>0</v>
      </c>
    </row>
    <row r="303" spans="1:24" x14ac:dyDescent="0.55000000000000004">
      <c r="A303">
        <v>294</v>
      </c>
      <c r="B303" s="142"/>
      <c r="C303" s="142"/>
      <c r="D303" s="142"/>
      <c r="E303" s="142"/>
      <c r="F303" s="142"/>
      <c r="G303" t="str">
        <f t="shared" si="28"/>
        <v/>
      </c>
      <c r="H303" s="142"/>
      <c r="I303" t="str">
        <f t="shared" ca="1" si="29"/>
        <v/>
      </c>
      <c r="J303" s="142"/>
      <c r="K303" t="str">
        <f t="shared" ca="1" si="30"/>
        <v/>
      </c>
      <c r="L303" s="142"/>
      <c r="M303" s="142"/>
      <c r="N303" s="142"/>
      <c r="O303" s="146"/>
      <c r="P303" s="146"/>
      <c r="Q303" s="145">
        <f t="shared" si="32"/>
        <v>0</v>
      </c>
      <c r="R303" s="146"/>
      <c r="S303" s="146"/>
      <c r="T303" s="145">
        <f t="shared" si="33"/>
        <v>0</v>
      </c>
      <c r="U303" s="146"/>
      <c r="V303" s="146"/>
      <c r="W303" s="145">
        <f t="shared" si="34"/>
        <v>0</v>
      </c>
      <c r="X303" s="126">
        <f t="shared" si="31"/>
        <v>0</v>
      </c>
    </row>
    <row r="304" spans="1:24" x14ac:dyDescent="0.55000000000000004">
      <c r="A304">
        <v>295</v>
      </c>
      <c r="B304" s="142"/>
      <c r="C304" s="142"/>
      <c r="D304" s="142"/>
      <c r="E304" s="142"/>
      <c r="F304" s="142"/>
      <c r="G304" t="str">
        <f t="shared" si="28"/>
        <v/>
      </c>
      <c r="H304" s="142"/>
      <c r="I304" t="str">
        <f t="shared" ca="1" si="29"/>
        <v/>
      </c>
      <c r="J304" s="142"/>
      <c r="K304" t="str">
        <f t="shared" ca="1" si="30"/>
        <v/>
      </c>
      <c r="L304" s="142"/>
      <c r="M304" s="142"/>
      <c r="N304" s="142"/>
      <c r="O304" s="146"/>
      <c r="P304" s="146"/>
      <c r="Q304" s="145">
        <f t="shared" si="32"/>
        <v>0</v>
      </c>
      <c r="R304" s="146"/>
      <c r="S304" s="146"/>
      <c r="T304" s="145">
        <f t="shared" si="33"/>
        <v>0</v>
      </c>
      <c r="U304" s="146"/>
      <c r="V304" s="146"/>
      <c r="W304" s="145">
        <f t="shared" si="34"/>
        <v>0</v>
      </c>
      <c r="X304" s="126">
        <f t="shared" si="31"/>
        <v>0</v>
      </c>
    </row>
    <row r="305" spans="1:24" x14ac:dyDescent="0.55000000000000004">
      <c r="A305">
        <v>296</v>
      </c>
      <c r="B305" s="142"/>
      <c r="C305" s="142"/>
      <c r="D305" s="142"/>
      <c r="E305" s="142"/>
      <c r="F305" s="142"/>
      <c r="G305" t="str">
        <f t="shared" si="28"/>
        <v/>
      </c>
      <c r="H305" s="142"/>
      <c r="I305" t="str">
        <f t="shared" ca="1" si="29"/>
        <v/>
      </c>
      <c r="J305" s="142"/>
      <c r="K305" t="str">
        <f t="shared" ca="1" si="30"/>
        <v/>
      </c>
      <c r="L305" s="142"/>
      <c r="M305" s="142"/>
      <c r="N305" s="142"/>
      <c r="O305" s="146"/>
      <c r="P305" s="146"/>
      <c r="Q305" s="145">
        <f t="shared" si="32"/>
        <v>0</v>
      </c>
      <c r="R305" s="146"/>
      <c r="S305" s="146"/>
      <c r="T305" s="145">
        <f t="shared" si="33"/>
        <v>0</v>
      </c>
      <c r="U305" s="146"/>
      <c r="V305" s="146"/>
      <c r="W305" s="145">
        <f t="shared" si="34"/>
        <v>0</v>
      </c>
      <c r="X305" s="126">
        <f t="shared" si="31"/>
        <v>0</v>
      </c>
    </row>
    <row r="306" spans="1:24" x14ac:dyDescent="0.55000000000000004">
      <c r="A306">
        <v>297</v>
      </c>
      <c r="B306" s="142"/>
      <c r="C306" s="142"/>
      <c r="D306" s="142"/>
      <c r="E306" s="142"/>
      <c r="F306" s="142"/>
      <c r="G306" t="str">
        <f t="shared" si="28"/>
        <v/>
      </c>
      <c r="H306" s="142"/>
      <c r="I306" t="str">
        <f t="shared" ca="1" si="29"/>
        <v/>
      </c>
      <c r="J306" s="142"/>
      <c r="K306" t="str">
        <f t="shared" ca="1" si="30"/>
        <v/>
      </c>
      <c r="L306" s="142"/>
      <c r="M306" s="142"/>
      <c r="N306" s="142"/>
      <c r="O306" s="146"/>
      <c r="P306" s="146"/>
      <c r="Q306" s="145">
        <f t="shared" si="32"/>
        <v>0</v>
      </c>
      <c r="R306" s="146"/>
      <c r="S306" s="146"/>
      <c r="T306" s="145">
        <f t="shared" si="33"/>
        <v>0</v>
      </c>
      <c r="U306" s="146"/>
      <c r="V306" s="146"/>
      <c r="W306" s="145">
        <f t="shared" si="34"/>
        <v>0</v>
      </c>
      <c r="X306" s="126">
        <f t="shared" si="31"/>
        <v>0</v>
      </c>
    </row>
    <row r="307" spans="1:24" x14ac:dyDescent="0.55000000000000004">
      <c r="A307">
        <v>298</v>
      </c>
      <c r="B307" s="142"/>
      <c r="C307" s="142"/>
      <c r="D307" s="142"/>
      <c r="E307" s="142"/>
      <c r="F307" s="142"/>
      <c r="G307" t="str">
        <f t="shared" si="28"/>
        <v/>
      </c>
      <c r="H307" s="142"/>
      <c r="I307" t="str">
        <f t="shared" ca="1" si="29"/>
        <v/>
      </c>
      <c r="J307" s="142"/>
      <c r="K307" t="str">
        <f t="shared" ca="1" si="30"/>
        <v/>
      </c>
      <c r="L307" s="142"/>
      <c r="M307" s="142"/>
      <c r="N307" s="142"/>
      <c r="O307" s="146"/>
      <c r="P307" s="146"/>
      <c r="Q307" s="145">
        <f t="shared" si="32"/>
        <v>0</v>
      </c>
      <c r="R307" s="146"/>
      <c r="S307" s="146"/>
      <c r="T307" s="145">
        <f t="shared" si="33"/>
        <v>0</v>
      </c>
      <c r="U307" s="146"/>
      <c r="V307" s="146"/>
      <c r="W307" s="145">
        <f t="shared" si="34"/>
        <v>0</v>
      </c>
      <c r="X307" s="126">
        <f t="shared" si="31"/>
        <v>0</v>
      </c>
    </row>
    <row r="308" spans="1:24" x14ac:dyDescent="0.55000000000000004">
      <c r="A308">
        <v>299</v>
      </c>
      <c r="B308" s="142"/>
      <c r="C308" s="142"/>
      <c r="D308" s="142"/>
      <c r="E308" s="142"/>
      <c r="F308" s="142"/>
      <c r="G308" t="str">
        <f t="shared" si="28"/>
        <v/>
      </c>
      <c r="H308" s="142"/>
      <c r="I308" t="str">
        <f t="shared" ca="1" si="29"/>
        <v/>
      </c>
      <c r="J308" s="142"/>
      <c r="K308" t="str">
        <f t="shared" ca="1" si="30"/>
        <v/>
      </c>
      <c r="L308" s="142"/>
      <c r="M308" s="142"/>
      <c r="N308" s="142"/>
      <c r="O308" s="146"/>
      <c r="P308" s="146"/>
      <c r="Q308" s="145">
        <f t="shared" si="32"/>
        <v>0</v>
      </c>
      <c r="R308" s="146"/>
      <c r="S308" s="146"/>
      <c r="T308" s="145">
        <f t="shared" si="33"/>
        <v>0</v>
      </c>
      <c r="U308" s="146"/>
      <c r="V308" s="146"/>
      <c r="W308" s="145">
        <f t="shared" si="34"/>
        <v>0</v>
      </c>
      <c r="X308" s="126">
        <f t="shared" si="31"/>
        <v>0</v>
      </c>
    </row>
    <row r="309" spans="1:24" x14ac:dyDescent="0.55000000000000004">
      <c r="A309">
        <v>300</v>
      </c>
      <c r="B309" s="142"/>
      <c r="C309" s="142"/>
      <c r="D309" s="142"/>
      <c r="E309" s="142"/>
      <c r="F309" s="142"/>
      <c r="G309" t="str">
        <f t="shared" si="28"/>
        <v/>
      </c>
      <c r="H309" s="142"/>
      <c r="I309" t="str">
        <f t="shared" ca="1" si="29"/>
        <v/>
      </c>
      <c r="J309" s="142"/>
      <c r="K309" t="str">
        <f t="shared" ca="1" si="30"/>
        <v/>
      </c>
      <c r="L309" s="142"/>
      <c r="M309" s="142"/>
      <c r="N309" s="142"/>
      <c r="O309" s="146"/>
      <c r="P309" s="146"/>
      <c r="Q309" s="145">
        <f t="shared" si="32"/>
        <v>0</v>
      </c>
      <c r="R309" s="146"/>
      <c r="S309" s="146"/>
      <c r="T309" s="145">
        <f t="shared" si="33"/>
        <v>0</v>
      </c>
      <c r="U309" s="146"/>
      <c r="V309" s="146"/>
      <c r="W309" s="145">
        <f t="shared" si="34"/>
        <v>0</v>
      </c>
      <c r="X309" s="126">
        <f t="shared" si="31"/>
        <v>0</v>
      </c>
    </row>
    <row r="310" spans="1:24" x14ac:dyDescent="0.55000000000000004">
      <c r="A310">
        <v>301</v>
      </c>
      <c r="B310" s="142"/>
      <c r="C310" s="142"/>
      <c r="D310" s="142"/>
      <c r="E310" s="142"/>
      <c r="F310" s="142"/>
      <c r="G310" t="str">
        <f t="shared" si="28"/>
        <v/>
      </c>
      <c r="H310" s="142"/>
      <c r="I310" t="str">
        <f t="shared" ca="1" si="29"/>
        <v/>
      </c>
      <c r="J310" s="142"/>
      <c r="K310" t="str">
        <f t="shared" ca="1" si="30"/>
        <v/>
      </c>
      <c r="L310" s="142"/>
      <c r="M310" s="142"/>
      <c r="N310" s="142"/>
      <c r="O310" s="146"/>
      <c r="P310" s="146"/>
      <c r="Q310" s="145">
        <f t="shared" si="32"/>
        <v>0</v>
      </c>
      <c r="R310" s="146"/>
      <c r="S310" s="146"/>
      <c r="T310" s="145">
        <f t="shared" si="33"/>
        <v>0</v>
      </c>
      <c r="U310" s="146"/>
      <c r="V310" s="146"/>
      <c r="W310" s="145">
        <f t="shared" si="34"/>
        <v>0</v>
      </c>
      <c r="X310" s="126">
        <f t="shared" si="31"/>
        <v>0</v>
      </c>
    </row>
    <row r="311" spans="1:24" x14ac:dyDescent="0.55000000000000004">
      <c r="A311">
        <v>302</v>
      </c>
      <c r="B311" s="142"/>
      <c r="C311" s="142"/>
      <c r="D311" s="142"/>
      <c r="E311" s="142"/>
      <c r="F311" s="142"/>
      <c r="G311" t="str">
        <f t="shared" si="28"/>
        <v/>
      </c>
      <c r="H311" s="142"/>
      <c r="I311" t="str">
        <f t="shared" ca="1" si="29"/>
        <v/>
      </c>
      <c r="J311" s="142"/>
      <c r="K311" t="str">
        <f t="shared" ca="1" si="30"/>
        <v/>
      </c>
      <c r="L311" s="142"/>
      <c r="M311" s="142"/>
      <c r="N311" s="142"/>
      <c r="O311" s="146"/>
      <c r="P311" s="146"/>
      <c r="Q311" s="145">
        <f t="shared" si="32"/>
        <v>0</v>
      </c>
      <c r="R311" s="146"/>
      <c r="S311" s="146"/>
      <c r="T311" s="145">
        <f t="shared" si="33"/>
        <v>0</v>
      </c>
      <c r="U311" s="146"/>
      <c r="V311" s="146"/>
      <c r="W311" s="145">
        <f t="shared" si="34"/>
        <v>0</v>
      </c>
      <c r="X311" s="126">
        <f t="shared" si="31"/>
        <v>0</v>
      </c>
    </row>
    <row r="312" spans="1:24" x14ac:dyDescent="0.55000000000000004">
      <c r="A312">
        <v>303</v>
      </c>
      <c r="B312" s="142"/>
      <c r="C312" s="142"/>
      <c r="D312" s="142"/>
      <c r="E312" s="142"/>
      <c r="F312" s="142"/>
      <c r="G312" t="str">
        <f t="shared" si="28"/>
        <v/>
      </c>
      <c r="H312" s="142"/>
      <c r="I312" t="str">
        <f t="shared" ca="1" si="29"/>
        <v/>
      </c>
      <c r="J312" s="142"/>
      <c r="K312" t="str">
        <f t="shared" ca="1" si="30"/>
        <v/>
      </c>
      <c r="L312" s="142"/>
      <c r="M312" s="142"/>
      <c r="N312" s="142"/>
      <c r="O312" s="146"/>
      <c r="P312" s="146"/>
      <c r="Q312" s="145">
        <f t="shared" si="32"/>
        <v>0</v>
      </c>
      <c r="R312" s="146"/>
      <c r="S312" s="146"/>
      <c r="T312" s="145">
        <f t="shared" si="33"/>
        <v>0</v>
      </c>
      <c r="U312" s="146"/>
      <c r="V312" s="146"/>
      <c r="W312" s="145">
        <f t="shared" si="34"/>
        <v>0</v>
      </c>
      <c r="X312" s="126">
        <f t="shared" si="31"/>
        <v>0</v>
      </c>
    </row>
    <row r="313" spans="1:24" x14ac:dyDescent="0.55000000000000004">
      <c r="A313">
        <v>304</v>
      </c>
      <c r="B313" s="142"/>
      <c r="C313" s="142"/>
      <c r="D313" s="142"/>
      <c r="E313" s="142"/>
      <c r="F313" s="142"/>
      <c r="G313" t="str">
        <f t="shared" si="28"/>
        <v/>
      </c>
      <c r="H313" s="142"/>
      <c r="I313" t="str">
        <f t="shared" ca="1" si="29"/>
        <v/>
      </c>
      <c r="J313" s="142"/>
      <c r="K313" t="str">
        <f t="shared" ca="1" si="30"/>
        <v/>
      </c>
      <c r="L313" s="142"/>
      <c r="M313" s="142"/>
      <c r="N313" s="142"/>
      <c r="O313" s="146"/>
      <c r="P313" s="146"/>
      <c r="Q313" s="145">
        <f t="shared" si="32"/>
        <v>0</v>
      </c>
      <c r="R313" s="146"/>
      <c r="S313" s="146"/>
      <c r="T313" s="145">
        <f t="shared" si="33"/>
        <v>0</v>
      </c>
      <c r="U313" s="146"/>
      <c r="V313" s="146"/>
      <c r="W313" s="145">
        <f t="shared" si="34"/>
        <v>0</v>
      </c>
      <c r="X313" s="126">
        <f t="shared" si="31"/>
        <v>0</v>
      </c>
    </row>
    <row r="314" spans="1:24" x14ac:dyDescent="0.55000000000000004">
      <c r="A314">
        <v>305</v>
      </c>
      <c r="B314" s="142"/>
      <c r="C314" s="142"/>
      <c r="D314" s="142"/>
      <c r="E314" s="142"/>
      <c r="F314" s="142"/>
      <c r="G314" t="str">
        <f t="shared" si="28"/>
        <v/>
      </c>
      <c r="H314" s="142"/>
      <c r="I314" t="str">
        <f t="shared" ca="1" si="29"/>
        <v/>
      </c>
      <c r="J314" s="142"/>
      <c r="K314" t="str">
        <f t="shared" ca="1" si="30"/>
        <v/>
      </c>
      <c r="L314" s="142"/>
      <c r="M314" s="142"/>
      <c r="N314" s="142"/>
      <c r="O314" s="146"/>
      <c r="P314" s="146"/>
      <c r="Q314" s="145">
        <f t="shared" si="32"/>
        <v>0</v>
      </c>
      <c r="R314" s="146"/>
      <c r="S314" s="146"/>
      <c r="T314" s="145">
        <f t="shared" si="33"/>
        <v>0</v>
      </c>
      <c r="U314" s="146"/>
      <c r="V314" s="146"/>
      <c r="W314" s="145">
        <f t="shared" si="34"/>
        <v>0</v>
      </c>
      <c r="X314" s="126">
        <f t="shared" si="31"/>
        <v>0</v>
      </c>
    </row>
    <row r="315" spans="1:24" x14ac:dyDescent="0.55000000000000004">
      <c r="A315">
        <v>306</v>
      </c>
      <c r="B315" s="142"/>
      <c r="C315" s="142"/>
      <c r="D315" s="142"/>
      <c r="E315" s="142"/>
      <c r="F315" s="142"/>
      <c r="G315" t="str">
        <f t="shared" si="28"/>
        <v/>
      </c>
      <c r="H315" s="142"/>
      <c r="I315" t="str">
        <f t="shared" ca="1" si="29"/>
        <v/>
      </c>
      <c r="J315" s="142"/>
      <c r="K315" t="str">
        <f t="shared" ca="1" si="30"/>
        <v/>
      </c>
      <c r="L315" s="142"/>
      <c r="M315" s="142"/>
      <c r="N315" s="142"/>
      <c r="O315" s="146"/>
      <c r="P315" s="146"/>
      <c r="Q315" s="145">
        <f t="shared" si="32"/>
        <v>0</v>
      </c>
      <c r="R315" s="146"/>
      <c r="S315" s="146"/>
      <c r="T315" s="145">
        <f t="shared" si="33"/>
        <v>0</v>
      </c>
      <c r="U315" s="146"/>
      <c r="V315" s="146"/>
      <c r="W315" s="145">
        <f t="shared" si="34"/>
        <v>0</v>
      </c>
      <c r="X315" s="126">
        <f t="shared" si="31"/>
        <v>0</v>
      </c>
    </row>
    <row r="316" spans="1:24" x14ac:dyDescent="0.55000000000000004">
      <c r="A316">
        <v>307</v>
      </c>
      <c r="B316" s="142"/>
      <c r="C316" s="142"/>
      <c r="D316" s="142"/>
      <c r="E316" s="142"/>
      <c r="F316" s="142"/>
      <c r="G316" t="str">
        <f t="shared" si="28"/>
        <v/>
      </c>
      <c r="H316" s="142"/>
      <c r="I316" t="str">
        <f t="shared" ca="1" si="29"/>
        <v/>
      </c>
      <c r="J316" s="142"/>
      <c r="K316" t="str">
        <f t="shared" ca="1" si="30"/>
        <v/>
      </c>
      <c r="L316" s="142"/>
      <c r="M316" s="142"/>
      <c r="N316" s="142"/>
      <c r="O316" s="146"/>
      <c r="P316" s="146"/>
      <c r="Q316" s="145">
        <f t="shared" si="32"/>
        <v>0</v>
      </c>
      <c r="R316" s="146"/>
      <c r="S316" s="146"/>
      <c r="T316" s="145">
        <f t="shared" si="33"/>
        <v>0</v>
      </c>
      <c r="U316" s="146"/>
      <c r="V316" s="146"/>
      <c r="W316" s="145">
        <f t="shared" si="34"/>
        <v>0</v>
      </c>
      <c r="X316" s="126">
        <f t="shared" si="31"/>
        <v>0</v>
      </c>
    </row>
    <row r="317" spans="1:24" x14ac:dyDescent="0.55000000000000004">
      <c r="A317">
        <v>308</v>
      </c>
      <c r="B317" s="142"/>
      <c r="C317" s="142"/>
      <c r="D317" s="142"/>
      <c r="E317" s="142"/>
      <c r="F317" s="142"/>
      <c r="G317" t="str">
        <f t="shared" si="28"/>
        <v/>
      </c>
      <c r="H317" s="142"/>
      <c r="I317" t="str">
        <f t="shared" ca="1" si="29"/>
        <v/>
      </c>
      <c r="J317" s="142"/>
      <c r="K317" t="str">
        <f t="shared" ca="1" si="30"/>
        <v/>
      </c>
      <c r="L317" s="142"/>
      <c r="M317" s="142"/>
      <c r="N317" s="142"/>
      <c r="O317" s="146"/>
      <c r="P317" s="146"/>
      <c r="Q317" s="145">
        <f t="shared" si="32"/>
        <v>0</v>
      </c>
      <c r="R317" s="146"/>
      <c r="S317" s="146"/>
      <c r="T317" s="145">
        <f t="shared" si="33"/>
        <v>0</v>
      </c>
      <c r="U317" s="146"/>
      <c r="V317" s="146"/>
      <c r="W317" s="145">
        <f t="shared" si="34"/>
        <v>0</v>
      </c>
      <c r="X317" s="126">
        <f t="shared" si="31"/>
        <v>0</v>
      </c>
    </row>
    <row r="318" spans="1:24" x14ac:dyDescent="0.55000000000000004">
      <c r="A318">
        <v>309</v>
      </c>
      <c r="B318" s="142"/>
      <c r="C318" s="142"/>
      <c r="D318" s="142"/>
      <c r="E318" s="142"/>
      <c r="F318" s="142"/>
      <c r="G318" t="str">
        <f t="shared" si="28"/>
        <v/>
      </c>
      <c r="H318" s="142"/>
      <c r="I318" t="str">
        <f t="shared" ca="1" si="29"/>
        <v/>
      </c>
      <c r="J318" s="142"/>
      <c r="K318" t="str">
        <f t="shared" ca="1" si="30"/>
        <v/>
      </c>
      <c r="L318" s="142"/>
      <c r="M318" s="142"/>
      <c r="N318" s="142"/>
      <c r="O318" s="146"/>
      <c r="P318" s="146"/>
      <c r="Q318" s="145">
        <f t="shared" si="32"/>
        <v>0</v>
      </c>
      <c r="R318" s="146"/>
      <c r="S318" s="146"/>
      <c r="T318" s="145">
        <f t="shared" si="33"/>
        <v>0</v>
      </c>
      <c r="U318" s="146"/>
      <c r="V318" s="146"/>
      <c r="W318" s="145">
        <f t="shared" si="34"/>
        <v>0</v>
      </c>
      <c r="X318" s="126">
        <f t="shared" si="31"/>
        <v>0</v>
      </c>
    </row>
    <row r="319" spans="1:24" x14ac:dyDescent="0.55000000000000004">
      <c r="A319">
        <v>310</v>
      </c>
      <c r="B319" s="142"/>
      <c r="C319" s="142"/>
      <c r="D319" s="142"/>
      <c r="E319" s="142"/>
      <c r="F319" s="142"/>
      <c r="G319" t="str">
        <f t="shared" si="28"/>
        <v/>
      </c>
      <c r="H319" s="142"/>
      <c r="I319" t="str">
        <f t="shared" ca="1" si="29"/>
        <v/>
      </c>
      <c r="J319" s="142"/>
      <c r="K319" t="str">
        <f t="shared" ca="1" si="30"/>
        <v/>
      </c>
      <c r="L319" s="142"/>
      <c r="M319" s="142"/>
      <c r="N319" s="142"/>
      <c r="O319" s="146"/>
      <c r="P319" s="146"/>
      <c r="Q319" s="145">
        <f t="shared" si="32"/>
        <v>0</v>
      </c>
      <c r="R319" s="146"/>
      <c r="S319" s="146"/>
      <c r="T319" s="145">
        <f t="shared" si="33"/>
        <v>0</v>
      </c>
      <c r="U319" s="146"/>
      <c r="V319" s="146"/>
      <c r="W319" s="145">
        <f t="shared" si="34"/>
        <v>0</v>
      </c>
      <c r="X319" s="126">
        <f t="shared" si="31"/>
        <v>0</v>
      </c>
    </row>
    <row r="320" spans="1:24" x14ac:dyDescent="0.55000000000000004">
      <c r="A320">
        <v>311</v>
      </c>
      <c r="B320" s="142"/>
      <c r="C320" s="142"/>
      <c r="D320" s="142"/>
      <c r="E320" s="142"/>
      <c r="F320" s="142"/>
      <c r="G320" t="str">
        <f t="shared" si="28"/>
        <v/>
      </c>
      <c r="H320" s="142"/>
      <c r="I320" t="str">
        <f t="shared" ca="1" si="29"/>
        <v/>
      </c>
      <c r="J320" s="142"/>
      <c r="K320" t="str">
        <f t="shared" ca="1" si="30"/>
        <v/>
      </c>
      <c r="L320" s="142"/>
      <c r="M320" s="142"/>
      <c r="N320" s="142"/>
      <c r="O320" s="146"/>
      <c r="P320" s="146"/>
      <c r="Q320" s="145">
        <f t="shared" si="32"/>
        <v>0</v>
      </c>
      <c r="R320" s="146"/>
      <c r="S320" s="146"/>
      <c r="T320" s="145">
        <f t="shared" si="33"/>
        <v>0</v>
      </c>
      <c r="U320" s="146"/>
      <c r="V320" s="146"/>
      <c r="W320" s="145">
        <f t="shared" si="34"/>
        <v>0</v>
      </c>
      <c r="X320" s="126">
        <f t="shared" si="31"/>
        <v>0</v>
      </c>
    </row>
    <row r="321" spans="1:24" x14ac:dyDescent="0.55000000000000004">
      <c r="A321">
        <v>312</v>
      </c>
      <c r="B321" s="142"/>
      <c r="C321" s="142"/>
      <c r="D321" s="142"/>
      <c r="E321" s="142"/>
      <c r="F321" s="142"/>
      <c r="G321" t="str">
        <f t="shared" si="28"/>
        <v/>
      </c>
      <c r="H321" s="142"/>
      <c r="I321" t="str">
        <f t="shared" ca="1" si="29"/>
        <v/>
      </c>
      <c r="J321" s="142"/>
      <c r="K321" t="str">
        <f t="shared" ca="1" si="30"/>
        <v/>
      </c>
      <c r="L321" s="142"/>
      <c r="M321" s="142"/>
      <c r="N321" s="142"/>
      <c r="O321" s="146"/>
      <c r="P321" s="146"/>
      <c r="Q321" s="145">
        <f t="shared" si="32"/>
        <v>0</v>
      </c>
      <c r="R321" s="146"/>
      <c r="S321" s="146"/>
      <c r="T321" s="145">
        <f t="shared" si="33"/>
        <v>0</v>
      </c>
      <c r="U321" s="146"/>
      <c r="V321" s="146"/>
      <c r="W321" s="145">
        <f t="shared" si="34"/>
        <v>0</v>
      </c>
      <c r="X321" s="126">
        <f t="shared" si="31"/>
        <v>0</v>
      </c>
    </row>
    <row r="322" spans="1:24" x14ac:dyDescent="0.55000000000000004">
      <c r="A322">
        <v>313</v>
      </c>
      <c r="B322" s="142"/>
      <c r="C322" s="142"/>
      <c r="D322" s="142"/>
      <c r="E322" s="142"/>
      <c r="F322" s="142"/>
      <c r="G322" t="str">
        <f t="shared" si="28"/>
        <v/>
      </c>
      <c r="H322" s="142"/>
      <c r="I322" t="str">
        <f t="shared" ca="1" si="29"/>
        <v/>
      </c>
      <c r="J322" s="142"/>
      <c r="K322" t="str">
        <f t="shared" ca="1" si="30"/>
        <v/>
      </c>
      <c r="L322" s="142"/>
      <c r="M322" s="142"/>
      <c r="N322" s="142"/>
      <c r="O322" s="146"/>
      <c r="P322" s="146"/>
      <c r="Q322" s="145">
        <f t="shared" si="32"/>
        <v>0</v>
      </c>
      <c r="R322" s="146"/>
      <c r="S322" s="146"/>
      <c r="T322" s="145">
        <f t="shared" si="33"/>
        <v>0</v>
      </c>
      <c r="U322" s="146"/>
      <c r="V322" s="146"/>
      <c r="W322" s="145">
        <f t="shared" si="34"/>
        <v>0</v>
      </c>
      <c r="X322" s="126">
        <f t="shared" si="31"/>
        <v>0</v>
      </c>
    </row>
    <row r="323" spans="1:24" x14ac:dyDescent="0.55000000000000004">
      <c r="A323">
        <v>314</v>
      </c>
      <c r="B323" s="142"/>
      <c r="C323" s="142"/>
      <c r="D323" s="142"/>
      <c r="E323" s="142"/>
      <c r="F323" s="142"/>
      <c r="G323" t="str">
        <f t="shared" si="28"/>
        <v/>
      </c>
      <c r="H323" s="142"/>
      <c r="I323" t="str">
        <f t="shared" ca="1" si="29"/>
        <v/>
      </c>
      <c r="J323" s="142"/>
      <c r="K323" t="str">
        <f t="shared" ca="1" si="30"/>
        <v/>
      </c>
      <c r="L323" s="142"/>
      <c r="M323" s="142"/>
      <c r="N323" s="142"/>
      <c r="O323" s="146"/>
      <c r="P323" s="146"/>
      <c r="Q323" s="145">
        <f t="shared" si="32"/>
        <v>0</v>
      </c>
      <c r="R323" s="146"/>
      <c r="S323" s="146"/>
      <c r="T323" s="145">
        <f t="shared" si="33"/>
        <v>0</v>
      </c>
      <c r="U323" s="146"/>
      <c r="V323" s="146"/>
      <c r="W323" s="145">
        <f t="shared" si="34"/>
        <v>0</v>
      </c>
      <c r="X323" s="126">
        <f t="shared" si="31"/>
        <v>0</v>
      </c>
    </row>
    <row r="324" spans="1:24" x14ac:dyDescent="0.55000000000000004">
      <c r="A324">
        <v>315</v>
      </c>
      <c r="B324" s="142"/>
      <c r="C324" s="142"/>
      <c r="D324" s="142"/>
      <c r="E324" s="142"/>
      <c r="F324" s="142"/>
      <c r="G324" t="str">
        <f t="shared" si="28"/>
        <v/>
      </c>
      <c r="H324" s="142"/>
      <c r="I324" t="str">
        <f t="shared" ca="1" si="29"/>
        <v/>
      </c>
      <c r="J324" s="142"/>
      <c r="K324" t="str">
        <f t="shared" ca="1" si="30"/>
        <v/>
      </c>
      <c r="L324" s="142"/>
      <c r="M324" s="142"/>
      <c r="N324" s="142"/>
      <c r="O324" s="146"/>
      <c r="P324" s="146"/>
      <c r="Q324" s="145">
        <f t="shared" si="32"/>
        <v>0</v>
      </c>
      <c r="R324" s="146"/>
      <c r="S324" s="146"/>
      <c r="T324" s="145">
        <f t="shared" si="33"/>
        <v>0</v>
      </c>
      <c r="U324" s="146"/>
      <c r="V324" s="146"/>
      <c r="W324" s="145">
        <f t="shared" si="34"/>
        <v>0</v>
      </c>
      <c r="X324" s="126">
        <f t="shared" si="31"/>
        <v>0</v>
      </c>
    </row>
    <row r="325" spans="1:24" x14ac:dyDescent="0.55000000000000004">
      <c r="A325">
        <v>316</v>
      </c>
      <c r="B325" s="142"/>
      <c r="C325" s="142"/>
      <c r="D325" s="142"/>
      <c r="E325" s="142"/>
      <c r="F325" s="142"/>
      <c r="G325" t="str">
        <f t="shared" si="28"/>
        <v/>
      </c>
      <c r="H325" s="142"/>
      <c r="I325" t="str">
        <f t="shared" ca="1" si="29"/>
        <v/>
      </c>
      <c r="J325" s="142"/>
      <c r="K325" t="str">
        <f t="shared" ca="1" si="30"/>
        <v/>
      </c>
      <c r="L325" s="142"/>
      <c r="M325" s="142"/>
      <c r="N325" s="142"/>
      <c r="O325" s="146"/>
      <c r="P325" s="146"/>
      <c r="Q325" s="145">
        <f t="shared" si="32"/>
        <v>0</v>
      </c>
      <c r="R325" s="146"/>
      <c r="S325" s="146"/>
      <c r="T325" s="145">
        <f t="shared" si="33"/>
        <v>0</v>
      </c>
      <c r="U325" s="146"/>
      <c r="V325" s="146"/>
      <c r="W325" s="145">
        <f t="shared" si="34"/>
        <v>0</v>
      </c>
      <c r="X325" s="126">
        <f t="shared" si="31"/>
        <v>0</v>
      </c>
    </row>
    <row r="326" spans="1:24" x14ac:dyDescent="0.55000000000000004">
      <c r="A326">
        <v>317</v>
      </c>
      <c r="B326" s="142"/>
      <c r="C326" s="142"/>
      <c r="D326" s="142"/>
      <c r="E326" s="142"/>
      <c r="F326" s="142"/>
      <c r="G326" t="str">
        <f t="shared" si="28"/>
        <v/>
      </c>
      <c r="H326" s="142"/>
      <c r="I326" t="str">
        <f t="shared" ca="1" si="29"/>
        <v/>
      </c>
      <c r="J326" s="142"/>
      <c r="K326" t="str">
        <f t="shared" ca="1" si="30"/>
        <v/>
      </c>
      <c r="L326" s="142"/>
      <c r="M326" s="142"/>
      <c r="N326" s="142"/>
      <c r="O326" s="146"/>
      <c r="P326" s="146"/>
      <c r="Q326" s="145">
        <f t="shared" si="32"/>
        <v>0</v>
      </c>
      <c r="R326" s="146"/>
      <c r="S326" s="146"/>
      <c r="T326" s="145">
        <f t="shared" si="33"/>
        <v>0</v>
      </c>
      <c r="U326" s="146"/>
      <c r="V326" s="146"/>
      <c r="W326" s="145">
        <f t="shared" si="34"/>
        <v>0</v>
      </c>
      <c r="X326" s="126">
        <f t="shared" si="31"/>
        <v>0</v>
      </c>
    </row>
    <row r="327" spans="1:24" x14ac:dyDescent="0.55000000000000004">
      <c r="A327">
        <v>318</v>
      </c>
      <c r="B327" s="142"/>
      <c r="C327" s="142"/>
      <c r="D327" s="142"/>
      <c r="E327" s="142"/>
      <c r="F327" s="142"/>
      <c r="G327" t="str">
        <f t="shared" si="28"/>
        <v/>
      </c>
      <c r="H327" s="142"/>
      <c r="I327" t="str">
        <f t="shared" ca="1" si="29"/>
        <v/>
      </c>
      <c r="J327" s="142"/>
      <c r="K327" t="str">
        <f t="shared" ca="1" si="30"/>
        <v/>
      </c>
      <c r="L327" s="142"/>
      <c r="M327" s="142"/>
      <c r="N327" s="142"/>
      <c r="O327" s="146"/>
      <c r="P327" s="146"/>
      <c r="Q327" s="145">
        <f t="shared" si="32"/>
        <v>0</v>
      </c>
      <c r="R327" s="146"/>
      <c r="S327" s="146"/>
      <c r="T327" s="145">
        <f t="shared" si="33"/>
        <v>0</v>
      </c>
      <c r="U327" s="146"/>
      <c r="V327" s="146"/>
      <c r="W327" s="145">
        <f t="shared" si="34"/>
        <v>0</v>
      </c>
      <c r="X327" s="126">
        <f t="shared" si="31"/>
        <v>0</v>
      </c>
    </row>
    <row r="328" spans="1:24" x14ac:dyDescent="0.55000000000000004">
      <c r="A328">
        <v>319</v>
      </c>
      <c r="B328" s="142"/>
      <c r="C328" s="142"/>
      <c r="D328" s="142"/>
      <c r="E328" s="142"/>
      <c r="F328" s="142"/>
      <c r="G328" t="str">
        <f t="shared" si="28"/>
        <v/>
      </c>
      <c r="H328" s="142"/>
      <c r="I328" t="str">
        <f t="shared" ca="1" si="29"/>
        <v/>
      </c>
      <c r="J328" s="142"/>
      <c r="K328" t="str">
        <f t="shared" ca="1" si="30"/>
        <v/>
      </c>
      <c r="L328" s="142"/>
      <c r="M328" s="142"/>
      <c r="N328" s="142"/>
      <c r="O328" s="146"/>
      <c r="P328" s="146"/>
      <c r="Q328" s="145">
        <f t="shared" si="32"/>
        <v>0</v>
      </c>
      <c r="R328" s="146"/>
      <c r="S328" s="146"/>
      <c r="T328" s="145">
        <f t="shared" si="33"/>
        <v>0</v>
      </c>
      <c r="U328" s="146"/>
      <c r="V328" s="146"/>
      <c r="W328" s="145">
        <f t="shared" si="34"/>
        <v>0</v>
      </c>
      <c r="X328" s="126">
        <f t="shared" si="31"/>
        <v>0</v>
      </c>
    </row>
    <row r="329" spans="1:24" x14ac:dyDescent="0.55000000000000004">
      <c r="A329">
        <v>320</v>
      </c>
      <c r="B329" s="142"/>
      <c r="C329" s="142"/>
      <c r="D329" s="142"/>
      <c r="E329" s="142"/>
      <c r="F329" s="142"/>
      <c r="G329" t="str">
        <f t="shared" si="28"/>
        <v/>
      </c>
      <c r="H329" s="142"/>
      <c r="I329" t="str">
        <f t="shared" ca="1" si="29"/>
        <v/>
      </c>
      <c r="J329" s="142"/>
      <c r="K329" t="str">
        <f t="shared" ca="1" si="30"/>
        <v/>
      </c>
      <c r="L329" s="142"/>
      <c r="M329" s="142"/>
      <c r="N329" s="142"/>
      <c r="O329" s="146"/>
      <c r="P329" s="146"/>
      <c r="Q329" s="145">
        <f t="shared" si="32"/>
        <v>0</v>
      </c>
      <c r="R329" s="146"/>
      <c r="S329" s="146"/>
      <c r="T329" s="145">
        <f t="shared" si="33"/>
        <v>0</v>
      </c>
      <c r="U329" s="146"/>
      <c r="V329" s="146"/>
      <c r="W329" s="145">
        <f t="shared" si="34"/>
        <v>0</v>
      </c>
      <c r="X329" s="126">
        <f t="shared" si="31"/>
        <v>0</v>
      </c>
    </row>
    <row r="330" spans="1:24" x14ac:dyDescent="0.55000000000000004">
      <c r="A330">
        <v>321</v>
      </c>
      <c r="B330" s="142"/>
      <c r="C330" s="142"/>
      <c r="D330" s="142"/>
      <c r="E330" s="142"/>
      <c r="F330" s="142"/>
      <c r="G330" t="str">
        <f t="shared" si="28"/>
        <v/>
      </c>
      <c r="H330" s="142"/>
      <c r="I330" t="str">
        <f t="shared" ca="1" si="29"/>
        <v/>
      </c>
      <c r="J330" s="142"/>
      <c r="K330" t="str">
        <f t="shared" ca="1" si="30"/>
        <v/>
      </c>
      <c r="L330" s="142"/>
      <c r="M330" s="142"/>
      <c r="N330" s="142"/>
      <c r="O330" s="146"/>
      <c r="P330" s="146"/>
      <c r="Q330" s="145">
        <f t="shared" si="32"/>
        <v>0</v>
      </c>
      <c r="R330" s="146"/>
      <c r="S330" s="146"/>
      <c r="T330" s="145">
        <f t="shared" si="33"/>
        <v>0</v>
      </c>
      <c r="U330" s="146"/>
      <c r="V330" s="146"/>
      <c r="W330" s="145">
        <f t="shared" si="34"/>
        <v>0</v>
      </c>
      <c r="X330" s="126">
        <f t="shared" si="31"/>
        <v>0</v>
      </c>
    </row>
    <row r="331" spans="1:24" x14ac:dyDescent="0.55000000000000004">
      <c r="A331">
        <v>322</v>
      </c>
      <c r="B331" s="142"/>
      <c r="C331" s="142"/>
      <c r="D331" s="142"/>
      <c r="E331" s="142"/>
      <c r="F331" s="142"/>
      <c r="G331" t="str">
        <f t="shared" ref="G331:G394" si="35">LEFT(F331,1)</f>
        <v/>
      </c>
      <c r="H331" s="142"/>
      <c r="I331" t="str">
        <f t="shared" ref="I331:I394" ca="1" si="36">IFERROR(VLOOKUP(H331,INDIRECT(G331&amp;"CATL"),2,FALSE),"")</f>
        <v/>
      </c>
      <c r="J331" s="142"/>
      <c r="K331" t="str">
        <f t="shared" ref="K331:K394" ca="1" si="37">IFERROR(VLOOKUP(J331,INDIRECT("SUB"&amp;I331&amp;"L"),2,FALSE),"")</f>
        <v/>
      </c>
      <c r="L331" s="142"/>
      <c r="M331" s="142"/>
      <c r="N331" s="142"/>
      <c r="O331" s="146"/>
      <c r="P331" s="146"/>
      <c r="Q331" s="145">
        <f t="shared" si="32"/>
        <v>0</v>
      </c>
      <c r="R331" s="146"/>
      <c r="S331" s="146"/>
      <c r="T331" s="145">
        <f t="shared" si="33"/>
        <v>0</v>
      </c>
      <c r="U331" s="146"/>
      <c r="V331" s="146"/>
      <c r="W331" s="145">
        <f t="shared" si="34"/>
        <v>0</v>
      </c>
      <c r="X331" s="126">
        <f t="shared" ref="X331:X394" si="38">O331-P331+R331-S331+U331-V331</f>
        <v>0</v>
      </c>
    </row>
    <row r="332" spans="1:24" x14ac:dyDescent="0.55000000000000004">
      <c r="A332">
        <v>323</v>
      </c>
      <c r="B332" s="142"/>
      <c r="C332" s="142"/>
      <c r="D332" s="142"/>
      <c r="E332" s="142"/>
      <c r="F332" s="142"/>
      <c r="G332" t="str">
        <f t="shared" si="35"/>
        <v/>
      </c>
      <c r="H332" s="142"/>
      <c r="I332" t="str">
        <f t="shared" ca="1" si="36"/>
        <v/>
      </c>
      <c r="J332" s="142"/>
      <c r="K332" t="str">
        <f t="shared" ca="1" si="37"/>
        <v/>
      </c>
      <c r="L332" s="142"/>
      <c r="M332" s="142"/>
      <c r="N332" s="142"/>
      <c r="O332" s="146"/>
      <c r="P332" s="146"/>
      <c r="Q332" s="145">
        <f t="shared" ref="Q332:Q395" si="39">Q331+O332-P332</f>
        <v>0</v>
      </c>
      <c r="R332" s="146"/>
      <c r="S332" s="146"/>
      <c r="T332" s="145">
        <f t="shared" ref="T332:T395" si="40">T331+R332-S332</f>
        <v>0</v>
      </c>
      <c r="U332" s="146"/>
      <c r="V332" s="146"/>
      <c r="W332" s="145">
        <f t="shared" ref="W332:W395" si="41">W331+U332-V332</f>
        <v>0</v>
      </c>
      <c r="X332" s="126">
        <f t="shared" si="38"/>
        <v>0</v>
      </c>
    </row>
    <row r="333" spans="1:24" x14ac:dyDescent="0.55000000000000004">
      <c r="A333">
        <v>324</v>
      </c>
      <c r="B333" s="142"/>
      <c r="C333" s="142"/>
      <c r="D333" s="142"/>
      <c r="E333" s="142"/>
      <c r="F333" s="142"/>
      <c r="G333" t="str">
        <f t="shared" si="35"/>
        <v/>
      </c>
      <c r="H333" s="142"/>
      <c r="I333" t="str">
        <f t="shared" ca="1" si="36"/>
        <v/>
      </c>
      <c r="J333" s="142"/>
      <c r="K333" t="str">
        <f t="shared" ca="1" si="37"/>
        <v/>
      </c>
      <c r="L333" s="142"/>
      <c r="M333" s="142"/>
      <c r="N333" s="142"/>
      <c r="O333" s="146"/>
      <c r="P333" s="146"/>
      <c r="Q333" s="145">
        <f t="shared" si="39"/>
        <v>0</v>
      </c>
      <c r="R333" s="146"/>
      <c r="S333" s="146"/>
      <c r="T333" s="145">
        <f t="shared" si="40"/>
        <v>0</v>
      </c>
      <c r="U333" s="146"/>
      <c r="V333" s="146"/>
      <c r="W333" s="145">
        <f t="shared" si="41"/>
        <v>0</v>
      </c>
      <c r="X333" s="126">
        <f t="shared" si="38"/>
        <v>0</v>
      </c>
    </row>
    <row r="334" spans="1:24" x14ac:dyDescent="0.55000000000000004">
      <c r="A334">
        <v>325</v>
      </c>
      <c r="B334" s="142"/>
      <c r="C334" s="142"/>
      <c r="D334" s="142"/>
      <c r="E334" s="142"/>
      <c r="F334" s="142"/>
      <c r="G334" t="str">
        <f t="shared" si="35"/>
        <v/>
      </c>
      <c r="H334" s="142"/>
      <c r="I334" t="str">
        <f t="shared" ca="1" si="36"/>
        <v/>
      </c>
      <c r="J334" s="142"/>
      <c r="K334" t="str">
        <f t="shared" ca="1" si="37"/>
        <v/>
      </c>
      <c r="L334" s="142"/>
      <c r="M334" s="142"/>
      <c r="N334" s="142"/>
      <c r="O334" s="146"/>
      <c r="P334" s="146"/>
      <c r="Q334" s="145">
        <f t="shared" si="39"/>
        <v>0</v>
      </c>
      <c r="R334" s="146"/>
      <c r="S334" s="146"/>
      <c r="T334" s="145">
        <f t="shared" si="40"/>
        <v>0</v>
      </c>
      <c r="U334" s="146"/>
      <c r="V334" s="146"/>
      <c r="W334" s="145">
        <f t="shared" si="41"/>
        <v>0</v>
      </c>
      <c r="X334" s="126">
        <f t="shared" si="38"/>
        <v>0</v>
      </c>
    </row>
    <row r="335" spans="1:24" x14ac:dyDescent="0.55000000000000004">
      <c r="A335">
        <v>326</v>
      </c>
      <c r="B335" s="142"/>
      <c r="C335" s="142"/>
      <c r="D335" s="142"/>
      <c r="E335" s="142"/>
      <c r="F335" s="142"/>
      <c r="G335" t="str">
        <f t="shared" si="35"/>
        <v/>
      </c>
      <c r="H335" s="142"/>
      <c r="I335" t="str">
        <f t="shared" ca="1" si="36"/>
        <v/>
      </c>
      <c r="J335" s="142"/>
      <c r="K335" t="str">
        <f t="shared" ca="1" si="37"/>
        <v/>
      </c>
      <c r="L335" s="142"/>
      <c r="M335" s="142"/>
      <c r="N335" s="142"/>
      <c r="O335" s="146"/>
      <c r="P335" s="146"/>
      <c r="Q335" s="145">
        <f t="shared" si="39"/>
        <v>0</v>
      </c>
      <c r="R335" s="146"/>
      <c r="S335" s="146"/>
      <c r="T335" s="145">
        <f t="shared" si="40"/>
        <v>0</v>
      </c>
      <c r="U335" s="146"/>
      <c r="V335" s="146"/>
      <c r="W335" s="145">
        <f t="shared" si="41"/>
        <v>0</v>
      </c>
      <c r="X335" s="126">
        <f t="shared" si="38"/>
        <v>0</v>
      </c>
    </row>
    <row r="336" spans="1:24" x14ac:dyDescent="0.55000000000000004">
      <c r="A336">
        <v>327</v>
      </c>
      <c r="B336" s="142"/>
      <c r="C336" s="142"/>
      <c r="D336" s="142"/>
      <c r="E336" s="142"/>
      <c r="F336" s="142"/>
      <c r="G336" t="str">
        <f t="shared" si="35"/>
        <v/>
      </c>
      <c r="H336" s="142"/>
      <c r="I336" t="str">
        <f t="shared" ca="1" si="36"/>
        <v/>
      </c>
      <c r="J336" s="142"/>
      <c r="K336" t="str">
        <f t="shared" ca="1" si="37"/>
        <v/>
      </c>
      <c r="L336" s="142"/>
      <c r="M336" s="142"/>
      <c r="N336" s="142"/>
      <c r="O336" s="146"/>
      <c r="P336" s="146"/>
      <c r="Q336" s="145">
        <f t="shared" si="39"/>
        <v>0</v>
      </c>
      <c r="R336" s="146"/>
      <c r="S336" s="146"/>
      <c r="T336" s="145">
        <f t="shared" si="40"/>
        <v>0</v>
      </c>
      <c r="U336" s="146"/>
      <c r="V336" s="146"/>
      <c r="W336" s="145">
        <f t="shared" si="41"/>
        <v>0</v>
      </c>
      <c r="X336" s="126">
        <f t="shared" si="38"/>
        <v>0</v>
      </c>
    </row>
    <row r="337" spans="1:24" x14ac:dyDescent="0.55000000000000004">
      <c r="A337">
        <v>328</v>
      </c>
      <c r="B337" s="142"/>
      <c r="C337" s="142"/>
      <c r="D337" s="142"/>
      <c r="E337" s="142"/>
      <c r="F337" s="142"/>
      <c r="G337" t="str">
        <f t="shared" si="35"/>
        <v/>
      </c>
      <c r="H337" s="142"/>
      <c r="I337" t="str">
        <f t="shared" ca="1" si="36"/>
        <v/>
      </c>
      <c r="J337" s="142"/>
      <c r="K337" t="str">
        <f t="shared" ca="1" si="37"/>
        <v/>
      </c>
      <c r="L337" s="142"/>
      <c r="M337" s="142"/>
      <c r="N337" s="142"/>
      <c r="O337" s="146"/>
      <c r="P337" s="146"/>
      <c r="Q337" s="145">
        <f t="shared" si="39"/>
        <v>0</v>
      </c>
      <c r="R337" s="146"/>
      <c r="S337" s="146"/>
      <c r="T337" s="145">
        <f t="shared" si="40"/>
        <v>0</v>
      </c>
      <c r="U337" s="146"/>
      <c r="V337" s="146"/>
      <c r="W337" s="145">
        <f t="shared" si="41"/>
        <v>0</v>
      </c>
      <c r="X337" s="126">
        <f t="shared" si="38"/>
        <v>0</v>
      </c>
    </row>
    <row r="338" spans="1:24" x14ac:dyDescent="0.55000000000000004">
      <c r="A338">
        <v>329</v>
      </c>
      <c r="B338" s="142"/>
      <c r="C338" s="142"/>
      <c r="D338" s="142"/>
      <c r="E338" s="142"/>
      <c r="F338" s="142"/>
      <c r="G338" t="str">
        <f t="shared" si="35"/>
        <v/>
      </c>
      <c r="H338" s="142"/>
      <c r="I338" t="str">
        <f t="shared" ca="1" si="36"/>
        <v/>
      </c>
      <c r="J338" s="142"/>
      <c r="K338" t="str">
        <f t="shared" ca="1" si="37"/>
        <v/>
      </c>
      <c r="L338" s="142"/>
      <c r="M338" s="142"/>
      <c r="N338" s="142"/>
      <c r="O338" s="146"/>
      <c r="P338" s="146"/>
      <c r="Q338" s="145">
        <f t="shared" si="39"/>
        <v>0</v>
      </c>
      <c r="R338" s="146"/>
      <c r="S338" s="146"/>
      <c r="T338" s="145">
        <f t="shared" si="40"/>
        <v>0</v>
      </c>
      <c r="U338" s="146"/>
      <c r="V338" s="146"/>
      <c r="W338" s="145">
        <f t="shared" si="41"/>
        <v>0</v>
      </c>
      <c r="X338" s="126">
        <f t="shared" si="38"/>
        <v>0</v>
      </c>
    </row>
    <row r="339" spans="1:24" x14ac:dyDescent="0.55000000000000004">
      <c r="A339">
        <v>330</v>
      </c>
      <c r="B339" s="142"/>
      <c r="C339" s="142"/>
      <c r="D339" s="142"/>
      <c r="E339" s="142"/>
      <c r="F339" s="142"/>
      <c r="G339" t="str">
        <f t="shared" si="35"/>
        <v/>
      </c>
      <c r="H339" s="142"/>
      <c r="I339" t="str">
        <f t="shared" ca="1" si="36"/>
        <v/>
      </c>
      <c r="J339" s="142"/>
      <c r="K339" t="str">
        <f t="shared" ca="1" si="37"/>
        <v/>
      </c>
      <c r="L339" s="142"/>
      <c r="M339" s="142"/>
      <c r="N339" s="142"/>
      <c r="O339" s="146"/>
      <c r="P339" s="146"/>
      <c r="Q339" s="145">
        <f t="shared" si="39"/>
        <v>0</v>
      </c>
      <c r="R339" s="146"/>
      <c r="S339" s="146"/>
      <c r="T339" s="145">
        <f t="shared" si="40"/>
        <v>0</v>
      </c>
      <c r="U339" s="146"/>
      <c r="V339" s="146"/>
      <c r="W339" s="145">
        <f t="shared" si="41"/>
        <v>0</v>
      </c>
      <c r="X339" s="126">
        <f t="shared" si="38"/>
        <v>0</v>
      </c>
    </row>
    <row r="340" spans="1:24" x14ac:dyDescent="0.55000000000000004">
      <c r="A340">
        <v>331</v>
      </c>
      <c r="B340" s="142"/>
      <c r="C340" s="142"/>
      <c r="D340" s="142"/>
      <c r="E340" s="142"/>
      <c r="F340" s="142"/>
      <c r="G340" t="str">
        <f t="shared" si="35"/>
        <v/>
      </c>
      <c r="H340" s="142"/>
      <c r="I340" t="str">
        <f t="shared" ca="1" si="36"/>
        <v/>
      </c>
      <c r="J340" s="142"/>
      <c r="K340" t="str">
        <f t="shared" ca="1" si="37"/>
        <v/>
      </c>
      <c r="L340" s="142"/>
      <c r="M340" s="142"/>
      <c r="N340" s="142"/>
      <c r="O340" s="146"/>
      <c r="P340" s="146"/>
      <c r="Q340" s="145">
        <f t="shared" si="39"/>
        <v>0</v>
      </c>
      <c r="R340" s="146"/>
      <c r="S340" s="146"/>
      <c r="T340" s="145">
        <f t="shared" si="40"/>
        <v>0</v>
      </c>
      <c r="U340" s="146"/>
      <c r="V340" s="146"/>
      <c r="W340" s="145">
        <f t="shared" si="41"/>
        <v>0</v>
      </c>
      <c r="X340" s="126">
        <f t="shared" si="38"/>
        <v>0</v>
      </c>
    </row>
    <row r="341" spans="1:24" x14ac:dyDescent="0.55000000000000004">
      <c r="A341">
        <v>332</v>
      </c>
      <c r="B341" s="142"/>
      <c r="C341" s="142"/>
      <c r="D341" s="142"/>
      <c r="E341" s="142"/>
      <c r="F341" s="142"/>
      <c r="G341" t="str">
        <f t="shared" si="35"/>
        <v/>
      </c>
      <c r="H341" s="142"/>
      <c r="I341" t="str">
        <f t="shared" ca="1" si="36"/>
        <v/>
      </c>
      <c r="J341" s="142"/>
      <c r="K341" t="str">
        <f t="shared" ca="1" si="37"/>
        <v/>
      </c>
      <c r="L341" s="142"/>
      <c r="M341" s="142"/>
      <c r="N341" s="142"/>
      <c r="O341" s="146"/>
      <c r="P341" s="146"/>
      <c r="Q341" s="145">
        <f t="shared" si="39"/>
        <v>0</v>
      </c>
      <c r="R341" s="146"/>
      <c r="S341" s="146"/>
      <c r="T341" s="145">
        <f t="shared" si="40"/>
        <v>0</v>
      </c>
      <c r="U341" s="146"/>
      <c r="V341" s="146"/>
      <c r="W341" s="145">
        <f t="shared" si="41"/>
        <v>0</v>
      </c>
      <c r="X341" s="126">
        <f t="shared" si="38"/>
        <v>0</v>
      </c>
    </row>
    <row r="342" spans="1:24" x14ac:dyDescent="0.55000000000000004">
      <c r="A342">
        <v>333</v>
      </c>
      <c r="B342" s="142"/>
      <c r="C342" s="142"/>
      <c r="D342" s="142"/>
      <c r="E342" s="142"/>
      <c r="F342" s="142"/>
      <c r="G342" t="str">
        <f t="shared" si="35"/>
        <v/>
      </c>
      <c r="H342" s="142"/>
      <c r="I342" t="str">
        <f t="shared" ca="1" si="36"/>
        <v/>
      </c>
      <c r="J342" s="142"/>
      <c r="K342" t="str">
        <f t="shared" ca="1" si="37"/>
        <v/>
      </c>
      <c r="L342" s="142"/>
      <c r="M342" s="142"/>
      <c r="N342" s="142"/>
      <c r="O342" s="146"/>
      <c r="P342" s="146"/>
      <c r="Q342" s="145">
        <f t="shared" si="39"/>
        <v>0</v>
      </c>
      <c r="R342" s="146"/>
      <c r="S342" s="146"/>
      <c r="T342" s="145">
        <f t="shared" si="40"/>
        <v>0</v>
      </c>
      <c r="U342" s="146"/>
      <c r="V342" s="146"/>
      <c r="W342" s="145">
        <f t="shared" si="41"/>
        <v>0</v>
      </c>
      <c r="X342" s="126">
        <f t="shared" si="38"/>
        <v>0</v>
      </c>
    </row>
    <row r="343" spans="1:24" x14ac:dyDescent="0.55000000000000004">
      <c r="A343">
        <v>334</v>
      </c>
      <c r="B343" s="142"/>
      <c r="C343" s="142"/>
      <c r="D343" s="142"/>
      <c r="E343" s="142"/>
      <c r="F343" s="142"/>
      <c r="G343" t="str">
        <f t="shared" si="35"/>
        <v/>
      </c>
      <c r="H343" s="142"/>
      <c r="I343" t="str">
        <f t="shared" ca="1" si="36"/>
        <v/>
      </c>
      <c r="J343" s="142"/>
      <c r="K343" t="str">
        <f t="shared" ca="1" si="37"/>
        <v/>
      </c>
      <c r="L343" s="142"/>
      <c r="M343" s="142"/>
      <c r="N343" s="142"/>
      <c r="O343" s="146"/>
      <c r="P343" s="146"/>
      <c r="Q343" s="145">
        <f t="shared" si="39"/>
        <v>0</v>
      </c>
      <c r="R343" s="146"/>
      <c r="S343" s="146"/>
      <c r="T343" s="145">
        <f t="shared" si="40"/>
        <v>0</v>
      </c>
      <c r="U343" s="146"/>
      <c r="V343" s="146"/>
      <c r="W343" s="145">
        <f t="shared" si="41"/>
        <v>0</v>
      </c>
      <c r="X343" s="126">
        <f t="shared" si="38"/>
        <v>0</v>
      </c>
    </row>
    <row r="344" spans="1:24" x14ac:dyDescent="0.55000000000000004">
      <c r="A344">
        <v>335</v>
      </c>
      <c r="B344" s="142"/>
      <c r="C344" s="142"/>
      <c r="D344" s="142"/>
      <c r="E344" s="142"/>
      <c r="F344" s="142"/>
      <c r="G344" t="str">
        <f t="shared" si="35"/>
        <v/>
      </c>
      <c r="H344" s="142"/>
      <c r="I344" t="str">
        <f t="shared" ca="1" si="36"/>
        <v/>
      </c>
      <c r="J344" s="142"/>
      <c r="K344" t="str">
        <f t="shared" ca="1" si="37"/>
        <v/>
      </c>
      <c r="L344" s="142"/>
      <c r="M344" s="142"/>
      <c r="N344" s="142"/>
      <c r="O344" s="146"/>
      <c r="P344" s="146"/>
      <c r="Q344" s="145">
        <f t="shared" si="39"/>
        <v>0</v>
      </c>
      <c r="R344" s="146"/>
      <c r="S344" s="146"/>
      <c r="T344" s="145">
        <f t="shared" si="40"/>
        <v>0</v>
      </c>
      <c r="U344" s="146"/>
      <c r="V344" s="146"/>
      <c r="W344" s="145">
        <f t="shared" si="41"/>
        <v>0</v>
      </c>
      <c r="X344" s="126">
        <f t="shared" si="38"/>
        <v>0</v>
      </c>
    </row>
    <row r="345" spans="1:24" x14ac:dyDescent="0.55000000000000004">
      <c r="A345">
        <v>336</v>
      </c>
      <c r="B345" s="142"/>
      <c r="C345" s="142"/>
      <c r="D345" s="142"/>
      <c r="E345" s="142"/>
      <c r="F345" s="142"/>
      <c r="G345" t="str">
        <f t="shared" si="35"/>
        <v/>
      </c>
      <c r="H345" s="142"/>
      <c r="I345" t="str">
        <f t="shared" ca="1" si="36"/>
        <v/>
      </c>
      <c r="J345" s="142"/>
      <c r="K345" t="str">
        <f t="shared" ca="1" si="37"/>
        <v/>
      </c>
      <c r="L345" s="142"/>
      <c r="M345" s="142"/>
      <c r="N345" s="142"/>
      <c r="O345" s="146"/>
      <c r="P345" s="146"/>
      <c r="Q345" s="145">
        <f t="shared" si="39"/>
        <v>0</v>
      </c>
      <c r="R345" s="146"/>
      <c r="S345" s="146"/>
      <c r="T345" s="145">
        <f t="shared" si="40"/>
        <v>0</v>
      </c>
      <c r="U345" s="146"/>
      <c r="V345" s="146"/>
      <c r="W345" s="145">
        <f t="shared" si="41"/>
        <v>0</v>
      </c>
      <c r="X345" s="126">
        <f t="shared" si="38"/>
        <v>0</v>
      </c>
    </row>
    <row r="346" spans="1:24" x14ac:dyDescent="0.55000000000000004">
      <c r="A346">
        <v>337</v>
      </c>
      <c r="B346" s="142"/>
      <c r="C346" s="142"/>
      <c r="D346" s="142"/>
      <c r="E346" s="142"/>
      <c r="F346" s="142"/>
      <c r="G346" t="str">
        <f t="shared" si="35"/>
        <v/>
      </c>
      <c r="H346" s="142"/>
      <c r="I346" t="str">
        <f t="shared" ca="1" si="36"/>
        <v/>
      </c>
      <c r="J346" s="142"/>
      <c r="K346" t="str">
        <f t="shared" ca="1" si="37"/>
        <v/>
      </c>
      <c r="L346" s="142"/>
      <c r="M346" s="142"/>
      <c r="N346" s="142"/>
      <c r="O346" s="146"/>
      <c r="P346" s="146"/>
      <c r="Q346" s="145">
        <f t="shared" si="39"/>
        <v>0</v>
      </c>
      <c r="R346" s="146"/>
      <c r="S346" s="146"/>
      <c r="T346" s="145">
        <f t="shared" si="40"/>
        <v>0</v>
      </c>
      <c r="U346" s="146"/>
      <c r="V346" s="146"/>
      <c r="W346" s="145">
        <f t="shared" si="41"/>
        <v>0</v>
      </c>
      <c r="X346" s="126">
        <f t="shared" si="38"/>
        <v>0</v>
      </c>
    </row>
    <row r="347" spans="1:24" x14ac:dyDescent="0.55000000000000004">
      <c r="A347">
        <v>338</v>
      </c>
      <c r="B347" s="142"/>
      <c r="C347" s="142"/>
      <c r="D347" s="142"/>
      <c r="E347" s="142"/>
      <c r="F347" s="142"/>
      <c r="G347" t="str">
        <f t="shared" si="35"/>
        <v/>
      </c>
      <c r="H347" s="142"/>
      <c r="I347" t="str">
        <f t="shared" ca="1" si="36"/>
        <v/>
      </c>
      <c r="J347" s="142"/>
      <c r="K347" t="str">
        <f t="shared" ca="1" si="37"/>
        <v/>
      </c>
      <c r="L347" s="142"/>
      <c r="M347" s="142"/>
      <c r="N347" s="142"/>
      <c r="O347" s="146"/>
      <c r="P347" s="146"/>
      <c r="Q347" s="145">
        <f t="shared" si="39"/>
        <v>0</v>
      </c>
      <c r="R347" s="146"/>
      <c r="S347" s="146"/>
      <c r="T347" s="145">
        <f t="shared" si="40"/>
        <v>0</v>
      </c>
      <c r="U347" s="146"/>
      <c r="V347" s="146"/>
      <c r="W347" s="145">
        <f t="shared" si="41"/>
        <v>0</v>
      </c>
      <c r="X347" s="126">
        <f t="shared" si="38"/>
        <v>0</v>
      </c>
    </row>
    <row r="348" spans="1:24" x14ac:dyDescent="0.55000000000000004">
      <c r="A348">
        <v>339</v>
      </c>
      <c r="B348" s="142"/>
      <c r="C348" s="142"/>
      <c r="D348" s="142"/>
      <c r="E348" s="142"/>
      <c r="F348" s="142"/>
      <c r="G348" t="str">
        <f t="shared" si="35"/>
        <v/>
      </c>
      <c r="H348" s="142"/>
      <c r="I348" t="str">
        <f t="shared" ca="1" si="36"/>
        <v/>
      </c>
      <c r="J348" s="142"/>
      <c r="K348" t="str">
        <f t="shared" ca="1" si="37"/>
        <v/>
      </c>
      <c r="L348" s="142"/>
      <c r="M348" s="142"/>
      <c r="N348" s="142"/>
      <c r="O348" s="146"/>
      <c r="P348" s="146"/>
      <c r="Q348" s="145">
        <f t="shared" si="39"/>
        <v>0</v>
      </c>
      <c r="R348" s="146"/>
      <c r="S348" s="146"/>
      <c r="T348" s="145">
        <f t="shared" si="40"/>
        <v>0</v>
      </c>
      <c r="U348" s="146"/>
      <c r="V348" s="146"/>
      <c r="W348" s="145">
        <f t="shared" si="41"/>
        <v>0</v>
      </c>
      <c r="X348" s="126">
        <f t="shared" si="38"/>
        <v>0</v>
      </c>
    </row>
    <row r="349" spans="1:24" x14ac:dyDescent="0.55000000000000004">
      <c r="A349">
        <v>340</v>
      </c>
      <c r="B349" s="142"/>
      <c r="C349" s="142"/>
      <c r="D349" s="142"/>
      <c r="E349" s="142"/>
      <c r="F349" s="142"/>
      <c r="G349" t="str">
        <f t="shared" si="35"/>
        <v/>
      </c>
      <c r="H349" s="142"/>
      <c r="I349" t="str">
        <f t="shared" ca="1" si="36"/>
        <v/>
      </c>
      <c r="J349" s="142"/>
      <c r="K349" t="str">
        <f t="shared" ca="1" si="37"/>
        <v/>
      </c>
      <c r="L349" s="142"/>
      <c r="M349" s="142"/>
      <c r="N349" s="142"/>
      <c r="O349" s="146"/>
      <c r="P349" s="146"/>
      <c r="Q349" s="145">
        <f t="shared" si="39"/>
        <v>0</v>
      </c>
      <c r="R349" s="146"/>
      <c r="S349" s="146"/>
      <c r="T349" s="145">
        <f t="shared" si="40"/>
        <v>0</v>
      </c>
      <c r="U349" s="146"/>
      <c r="V349" s="146"/>
      <c r="W349" s="145">
        <f t="shared" si="41"/>
        <v>0</v>
      </c>
      <c r="X349" s="126">
        <f t="shared" si="38"/>
        <v>0</v>
      </c>
    </row>
    <row r="350" spans="1:24" x14ac:dyDescent="0.55000000000000004">
      <c r="A350">
        <v>341</v>
      </c>
      <c r="B350" s="142"/>
      <c r="C350" s="142"/>
      <c r="D350" s="142"/>
      <c r="E350" s="142"/>
      <c r="F350" s="142"/>
      <c r="G350" t="str">
        <f t="shared" si="35"/>
        <v/>
      </c>
      <c r="H350" s="142"/>
      <c r="I350" t="str">
        <f t="shared" ca="1" si="36"/>
        <v/>
      </c>
      <c r="J350" s="142"/>
      <c r="K350" t="str">
        <f t="shared" ca="1" si="37"/>
        <v/>
      </c>
      <c r="L350" s="142"/>
      <c r="M350" s="142"/>
      <c r="N350" s="142"/>
      <c r="O350" s="146"/>
      <c r="P350" s="146"/>
      <c r="Q350" s="145">
        <f t="shared" si="39"/>
        <v>0</v>
      </c>
      <c r="R350" s="146"/>
      <c r="S350" s="146"/>
      <c r="T350" s="145">
        <f t="shared" si="40"/>
        <v>0</v>
      </c>
      <c r="U350" s="146"/>
      <c r="V350" s="146"/>
      <c r="W350" s="145">
        <f t="shared" si="41"/>
        <v>0</v>
      </c>
      <c r="X350" s="126">
        <f t="shared" si="38"/>
        <v>0</v>
      </c>
    </row>
    <row r="351" spans="1:24" x14ac:dyDescent="0.55000000000000004">
      <c r="A351">
        <v>342</v>
      </c>
      <c r="B351" s="142"/>
      <c r="C351" s="142"/>
      <c r="D351" s="142"/>
      <c r="E351" s="142"/>
      <c r="F351" s="142"/>
      <c r="G351" t="str">
        <f t="shared" si="35"/>
        <v/>
      </c>
      <c r="H351" s="142"/>
      <c r="I351" t="str">
        <f t="shared" ca="1" si="36"/>
        <v/>
      </c>
      <c r="J351" s="142"/>
      <c r="K351" t="str">
        <f t="shared" ca="1" si="37"/>
        <v/>
      </c>
      <c r="L351" s="142"/>
      <c r="M351" s="142"/>
      <c r="N351" s="142"/>
      <c r="O351" s="146"/>
      <c r="P351" s="146"/>
      <c r="Q351" s="145">
        <f t="shared" si="39"/>
        <v>0</v>
      </c>
      <c r="R351" s="146"/>
      <c r="S351" s="146"/>
      <c r="T351" s="145">
        <f t="shared" si="40"/>
        <v>0</v>
      </c>
      <c r="U351" s="146"/>
      <c r="V351" s="146"/>
      <c r="W351" s="145">
        <f t="shared" si="41"/>
        <v>0</v>
      </c>
      <c r="X351" s="126">
        <f t="shared" si="38"/>
        <v>0</v>
      </c>
    </row>
    <row r="352" spans="1:24" x14ac:dyDescent="0.55000000000000004">
      <c r="A352">
        <v>343</v>
      </c>
      <c r="B352" s="142"/>
      <c r="C352" s="142"/>
      <c r="D352" s="142"/>
      <c r="E352" s="142"/>
      <c r="F352" s="142"/>
      <c r="G352" t="str">
        <f t="shared" si="35"/>
        <v/>
      </c>
      <c r="H352" s="142"/>
      <c r="I352" t="str">
        <f t="shared" ca="1" si="36"/>
        <v/>
      </c>
      <c r="J352" s="142"/>
      <c r="K352" t="str">
        <f t="shared" ca="1" si="37"/>
        <v/>
      </c>
      <c r="L352" s="142"/>
      <c r="M352" s="142"/>
      <c r="N352" s="142"/>
      <c r="O352" s="146"/>
      <c r="P352" s="146"/>
      <c r="Q352" s="145">
        <f t="shared" si="39"/>
        <v>0</v>
      </c>
      <c r="R352" s="146"/>
      <c r="S352" s="146"/>
      <c r="T352" s="145">
        <f t="shared" si="40"/>
        <v>0</v>
      </c>
      <c r="U352" s="146"/>
      <c r="V352" s="146"/>
      <c r="W352" s="145">
        <f t="shared" si="41"/>
        <v>0</v>
      </c>
      <c r="X352" s="126">
        <f t="shared" si="38"/>
        <v>0</v>
      </c>
    </row>
    <row r="353" spans="1:24" x14ac:dyDescent="0.55000000000000004">
      <c r="A353">
        <v>344</v>
      </c>
      <c r="B353" s="142"/>
      <c r="C353" s="142"/>
      <c r="D353" s="142"/>
      <c r="E353" s="142"/>
      <c r="F353" s="142"/>
      <c r="G353" t="str">
        <f t="shared" si="35"/>
        <v/>
      </c>
      <c r="H353" s="142"/>
      <c r="I353" t="str">
        <f t="shared" ca="1" si="36"/>
        <v/>
      </c>
      <c r="J353" s="142"/>
      <c r="K353" t="str">
        <f t="shared" ca="1" si="37"/>
        <v/>
      </c>
      <c r="L353" s="142"/>
      <c r="M353" s="142"/>
      <c r="N353" s="142"/>
      <c r="O353" s="146"/>
      <c r="P353" s="146"/>
      <c r="Q353" s="145">
        <f t="shared" si="39"/>
        <v>0</v>
      </c>
      <c r="R353" s="146"/>
      <c r="S353" s="146"/>
      <c r="T353" s="145">
        <f t="shared" si="40"/>
        <v>0</v>
      </c>
      <c r="U353" s="146"/>
      <c r="V353" s="146"/>
      <c r="W353" s="145">
        <f t="shared" si="41"/>
        <v>0</v>
      </c>
      <c r="X353" s="126">
        <f t="shared" si="38"/>
        <v>0</v>
      </c>
    </row>
    <row r="354" spans="1:24" x14ac:dyDescent="0.55000000000000004">
      <c r="A354">
        <v>345</v>
      </c>
      <c r="B354" s="142"/>
      <c r="C354" s="142"/>
      <c r="D354" s="142"/>
      <c r="E354" s="142"/>
      <c r="F354" s="142"/>
      <c r="G354" t="str">
        <f t="shared" si="35"/>
        <v/>
      </c>
      <c r="H354" s="142"/>
      <c r="I354" t="str">
        <f t="shared" ca="1" si="36"/>
        <v/>
      </c>
      <c r="J354" s="142"/>
      <c r="K354" t="str">
        <f t="shared" ca="1" si="37"/>
        <v/>
      </c>
      <c r="L354" s="142"/>
      <c r="M354" s="142"/>
      <c r="N354" s="142"/>
      <c r="O354" s="146"/>
      <c r="P354" s="146"/>
      <c r="Q354" s="145">
        <f t="shared" si="39"/>
        <v>0</v>
      </c>
      <c r="R354" s="146"/>
      <c r="S354" s="146"/>
      <c r="T354" s="145">
        <f t="shared" si="40"/>
        <v>0</v>
      </c>
      <c r="U354" s="146"/>
      <c r="V354" s="146"/>
      <c r="W354" s="145">
        <f t="shared" si="41"/>
        <v>0</v>
      </c>
      <c r="X354" s="126">
        <f t="shared" si="38"/>
        <v>0</v>
      </c>
    </row>
    <row r="355" spans="1:24" x14ac:dyDescent="0.55000000000000004">
      <c r="A355">
        <v>346</v>
      </c>
      <c r="B355" s="142"/>
      <c r="C355" s="142"/>
      <c r="D355" s="142"/>
      <c r="E355" s="142"/>
      <c r="F355" s="142"/>
      <c r="G355" t="str">
        <f t="shared" si="35"/>
        <v/>
      </c>
      <c r="H355" s="142"/>
      <c r="I355" t="str">
        <f t="shared" ca="1" si="36"/>
        <v/>
      </c>
      <c r="J355" s="142"/>
      <c r="K355" t="str">
        <f t="shared" ca="1" si="37"/>
        <v/>
      </c>
      <c r="L355" s="142"/>
      <c r="M355" s="142"/>
      <c r="N355" s="142"/>
      <c r="O355" s="146"/>
      <c r="P355" s="146"/>
      <c r="Q355" s="145">
        <f t="shared" si="39"/>
        <v>0</v>
      </c>
      <c r="R355" s="146"/>
      <c r="S355" s="146"/>
      <c r="T355" s="145">
        <f t="shared" si="40"/>
        <v>0</v>
      </c>
      <c r="U355" s="146"/>
      <c r="V355" s="146"/>
      <c r="W355" s="145">
        <f t="shared" si="41"/>
        <v>0</v>
      </c>
      <c r="X355" s="126">
        <f t="shared" si="38"/>
        <v>0</v>
      </c>
    </row>
    <row r="356" spans="1:24" x14ac:dyDescent="0.55000000000000004">
      <c r="A356">
        <v>347</v>
      </c>
      <c r="B356" s="142"/>
      <c r="C356" s="142"/>
      <c r="D356" s="142"/>
      <c r="E356" s="142"/>
      <c r="F356" s="142"/>
      <c r="G356" t="str">
        <f t="shared" si="35"/>
        <v/>
      </c>
      <c r="H356" s="142"/>
      <c r="I356" t="str">
        <f t="shared" ca="1" si="36"/>
        <v/>
      </c>
      <c r="J356" s="142"/>
      <c r="K356" t="str">
        <f t="shared" ca="1" si="37"/>
        <v/>
      </c>
      <c r="L356" s="142"/>
      <c r="M356" s="142"/>
      <c r="N356" s="142"/>
      <c r="O356" s="146"/>
      <c r="P356" s="146"/>
      <c r="Q356" s="145">
        <f t="shared" si="39"/>
        <v>0</v>
      </c>
      <c r="R356" s="146"/>
      <c r="S356" s="146"/>
      <c r="T356" s="145">
        <f t="shared" si="40"/>
        <v>0</v>
      </c>
      <c r="U356" s="146"/>
      <c r="V356" s="146"/>
      <c r="W356" s="145">
        <f t="shared" si="41"/>
        <v>0</v>
      </c>
      <c r="X356" s="126">
        <f t="shared" si="38"/>
        <v>0</v>
      </c>
    </row>
    <row r="357" spans="1:24" x14ac:dyDescent="0.55000000000000004">
      <c r="A357">
        <v>348</v>
      </c>
      <c r="B357" s="142"/>
      <c r="C357" s="142"/>
      <c r="D357" s="142"/>
      <c r="E357" s="142"/>
      <c r="F357" s="142"/>
      <c r="G357" t="str">
        <f t="shared" si="35"/>
        <v/>
      </c>
      <c r="H357" s="142"/>
      <c r="I357" t="str">
        <f t="shared" ca="1" si="36"/>
        <v/>
      </c>
      <c r="J357" s="142"/>
      <c r="K357" t="str">
        <f t="shared" ca="1" si="37"/>
        <v/>
      </c>
      <c r="L357" s="142"/>
      <c r="M357" s="142"/>
      <c r="N357" s="142"/>
      <c r="O357" s="146"/>
      <c r="P357" s="146"/>
      <c r="Q357" s="145">
        <f t="shared" si="39"/>
        <v>0</v>
      </c>
      <c r="R357" s="146"/>
      <c r="S357" s="146"/>
      <c r="T357" s="145">
        <f t="shared" si="40"/>
        <v>0</v>
      </c>
      <c r="U357" s="146"/>
      <c r="V357" s="146"/>
      <c r="W357" s="145">
        <f t="shared" si="41"/>
        <v>0</v>
      </c>
      <c r="X357" s="126">
        <f t="shared" si="38"/>
        <v>0</v>
      </c>
    </row>
    <row r="358" spans="1:24" x14ac:dyDescent="0.55000000000000004">
      <c r="A358">
        <v>349</v>
      </c>
      <c r="B358" s="142"/>
      <c r="C358" s="142"/>
      <c r="D358" s="142"/>
      <c r="E358" s="142"/>
      <c r="F358" s="142"/>
      <c r="G358" t="str">
        <f t="shared" si="35"/>
        <v/>
      </c>
      <c r="H358" s="142"/>
      <c r="I358" t="str">
        <f t="shared" ca="1" si="36"/>
        <v/>
      </c>
      <c r="J358" s="142"/>
      <c r="K358" t="str">
        <f t="shared" ca="1" si="37"/>
        <v/>
      </c>
      <c r="L358" s="142"/>
      <c r="M358" s="142"/>
      <c r="N358" s="142"/>
      <c r="O358" s="146"/>
      <c r="P358" s="146"/>
      <c r="Q358" s="145">
        <f t="shared" si="39"/>
        <v>0</v>
      </c>
      <c r="R358" s="146"/>
      <c r="S358" s="146"/>
      <c r="T358" s="145">
        <f t="shared" si="40"/>
        <v>0</v>
      </c>
      <c r="U358" s="146"/>
      <c r="V358" s="146"/>
      <c r="W358" s="145">
        <f t="shared" si="41"/>
        <v>0</v>
      </c>
      <c r="X358" s="126">
        <f t="shared" si="38"/>
        <v>0</v>
      </c>
    </row>
    <row r="359" spans="1:24" x14ac:dyDescent="0.55000000000000004">
      <c r="A359">
        <v>350</v>
      </c>
      <c r="B359" s="142"/>
      <c r="C359" s="142"/>
      <c r="D359" s="142"/>
      <c r="E359" s="142"/>
      <c r="F359" s="142"/>
      <c r="G359" t="str">
        <f t="shared" si="35"/>
        <v/>
      </c>
      <c r="H359" s="142"/>
      <c r="I359" t="str">
        <f t="shared" ca="1" si="36"/>
        <v/>
      </c>
      <c r="J359" s="142"/>
      <c r="K359" t="str">
        <f t="shared" ca="1" si="37"/>
        <v/>
      </c>
      <c r="L359" s="142"/>
      <c r="M359" s="142"/>
      <c r="N359" s="142"/>
      <c r="O359" s="146"/>
      <c r="P359" s="146"/>
      <c r="Q359" s="145">
        <f t="shared" si="39"/>
        <v>0</v>
      </c>
      <c r="R359" s="146"/>
      <c r="S359" s="146"/>
      <c r="T359" s="145">
        <f t="shared" si="40"/>
        <v>0</v>
      </c>
      <c r="U359" s="146"/>
      <c r="V359" s="146"/>
      <c r="W359" s="145">
        <f t="shared" si="41"/>
        <v>0</v>
      </c>
      <c r="X359" s="126">
        <f t="shared" si="38"/>
        <v>0</v>
      </c>
    </row>
    <row r="360" spans="1:24" x14ac:dyDescent="0.55000000000000004">
      <c r="A360">
        <v>351</v>
      </c>
      <c r="B360" s="142"/>
      <c r="C360" s="142"/>
      <c r="D360" s="142"/>
      <c r="E360" s="142"/>
      <c r="F360" s="142"/>
      <c r="G360" t="str">
        <f t="shared" si="35"/>
        <v/>
      </c>
      <c r="H360" s="142"/>
      <c r="I360" t="str">
        <f t="shared" ca="1" si="36"/>
        <v/>
      </c>
      <c r="J360" s="142"/>
      <c r="K360" t="str">
        <f t="shared" ca="1" si="37"/>
        <v/>
      </c>
      <c r="L360" s="142"/>
      <c r="M360" s="142"/>
      <c r="N360" s="142"/>
      <c r="O360" s="146"/>
      <c r="P360" s="146"/>
      <c r="Q360" s="145">
        <f t="shared" si="39"/>
        <v>0</v>
      </c>
      <c r="R360" s="146"/>
      <c r="S360" s="146"/>
      <c r="T360" s="145">
        <f t="shared" si="40"/>
        <v>0</v>
      </c>
      <c r="U360" s="146"/>
      <c r="V360" s="146"/>
      <c r="W360" s="145">
        <f t="shared" si="41"/>
        <v>0</v>
      </c>
      <c r="X360" s="126">
        <f t="shared" si="38"/>
        <v>0</v>
      </c>
    </row>
    <row r="361" spans="1:24" x14ac:dyDescent="0.55000000000000004">
      <c r="A361">
        <v>352</v>
      </c>
      <c r="B361" s="142"/>
      <c r="C361" s="142"/>
      <c r="D361" s="142"/>
      <c r="E361" s="142"/>
      <c r="F361" s="142"/>
      <c r="G361" t="str">
        <f t="shared" si="35"/>
        <v/>
      </c>
      <c r="H361" s="142"/>
      <c r="I361" t="str">
        <f t="shared" ca="1" si="36"/>
        <v/>
      </c>
      <c r="J361" s="142"/>
      <c r="K361" t="str">
        <f t="shared" ca="1" si="37"/>
        <v/>
      </c>
      <c r="L361" s="142"/>
      <c r="M361" s="142"/>
      <c r="N361" s="142"/>
      <c r="O361" s="146"/>
      <c r="P361" s="146"/>
      <c r="Q361" s="145">
        <f t="shared" si="39"/>
        <v>0</v>
      </c>
      <c r="R361" s="146"/>
      <c r="S361" s="146"/>
      <c r="T361" s="145">
        <f t="shared" si="40"/>
        <v>0</v>
      </c>
      <c r="U361" s="146"/>
      <c r="V361" s="146"/>
      <c r="W361" s="145">
        <f t="shared" si="41"/>
        <v>0</v>
      </c>
      <c r="X361" s="126">
        <f t="shared" si="38"/>
        <v>0</v>
      </c>
    </row>
    <row r="362" spans="1:24" x14ac:dyDescent="0.55000000000000004">
      <c r="A362">
        <v>353</v>
      </c>
      <c r="B362" s="142"/>
      <c r="C362" s="142"/>
      <c r="D362" s="142"/>
      <c r="E362" s="142"/>
      <c r="F362" s="142"/>
      <c r="G362" t="str">
        <f t="shared" si="35"/>
        <v/>
      </c>
      <c r="H362" s="142"/>
      <c r="I362" t="str">
        <f t="shared" ca="1" si="36"/>
        <v/>
      </c>
      <c r="J362" s="142"/>
      <c r="K362" t="str">
        <f t="shared" ca="1" si="37"/>
        <v/>
      </c>
      <c r="L362" s="142"/>
      <c r="M362" s="142"/>
      <c r="N362" s="142"/>
      <c r="O362" s="146"/>
      <c r="P362" s="146"/>
      <c r="Q362" s="145">
        <f t="shared" si="39"/>
        <v>0</v>
      </c>
      <c r="R362" s="146"/>
      <c r="S362" s="146"/>
      <c r="T362" s="145">
        <f t="shared" si="40"/>
        <v>0</v>
      </c>
      <c r="U362" s="146"/>
      <c r="V362" s="146"/>
      <c r="W362" s="145">
        <f t="shared" si="41"/>
        <v>0</v>
      </c>
      <c r="X362" s="126">
        <f t="shared" si="38"/>
        <v>0</v>
      </c>
    </row>
    <row r="363" spans="1:24" x14ac:dyDescent="0.55000000000000004">
      <c r="A363">
        <v>354</v>
      </c>
      <c r="B363" s="142"/>
      <c r="C363" s="142"/>
      <c r="D363" s="142"/>
      <c r="E363" s="142"/>
      <c r="F363" s="142"/>
      <c r="G363" t="str">
        <f t="shared" si="35"/>
        <v/>
      </c>
      <c r="H363" s="142"/>
      <c r="I363" t="str">
        <f t="shared" ca="1" si="36"/>
        <v/>
      </c>
      <c r="J363" s="142"/>
      <c r="K363" t="str">
        <f t="shared" ca="1" si="37"/>
        <v/>
      </c>
      <c r="L363" s="142"/>
      <c r="M363" s="142"/>
      <c r="N363" s="142"/>
      <c r="O363" s="146"/>
      <c r="P363" s="146"/>
      <c r="Q363" s="145">
        <f t="shared" si="39"/>
        <v>0</v>
      </c>
      <c r="R363" s="146"/>
      <c r="S363" s="146"/>
      <c r="T363" s="145">
        <f t="shared" si="40"/>
        <v>0</v>
      </c>
      <c r="U363" s="146"/>
      <c r="V363" s="146"/>
      <c r="W363" s="145">
        <f t="shared" si="41"/>
        <v>0</v>
      </c>
      <c r="X363" s="126">
        <f t="shared" si="38"/>
        <v>0</v>
      </c>
    </row>
    <row r="364" spans="1:24" x14ac:dyDescent="0.55000000000000004">
      <c r="A364">
        <v>355</v>
      </c>
      <c r="B364" s="142"/>
      <c r="C364" s="142"/>
      <c r="D364" s="142"/>
      <c r="E364" s="142"/>
      <c r="F364" s="142"/>
      <c r="G364" t="str">
        <f t="shared" si="35"/>
        <v/>
      </c>
      <c r="H364" s="142"/>
      <c r="I364" t="str">
        <f t="shared" ca="1" si="36"/>
        <v/>
      </c>
      <c r="J364" s="142"/>
      <c r="K364" t="str">
        <f t="shared" ca="1" si="37"/>
        <v/>
      </c>
      <c r="L364" s="142"/>
      <c r="M364" s="142"/>
      <c r="N364" s="142"/>
      <c r="O364" s="146"/>
      <c r="P364" s="146"/>
      <c r="Q364" s="145">
        <f t="shared" si="39"/>
        <v>0</v>
      </c>
      <c r="R364" s="146"/>
      <c r="S364" s="146"/>
      <c r="T364" s="145">
        <f t="shared" si="40"/>
        <v>0</v>
      </c>
      <c r="U364" s="146"/>
      <c r="V364" s="146"/>
      <c r="W364" s="145">
        <f t="shared" si="41"/>
        <v>0</v>
      </c>
      <c r="X364" s="126">
        <f t="shared" si="38"/>
        <v>0</v>
      </c>
    </row>
    <row r="365" spans="1:24" x14ac:dyDescent="0.55000000000000004">
      <c r="A365">
        <v>356</v>
      </c>
      <c r="B365" s="142"/>
      <c r="C365" s="142"/>
      <c r="D365" s="142"/>
      <c r="E365" s="142"/>
      <c r="F365" s="142"/>
      <c r="G365" t="str">
        <f t="shared" si="35"/>
        <v/>
      </c>
      <c r="H365" s="142"/>
      <c r="I365" t="str">
        <f t="shared" ca="1" si="36"/>
        <v/>
      </c>
      <c r="J365" s="142"/>
      <c r="K365" t="str">
        <f t="shared" ca="1" si="37"/>
        <v/>
      </c>
      <c r="L365" s="142"/>
      <c r="M365" s="142"/>
      <c r="N365" s="142"/>
      <c r="O365" s="146"/>
      <c r="P365" s="146"/>
      <c r="Q365" s="145">
        <f t="shared" si="39"/>
        <v>0</v>
      </c>
      <c r="R365" s="146"/>
      <c r="S365" s="146"/>
      <c r="T365" s="145">
        <f t="shared" si="40"/>
        <v>0</v>
      </c>
      <c r="U365" s="146"/>
      <c r="V365" s="146"/>
      <c r="W365" s="145">
        <f t="shared" si="41"/>
        <v>0</v>
      </c>
      <c r="X365" s="126">
        <f t="shared" si="38"/>
        <v>0</v>
      </c>
    </row>
    <row r="366" spans="1:24" x14ac:dyDescent="0.55000000000000004">
      <c r="A366">
        <v>357</v>
      </c>
      <c r="B366" s="142"/>
      <c r="C366" s="142"/>
      <c r="D366" s="142"/>
      <c r="E366" s="142"/>
      <c r="F366" s="142"/>
      <c r="G366" t="str">
        <f t="shared" si="35"/>
        <v/>
      </c>
      <c r="H366" s="142"/>
      <c r="I366" t="str">
        <f t="shared" ca="1" si="36"/>
        <v/>
      </c>
      <c r="J366" s="142"/>
      <c r="K366" t="str">
        <f t="shared" ca="1" si="37"/>
        <v/>
      </c>
      <c r="L366" s="142"/>
      <c r="M366" s="142"/>
      <c r="N366" s="142"/>
      <c r="O366" s="146"/>
      <c r="P366" s="146"/>
      <c r="Q366" s="145">
        <f t="shared" si="39"/>
        <v>0</v>
      </c>
      <c r="R366" s="146"/>
      <c r="S366" s="146"/>
      <c r="T366" s="145">
        <f t="shared" si="40"/>
        <v>0</v>
      </c>
      <c r="U366" s="146"/>
      <c r="V366" s="146"/>
      <c r="W366" s="145">
        <f t="shared" si="41"/>
        <v>0</v>
      </c>
      <c r="X366" s="126">
        <f t="shared" si="38"/>
        <v>0</v>
      </c>
    </row>
    <row r="367" spans="1:24" x14ac:dyDescent="0.55000000000000004">
      <c r="A367">
        <v>358</v>
      </c>
      <c r="B367" s="142"/>
      <c r="C367" s="142"/>
      <c r="D367" s="142"/>
      <c r="E367" s="142"/>
      <c r="F367" s="142"/>
      <c r="G367" t="str">
        <f t="shared" si="35"/>
        <v/>
      </c>
      <c r="H367" s="142"/>
      <c r="I367" t="str">
        <f t="shared" ca="1" si="36"/>
        <v/>
      </c>
      <c r="J367" s="142"/>
      <c r="K367" t="str">
        <f t="shared" ca="1" si="37"/>
        <v/>
      </c>
      <c r="L367" s="142"/>
      <c r="M367" s="142"/>
      <c r="N367" s="142"/>
      <c r="O367" s="146"/>
      <c r="P367" s="146"/>
      <c r="Q367" s="145">
        <f t="shared" si="39"/>
        <v>0</v>
      </c>
      <c r="R367" s="146"/>
      <c r="S367" s="146"/>
      <c r="T367" s="145">
        <f t="shared" si="40"/>
        <v>0</v>
      </c>
      <c r="U367" s="146"/>
      <c r="V367" s="146"/>
      <c r="W367" s="145">
        <f t="shared" si="41"/>
        <v>0</v>
      </c>
      <c r="X367" s="126">
        <f t="shared" si="38"/>
        <v>0</v>
      </c>
    </row>
    <row r="368" spans="1:24" x14ac:dyDescent="0.55000000000000004">
      <c r="A368">
        <v>359</v>
      </c>
      <c r="B368" s="142"/>
      <c r="C368" s="142"/>
      <c r="D368" s="142"/>
      <c r="E368" s="142"/>
      <c r="F368" s="142"/>
      <c r="G368" t="str">
        <f t="shared" si="35"/>
        <v/>
      </c>
      <c r="H368" s="142"/>
      <c r="I368" t="str">
        <f t="shared" ca="1" si="36"/>
        <v/>
      </c>
      <c r="J368" s="142"/>
      <c r="K368" t="str">
        <f t="shared" ca="1" si="37"/>
        <v/>
      </c>
      <c r="L368" s="142"/>
      <c r="M368" s="142"/>
      <c r="N368" s="142"/>
      <c r="O368" s="146"/>
      <c r="P368" s="146"/>
      <c r="Q368" s="145">
        <f t="shared" si="39"/>
        <v>0</v>
      </c>
      <c r="R368" s="146"/>
      <c r="S368" s="146"/>
      <c r="T368" s="145">
        <f t="shared" si="40"/>
        <v>0</v>
      </c>
      <c r="U368" s="146"/>
      <c r="V368" s="146"/>
      <c r="W368" s="145">
        <f t="shared" si="41"/>
        <v>0</v>
      </c>
      <c r="X368" s="126">
        <f t="shared" si="38"/>
        <v>0</v>
      </c>
    </row>
    <row r="369" spans="1:24" x14ac:dyDescent="0.55000000000000004">
      <c r="A369">
        <v>360</v>
      </c>
      <c r="B369" s="142"/>
      <c r="C369" s="142"/>
      <c r="D369" s="142"/>
      <c r="E369" s="142"/>
      <c r="F369" s="142"/>
      <c r="G369" t="str">
        <f t="shared" si="35"/>
        <v/>
      </c>
      <c r="H369" s="142"/>
      <c r="I369" t="str">
        <f t="shared" ca="1" si="36"/>
        <v/>
      </c>
      <c r="J369" s="142"/>
      <c r="K369" t="str">
        <f t="shared" ca="1" si="37"/>
        <v/>
      </c>
      <c r="L369" s="142"/>
      <c r="M369" s="142"/>
      <c r="N369" s="142"/>
      <c r="O369" s="146"/>
      <c r="P369" s="146"/>
      <c r="Q369" s="145">
        <f t="shared" si="39"/>
        <v>0</v>
      </c>
      <c r="R369" s="146"/>
      <c r="S369" s="146"/>
      <c r="T369" s="145">
        <f t="shared" si="40"/>
        <v>0</v>
      </c>
      <c r="U369" s="146"/>
      <c r="V369" s="146"/>
      <c r="W369" s="145">
        <f t="shared" si="41"/>
        <v>0</v>
      </c>
      <c r="X369" s="126">
        <f t="shared" si="38"/>
        <v>0</v>
      </c>
    </row>
    <row r="370" spans="1:24" x14ac:dyDescent="0.55000000000000004">
      <c r="A370">
        <v>361</v>
      </c>
      <c r="B370" s="142"/>
      <c r="C370" s="142"/>
      <c r="D370" s="142"/>
      <c r="E370" s="142"/>
      <c r="F370" s="142"/>
      <c r="G370" t="str">
        <f t="shared" si="35"/>
        <v/>
      </c>
      <c r="H370" s="142"/>
      <c r="I370" t="str">
        <f t="shared" ca="1" si="36"/>
        <v/>
      </c>
      <c r="J370" s="142"/>
      <c r="K370" t="str">
        <f t="shared" ca="1" si="37"/>
        <v/>
      </c>
      <c r="L370" s="142"/>
      <c r="M370" s="142"/>
      <c r="N370" s="142"/>
      <c r="O370" s="146"/>
      <c r="P370" s="146"/>
      <c r="Q370" s="145">
        <f t="shared" si="39"/>
        <v>0</v>
      </c>
      <c r="R370" s="146"/>
      <c r="S370" s="146"/>
      <c r="T370" s="145">
        <f t="shared" si="40"/>
        <v>0</v>
      </c>
      <c r="U370" s="146"/>
      <c r="V370" s="146"/>
      <c r="W370" s="145">
        <f t="shared" si="41"/>
        <v>0</v>
      </c>
      <c r="X370" s="126">
        <f t="shared" si="38"/>
        <v>0</v>
      </c>
    </row>
    <row r="371" spans="1:24" x14ac:dyDescent="0.55000000000000004">
      <c r="A371">
        <v>362</v>
      </c>
      <c r="B371" s="142"/>
      <c r="C371" s="142"/>
      <c r="D371" s="142"/>
      <c r="E371" s="142"/>
      <c r="F371" s="142"/>
      <c r="G371" t="str">
        <f t="shared" si="35"/>
        <v/>
      </c>
      <c r="H371" s="142"/>
      <c r="I371" t="str">
        <f t="shared" ca="1" si="36"/>
        <v/>
      </c>
      <c r="J371" s="142"/>
      <c r="K371" t="str">
        <f t="shared" ca="1" si="37"/>
        <v/>
      </c>
      <c r="L371" s="142"/>
      <c r="M371" s="142"/>
      <c r="N371" s="142"/>
      <c r="O371" s="146"/>
      <c r="P371" s="146"/>
      <c r="Q371" s="145">
        <f t="shared" si="39"/>
        <v>0</v>
      </c>
      <c r="R371" s="146"/>
      <c r="S371" s="146"/>
      <c r="T371" s="145">
        <f t="shared" si="40"/>
        <v>0</v>
      </c>
      <c r="U371" s="146"/>
      <c r="V371" s="146"/>
      <c r="W371" s="145">
        <f t="shared" si="41"/>
        <v>0</v>
      </c>
      <c r="X371" s="126">
        <f t="shared" si="38"/>
        <v>0</v>
      </c>
    </row>
    <row r="372" spans="1:24" x14ac:dyDescent="0.55000000000000004">
      <c r="A372">
        <v>363</v>
      </c>
      <c r="B372" s="142"/>
      <c r="C372" s="142"/>
      <c r="D372" s="142"/>
      <c r="E372" s="142"/>
      <c r="F372" s="142"/>
      <c r="G372" t="str">
        <f t="shared" si="35"/>
        <v/>
      </c>
      <c r="H372" s="142"/>
      <c r="I372" t="str">
        <f t="shared" ca="1" si="36"/>
        <v/>
      </c>
      <c r="J372" s="142"/>
      <c r="K372" t="str">
        <f t="shared" ca="1" si="37"/>
        <v/>
      </c>
      <c r="L372" s="142"/>
      <c r="M372" s="142"/>
      <c r="N372" s="142"/>
      <c r="O372" s="146"/>
      <c r="P372" s="146"/>
      <c r="Q372" s="145">
        <f t="shared" si="39"/>
        <v>0</v>
      </c>
      <c r="R372" s="146"/>
      <c r="S372" s="146"/>
      <c r="T372" s="145">
        <f t="shared" si="40"/>
        <v>0</v>
      </c>
      <c r="U372" s="146"/>
      <c r="V372" s="146"/>
      <c r="W372" s="145">
        <f t="shared" si="41"/>
        <v>0</v>
      </c>
      <c r="X372" s="126">
        <f t="shared" si="38"/>
        <v>0</v>
      </c>
    </row>
    <row r="373" spans="1:24" x14ac:dyDescent="0.55000000000000004">
      <c r="A373">
        <v>364</v>
      </c>
      <c r="B373" s="142"/>
      <c r="C373" s="142"/>
      <c r="D373" s="142"/>
      <c r="E373" s="142"/>
      <c r="F373" s="142"/>
      <c r="G373" t="str">
        <f t="shared" si="35"/>
        <v/>
      </c>
      <c r="H373" s="142"/>
      <c r="I373" t="str">
        <f t="shared" ca="1" si="36"/>
        <v/>
      </c>
      <c r="J373" s="142"/>
      <c r="K373" t="str">
        <f t="shared" ca="1" si="37"/>
        <v/>
      </c>
      <c r="L373" s="142"/>
      <c r="M373" s="142"/>
      <c r="N373" s="142"/>
      <c r="O373" s="146"/>
      <c r="P373" s="146"/>
      <c r="Q373" s="145">
        <f t="shared" si="39"/>
        <v>0</v>
      </c>
      <c r="R373" s="146"/>
      <c r="S373" s="146"/>
      <c r="T373" s="145">
        <f t="shared" si="40"/>
        <v>0</v>
      </c>
      <c r="U373" s="146"/>
      <c r="V373" s="146"/>
      <c r="W373" s="145">
        <f t="shared" si="41"/>
        <v>0</v>
      </c>
      <c r="X373" s="126">
        <f t="shared" si="38"/>
        <v>0</v>
      </c>
    </row>
    <row r="374" spans="1:24" x14ac:dyDescent="0.55000000000000004">
      <c r="A374">
        <v>365</v>
      </c>
      <c r="B374" s="142"/>
      <c r="C374" s="142"/>
      <c r="D374" s="142"/>
      <c r="E374" s="142"/>
      <c r="F374" s="142"/>
      <c r="G374" t="str">
        <f t="shared" si="35"/>
        <v/>
      </c>
      <c r="H374" s="142"/>
      <c r="I374" t="str">
        <f t="shared" ca="1" si="36"/>
        <v/>
      </c>
      <c r="J374" s="142"/>
      <c r="K374" t="str">
        <f t="shared" ca="1" si="37"/>
        <v/>
      </c>
      <c r="L374" s="142"/>
      <c r="M374" s="142"/>
      <c r="N374" s="142"/>
      <c r="O374" s="146"/>
      <c r="P374" s="146"/>
      <c r="Q374" s="145">
        <f t="shared" si="39"/>
        <v>0</v>
      </c>
      <c r="R374" s="146"/>
      <c r="S374" s="146"/>
      <c r="T374" s="145">
        <f t="shared" si="40"/>
        <v>0</v>
      </c>
      <c r="U374" s="146"/>
      <c r="V374" s="146"/>
      <c r="W374" s="145">
        <f t="shared" si="41"/>
        <v>0</v>
      </c>
      <c r="X374" s="126">
        <f t="shared" si="38"/>
        <v>0</v>
      </c>
    </row>
    <row r="375" spans="1:24" x14ac:dyDescent="0.55000000000000004">
      <c r="A375">
        <v>366</v>
      </c>
      <c r="B375" s="142"/>
      <c r="C375" s="142"/>
      <c r="D375" s="142"/>
      <c r="E375" s="142"/>
      <c r="F375" s="142"/>
      <c r="G375" t="str">
        <f t="shared" si="35"/>
        <v/>
      </c>
      <c r="H375" s="142"/>
      <c r="I375" t="str">
        <f t="shared" ca="1" si="36"/>
        <v/>
      </c>
      <c r="J375" s="142"/>
      <c r="K375" t="str">
        <f t="shared" ca="1" si="37"/>
        <v/>
      </c>
      <c r="L375" s="142"/>
      <c r="M375" s="142"/>
      <c r="N375" s="142"/>
      <c r="O375" s="146"/>
      <c r="P375" s="146"/>
      <c r="Q375" s="145">
        <f t="shared" si="39"/>
        <v>0</v>
      </c>
      <c r="R375" s="146"/>
      <c r="S375" s="146"/>
      <c r="T375" s="145">
        <f t="shared" si="40"/>
        <v>0</v>
      </c>
      <c r="U375" s="146"/>
      <c r="V375" s="146"/>
      <c r="W375" s="145">
        <f t="shared" si="41"/>
        <v>0</v>
      </c>
      <c r="X375" s="126">
        <f t="shared" si="38"/>
        <v>0</v>
      </c>
    </row>
    <row r="376" spans="1:24" x14ac:dyDescent="0.55000000000000004">
      <c r="A376">
        <v>367</v>
      </c>
      <c r="B376" s="142"/>
      <c r="C376" s="142"/>
      <c r="D376" s="142"/>
      <c r="E376" s="142"/>
      <c r="F376" s="142"/>
      <c r="G376" t="str">
        <f t="shared" si="35"/>
        <v/>
      </c>
      <c r="H376" s="142"/>
      <c r="I376" t="str">
        <f t="shared" ca="1" si="36"/>
        <v/>
      </c>
      <c r="J376" s="142"/>
      <c r="K376" t="str">
        <f t="shared" ca="1" si="37"/>
        <v/>
      </c>
      <c r="L376" s="142"/>
      <c r="M376" s="142"/>
      <c r="N376" s="142"/>
      <c r="O376" s="146"/>
      <c r="P376" s="146"/>
      <c r="Q376" s="145">
        <f t="shared" si="39"/>
        <v>0</v>
      </c>
      <c r="R376" s="146"/>
      <c r="S376" s="146"/>
      <c r="T376" s="145">
        <f t="shared" si="40"/>
        <v>0</v>
      </c>
      <c r="U376" s="146"/>
      <c r="V376" s="146"/>
      <c r="W376" s="145">
        <f t="shared" si="41"/>
        <v>0</v>
      </c>
      <c r="X376" s="126">
        <f t="shared" si="38"/>
        <v>0</v>
      </c>
    </row>
    <row r="377" spans="1:24" x14ac:dyDescent="0.55000000000000004">
      <c r="A377">
        <v>368</v>
      </c>
      <c r="B377" s="142"/>
      <c r="C377" s="142"/>
      <c r="D377" s="142"/>
      <c r="E377" s="142"/>
      <c r="F377" s="142"/>
      <c r="G377" t="str">
        <f t="shared" si="35"/>
        <v/>
      </c>
      <c r="H377" s="142"/>
      <c r="I377" t="str">
        <f t="shared" ca="1" si="36"/>
        <v/>
      </c>
      <c r="J377" s="142"/>
      <c r="K377" t="str">
        <f t="shared" ca="1" si="37"/>
        <v/>
      </c>
      <c r="L377" s="142"/>
      <c r="M377" s="142"/>
      <c r="N377" s="142"/>
      <c r="O377" s="146"/>
      <c r="P377" s="146"/>
      <c r="Q377" s="145">
        <f t="shared" si="39"/>
        <v>0</v>
      </c>
      <c r="R377" s="146"/>
      <c r="S377" s="146"/>
      <c r="T377" s="145">
        <f t="shared" si="40"/>
        <v>0</v>
      </c>
      <c r="U377" s="146"/>
      <c r="V377" s="146"/>
      <c r="W377" s="145">
        <f t="shared" si="41"/>
        <v>0</v>
      </c>
      <c r="X377" s="126">
        <f t="shared" si="38"/>
        <v>0</v>
      </c>
    </row>
    <row r="378" spans="1:24" x14ac:dyDescent="0.55000000000000004">
      <c r="A378">
        <v>369</v>
      </c>
      <c r="B378" s="142"/>
      <c r="C378" s="142"/>
      <c r="D378" s="142"/>
      <c r="E378" s="142"/>
      <c r="F378" s="142"/>
      <c r="G378" t="str">
        <f t="shared" si="35"/>
        <v/>
      </c>
      <c r="H378" s="142"/>
      <c r="I378" t="str">
        <f t="shared" ca="1" si="36"/>
        <v/>
      </c>
      <c r="J378" s="142"/>
      <c r="K378" t="str">
        <f t="shared" ca="1" si="37"/>
        <v/>
      </c>
      <c r="L378" s="142"/>
      <c r="M378" s="142"/>
      <c r="N378" s="142"/>
      <c r="O378" s="146"/>
      <c r="P378" s="146"/>
      <c r="Q378" s="145">
        <f t="shared" si="39"/>
        <v>0</v>
      </c>
      <c r="R378" s="146"/>
      <c r="S378" s="146"/>
      <c r="T378" s="145">
        <f t="shared" si="40"/>
        <v>0</v>
      </c>
      <c r="U378" s="146"/>
      <c r="V378" s="146"/>
      <c r="W378" s="145">
        <f t="shared" si="41"/>
        <v>0</v>
      </c>
      <c r="X378" s="126">
        <f t="shared" si="38"/>
        <v>0</v>
      </c>
    </row>
    <row r="379" spans="1:24" x14ac:dyDescent="0.55000000000000004">
      <c r="A379">
        <v>370</v>
      </c>
      <c r="B379" s="142"/>
      <c r="C379" s="142"/>
      <c r="D379" s="142"/>
      <c r="E379" s="142"/>
      <c r="F379" s="142"/>
      <c r="G379" t="str">
        <f t="shared" si="35"/>
        <v/>
      </c>
      <c r="H379" s="142"/>
      <c r="I379" t="str">
        <f t="shared" ca="1" si="36"/>
        <v/>
      </c>
      <c r="J379" s="142"/>
      <c r="K379" t="str">
        <f t="shared" ca="1" si="37"/>
        <v/>
      </c>
      <c r="L379" s="142"/>
      <c r="M379" s="142"/>
      <c r="N379" s="142"/>
      <c r="O379" s="146"/>
      <c r="P379" s="146"/>
      <c r="Q379" s="145">
        <f t="shared" si="39"/>
        <v>0</v>
      </c>
      <c r="R379" s="146"/>
      <c r="S379" s="146"/>
      <c r="T379" s="145">
        <f t="shared" si="40"/>
        <v>0</v>
      </c>
      <c r="U379" s="146"/>
      <c r="V379" s="146"/>
      <c r="W379" s="145">
        <f t="shared" si="41"/>
        <v>0</v>
      </c>
      <c r="X379" s="126">
        <f t="shared" si="38"/>
        <v>0</v>
      </c>
    </row>
    <row r="380" spans="1:24" x14ac:dyDescent="0.55000000000000004">
      <c r="A380">
        <v>371</v>
      </c>
      <c r="B380" s="142"/>
      <c r="C380" s="142"/>
      <c r="D380" s="142"/>
      <c r="E380" s="142"/>
      <c r="F380" s="142"/>
      <c r="G380" t="str">
        <f t="shared" si="35"/>
        <v/>
      </c>
      <c r="H380" s="142"/>
      <c r="I380" t="str">
        <f t="shared" ca="1" si="36"/>
        <v/>
      </c>
      <c r="J380" s="142"/>
      <c r="K380" t="str">
        <f t="shared" ca="1" si="37"/>
        <v/>
      </c>
      <c r="L380" s="142"/>
      <c r="M380" s="142"/>
      <c r="N380" s="142"/>
      <c r="O380" s="146"/>
      <c r="P380" s="146"/>
      <c r="Q380" s="145">
        <f t="shared" si="39"/>
        <v>0</v>
      </c>
      <c r="R380" s="146"/>
      <c r="S380" s="146"/>
      <c r="T380" s="145">
        <f t="shared" si="40"/>
        <v>0</v>
      </c>
      <c r="U380" s="146"/>
      <c r="V380" s="146"/>
      <c r="W380" s="145">
        <f t="shared" si="41"/>
        <v>0</v>
      </c>
      <c r="X380" s="126">
        <f t="shared" si="38"/>
        <v>0</v>
      </c>
    </row>
    <row r="381" spans="1:24" x14ac:dyDescent="0.55000000000000004">
      <c r="A381">
        <v>372</v>
      </c>
      <c r="B381" s="142"/>
      <c r="C381" s="142"/>
      <c r="D381" s="142"/>
      <c r="E381" s="142"/>
      <c r="F381" s="142"/>
      <c r="G381" t="str">
        <f t="shared" si="35"/>
        <v/>
      </c>
      <c r="H381" s="142"/>
      <c r="I381" t="str">
        <f t="shared" ca="1" si="36"/>
        <v/>
      </c>
      <c r="J381" s="142"/>
      <c r="K381" t="str">
        <f t="shared" ca="1" si="37"/>
        <v/>
      </c>
      <c r="L381" s="142"/>
      <c r="M381" s="142"/>
      <c r="N381" s="142"/>
      <c r="O381" s="146"/>
      <c r="P381" s="146"/>
      <c r="Q381" s="145">
        <f t="shared" si="39"/>
        <v>0</v>
      </c>
      <c r="R381" s="146"/>
      <c r="S381" s="146"/>
      <c r="T381" s="145">
        <f t="shared" si="40"/>
        <v>0</v>
      </c>
      <c r="U381" s="146"/>
      <c r="V381" s="146"/>
      <c r="W381" s="145">
        <f t="shared" si="41"/>
        <v>0</v>
      </c>
      <c r="X381" s="126">
        <f t="shared" si="38"/>
        <v>0</v>
      </c>
    </row>
    <row r="382" spans="1:24" x14ac:dyDescent="0.55000000000000004">
      <c r="A382">
        <v>373</v>
      </c>
      <c r="B382" s="142"/>
      <c r="C382" s="142"/>
      <c r="D382" s="142"/>
      <c r="E382" s="142"/>
      <c r="F382" s="142"/>
      <c r="G382" t="str">
        <f t="shared" si="35"/>
        <v/>
      </c>
      <c r="H382" s="142"/>
      <c r="I382" t="str">
        <f t="shared" ca="1" si="36"/>
        <v/>
      </c>
      <c r="J382" s="142"/>
      <c r="K382" t="str">
        <f t="shared" ca="1" si="37"/>
        <v/>
      </c>
      <c r="L382" s="142"/>
      <c r="M382" s="142"/>
      <c r="N382" s="142"/>
      <c r="O382" s="146"/>
      <c r="P382" s="146"/>
      <c r="Q382" s="145">
        <f t="shared" si="39"/>
        <v>0</v>
      </c>
      <c r="R382" s="146"/>
      <c r="S382" s="146"/>
      <c r="T382" s="145">
        <f t="shared" si="40"/>
        <v>0</v>
      </c>
      <c r="U382" s="146"/>
      <c r="V382" s="146"/>
      <c r="W382" s="145">
        <f t="shared" si="41"/>
        <v>0</v>
      </c>
      <c r="X382" s="126">
        <f t="shared" si="38"/>
        <v>0</v>
      </c>
    </row>
    <row r="383" spans="1:24" x14ac:dyDescent="0.55000000000000004">
      <c r="A383">
        <v>374</v>
      </c>
      <c r="B383" s="142"/>
      <c r="C383" s="142"/>
      <c r="D383" s="142"/>
      <c r="E383" s="142"/>
      <c r="F383" s="142"/>
      <c r="G383" t="str">
        <f t="shared" si="35"/>
        <v/>
      </c>
      <c r="H383" s="142"/>
      <c r="I383" t="str">
        <f t="shared" ca="1" si="36"/>
        <v/>
      </c>
      <c r="J383" s="142"/>
      <c r="K383" t="str">
        <f t="shared" ca="1" si="37"/>
        <v/>
      </c>
      <c r="L383" s="142"/>
      <c r="M383" s="142"/>
      <c r="N383" s="142"/>
      <c r="O383" s="146"/>
      <c r="P383" s="146"/>
      <c r="Q383" s="145">
        <f t="shared" si="39"/>
        <v>0</v>
      </c>
      <c r="R383" s="146"/>
      <c r="S383" s="146"/>
      <c r="T383" s="145">
        <f t="shared" si="40"/>
        <v>0</v>
      </c>
      <c r="U383" s="146"/>
      <c r="V383" s="146"/>
      <c r="W383" s="145">
        <f t="shared" si="41"/>
        <v>0</v>
      </c>
      <c r="X383" s="126">
        <f t="shared" si="38"/>
        <v>0</v>
      </c>
    </row>
    <row r="384" spans="1:24" x14ac:dyDescent="0.55000000000000004">
      <c r="A384">
        <v>375</v>
      </c>
      <c r="B384" s="142"/>
      <c r="C384" s="142"/>
      <c r="D384" s="142"/>
      <c r="E384" s="142"/>
      <c r="F384" s="142"/>
      <c r="G384" t="str">
        <f t="shared" si="35"/>
        <v/>
      </c>
      <c r="H384" s="142"/>
      <c r="I384" t="str">
        <f t="shared" ca="1" si="36"/>
        <v/>
      </c>
      <c r="J384" s="142"/>
      <c r="K384" t="str">
        <f t="shared" ca="1" si="37"/>
        <v/>
      </c>
      <c r="L384" s="142"/>
      <c r="M384" s="142"/>
      <c r="N384" s="142"/>
      <c r="O384" s="146"/>
      <c r="P384" s="146"/>
      <c r="Q384" s="145">
        <f t="shared" si="39"/>
        <v>0</v>
      </c>
      <c r="R384" s="146"/>
      <c r="S384" s="146"/>
      <c r="T384" s="145">
        <f t="shared" si="40"/>
        <v>0</v>
      </c>
      <c r="U384" s="146"/>
      <c r="V384" s="146"/>
      <c r="W384" s="145">
        <f t="shared" si="41"/>
        <v>0</v>
      </c>
      <c r="X384" s="126">
        <f t="shared" si="38"/>
        <v>0</v>
      </c>
    </row>
    <row r="385" spans="1:24" x14ac:dyDescent="0.55000000000000004">
      <c r="A385">
        <v>376</v>
      </c>
      <c r="B385" s="142"/>
      <c r="C385" s="142"/>
      <c r="D385" s="142"/>
      <c r="E385" s="142"/>
      <c r="F385" s="142"/>
      <c r="G385" t="str">
        <f t="shared" si="35"/>
        <v/>
      </c>
      <c r="H385" s="142"/>
      <c r="I385" t="str">
        <f t="shared" ca="1" si="36"/>
        <v/>
      </c>
      <c r="J385" s="142"/>
      <c r="K385" t="str">
        <f t="shared" ca="1" si="37"/>
        <v/>
      </c>
      <c r="L385" s="142"/>
      <c r="M385" s="142"/>
      <c r="N385" s="142"/>
      <c r="O385" s="146"/>
      <c r="P385" s="146"/>
      <c r="Q385" s="145">
        <f t="shared" si="39"/>
        <v>0</v>
      </c>
      <c r="R385" s="146"/>
      <c r="S385" s="146"/>
      <c r="T385" s="145">
        <f t="shared" si="40"/>
        <v>0</v>
      </c>
      <c r="U385" s="146"/>
      <c r="V385" s="146"/>
      <c r="W385" s="145">
        <f t="shared" si="41"/>
        <v>0</v>
      </c>
      <c r="X385" s="126">
        <f t="shared" si="38"/>
        <v>0</v>
      </c>
    </row>
    <row r="386" spans="1:24" x14ac:dyDescent="0.55000000000000004">
      <c r="A386">
        <v>377</v>
      </c>
      <c r="B386" s="142"/>
      <c r="C386" s="142"/>
      <c r="D386" s="142"/>
      <c r="E386" s="142"/>
      <c r="F386" s="142"/>
      <c r="G386" t="str">
        <f t="shared" si="35"/>
        <v/>
      </c>
      <c r="H386" s="142"/>
      <c r="I386" t="str">
        <f t="shared" ca="1" si="36"/>
        <v/>
      </c>
      <c r="J386" s="142"/>
      <c r="K386" t="str">
        <f t="shared" ca="1" si="37"/>
        <v/>
      </c>
      <c r="L386" s="142"/>
      <c r="M386" s="142"/>
      <c r="N386" s="142"/>
      <c r="O386" s="146"/>
      <c r="P386" s="146"/>
      <c r="Q386" s="145">
        <f t="shared" si="39"/>
        <v>0</v>
      </c>
      <c r="R386" s="146"/>
      <c r="S386" s="146"/>
      <c r="T386" s="145">
        <f t="shared" si="40"/>
        <v>0</v>
      </c>
      <c r="U386" s="146"/>
      <c r="V386" s="146"/>
      <c r="W386" s="145">
        <f t="shared" si="41"/>
        <v>0</v>
      </c>
      <c r="X386" s="126">
        <f t="shared" si="38"/>
        <v>0</v>
      </c>
    </row>
    <row r="387" spans="1:24" x14ac:dyDescent="0.55000000000000004">
      <c r="A387">
        <v>378</v>
      </c>
      <c r="B387" s="142"/>
      <c r="C387" s="142"/>
      <c r="D387" s="142"/>
      <c r="E387" s="142"/>
      <c r="F387" s="142"/>
      <c r="G387" t="str">
        <f t="shared" si="35"/>
        <v/>
      </c>
      <c r="H387" s="142"/>
      <c r="I387" t="str">
        <f t="shared" ca="1" si="36"/>
        <v/>
      </c>
      <c r="J387" s="142"/>
      <c r="K387" t="str">
        <f t="shared" ca="1" si="37"/>
        <v/>
      </c>
      <c r="L387" s="142"/>
      <c r="M387" s="142"/>
      <c r="N387" s="142"/>
      <c r="O387" s="146"/>
      <c r="P387" s="146"/>
      <c r="Q387" s="145">
        <f t="shared" si="39"/>
        <v>0</v>
      </c>
      <c r="R387" s="146"/>
      <c r="S387" s="146"/>
      <c r="T387" s="145">
        <f t="shared" si="40"/>
        <v>0</v>
      </c>
      <c r="U387" s="146"/>
      <c r="V387" s="146"/>
      <c r="W387" s="145">
        <f t="shared" si="41"/>
        <v>0</v>
      </c>
      <c r="X387" s="126">
        <f t="shared" si="38"/>
        <v>0</v>
      </c>
    </row>
    <row r="388" spans="1:24" x14ac:dyDescent="0.55000000000000004">
      <c r="A388">
        <v>379</v>
      </c>
      <c r="B388" s="142"/>
      <c r="C388" s="142"/>
      <c r="D388" s="142"/>
      <c r="E388" s="142"/>
      <c r="F388" s="142"/>
      <c r="G388" t="str">
        <f t="shared" si="35"/>
        <v/>
      </c>
      <c r="H388" s="142"/>
      <c r="I388" t="str">
        <f t="shared" ca="1" si="36"/>
        <v/>
      </c>
      <c r="J388" s="142"/>
      <c r="K388" t="str">
        <f t="shared" ca="1" si="37"/>
        <v/>
      </c>
      <c r="L388" s="142"/>
      <c r="M388" s="142"/>
      <c r="N388" s="142"/>
      <c r="O388" s="146"/>
      <c r="P388" s="146"/>
      <c r="Q388" s="145">
        <f t="shared" si="39"/>
        <v>0</v>
      </c>
      <c r="R388" s="146"/>
      <c r="S388" s="146"/>
      <c r="T388" s="145">
        <f t="shared" si="40"/>
        <v>0</v>
      </c>
      <c r="U388" s="146"/>
      <c r="V388" s="146"/>
      <c r="W388" s="145">
        <f t="shared" si="41"/>
        <v>0</v>
      </c>
      <c r="X388" s="126">
        <f t="shared" si="38"/>
        <v>0</v>
      </c>
    </row>
    <row r="389" spans="1:24" x14ac:dyDescent="0.55000000000000004">
      <c r="A389">
        <v>380</v>
      </c>
      <c r="B389" s="142"/>
      <c r="C389" s="142"/>
      <c r="D389" s="142"/>
      <c r="E389" s="142"/>
      <c r="F389" s="142"/>
      <c r="G389" t="str">
        <f t="shared" si="35"/>
        <v/>
      </c>
      <c r="H389" s="142"/>
      <c r="I389" t="str">
        <f t="shared" ca="1" si="36"/>
        <v/>
      </c>
      <c r="J389" s="142"/>
      <c r="K389" t="str">
        <f t="shared" ca="1" si="37"/>
        <v/>
      </c>
      <c r="L389" s="142"/>
      <c r="M389" s="142"/>
      <c r="N389" s="142"/>
      <c r="O389" s="146"/>
      <c r="P389" s="146"/>
      <c r="Q389" s="145">
        <f t="shared" si="39"/>
        <v>0</v>
      </c>
      <c r="R389" s="146"/>
      <c r="S389" s="146"/>
      <c r="T389" s="145">
        <f t="shared" si="40"/>
        <v>0</v>
      </c>
      <c r="U389" s="146"/>
      <c r="V389" s="146"/>
      <c r="W389" s="145">
        <f t="shared" si="41"/>
        <v>0</v>
      </c>
      <c r="X389" s="126">
        <f t="shared" si="38"/>
        <v>0</v>
      </c>
    </row>
    <row r="390" spans="1:24" x14ac:dyDescent="0.55000000000000004">
      <c r="A390">
        <v>381</v>
      </c>
      <c r="B390" s="142"/>
      <c r="C390" s="142"/>
      <c r="D390" s="142"/>
      <c r="E390" s="142"/>
      <c r="F390" s="142"/>
      <c r="G390" t="str">
        <f t="shared" si="35"/>
        <v/>
      </c>
      <c r="H390" s="142"/>
      <c r="I390" t="str">
        <f t="shared" ca="1" si="36"/>
        <v/>
      </c>
      <c r="J390" s="142"/>
      <c r="K390" t="str">
        <f t="shared" ca="1" si="37"/>
        <v/>
      </c>
      <c r="L390" s="142"/>
      <c r="M390" s="142"/>
      <c r="N390" s="142"/>
      <c r="O390" s="146"/>
      <c r="P390" s="146"/>
      <c r="Q390" s="145">
        <f t="shared" si="39"/>
        <v>0</v>
      </c>
      <c r="R390" s="146"/>
      <c r="S390" s="146"/>
      <c r="T390" s="145">
        <f t="shared" si="40"/>
        <v>0</v>
      </c>
      <c r="U390" s="146"/>
      <c r="V390" s="146"/>
      <c r="W390" s="145">
        <f t="shared" si="41"/>
        <v>0</v>
      </c>
      <c r="X390" s="126">
        <f t="shared" si="38"/>
        <v>0</v>
      </c>
    </row>
    <row r="391" spans="1:24" x14ac:dyDescent="0.55000000000000004">
      <c r="A391">
        <v>382</v>
      </c>
      <c r="B391" s="142"/>
      <c r="C391" s="142"/>
      <c r="D391" s="142"/>
      <c r="E391" s="142"/>
      <c r="F391" s="142"/>
      <c r="G391" t="str">
        <f t="shared" si="35"/>
        <v/>
      </c>
      <c r="H391" s="142"/>
      <c r="I391" t="str">
        <f t="shared" ca="1" si="36"/>
        <v/>
      </c>
      <c r="J391" s="142"/>
      <c r="K391" t="str">
        <f t="shared" ca="1" si="37"/>
        <v/>
      </c>
      <c r="L391" s="142"/>
      <c r="M391" s="142"/>
      <c r="N391" s="142"/>
      <c r="O391" s="146"/>
      <c r="P391" s="146"/>
      <c r="Q391" s="145">
        <f t="shared" si="39"/>
        <v>0</v>
      </c>
      <c r="R391" s="146"/>
      <c r="S391" s="146"/>
      <c r="T391" s="145">
        <f t="shared" si="40"/>
        <v>0</v>
      </c>
      <c r="U391" s="146"/>
      <c r="V391" s="146"/>
      <c r="W391" s="145">
        <f t="shared" si="41"/>
        <v>0</v>
      </c>
      <c r="X391" s="126">
        <f t="shared" si="38"/>
        <v>0</v>
      </c>
    </row>
    <row r="392" spans="1:24" x14ac:dyDescent="0.55000000000000004">
      <c r="A392">
        <v>383</v>
      </c>
      <c r="B392" s="142"/>
      <c r="C392" s="142"/>
      <c r="D392" s="142"/>
      <c r="E392" s="142"/>
      <c r="F392" s="142"/>
      <c r="G392" t="str">
        <f t="shared" si="35"/>
        <v/>
      </c>
      <c r="H392" s="142"/>
      <c r="I392" t="str">
        <f t="shared" ca="1" si="36"/>
        <v/>
      </c>
      <c r="J392" s="142"/>
      <c r="K392" t="str">
        <f t="shared" ca="1" si="37"/>
        <v/>
      </c>
      <c r="L392" s="142"/>
      <c r="M392" s="142"/>
      <c r="N392" s="142"/>
      <c r="O392" s="146"/>
      <c r="P392" s="146"/>
      <c r="Q392" s="145">
        <f t="shared" si="39"/>
        <v>0</v>
      </c>
      <c r="R392" s="146"/>
      <c r="S392" s="146"/>
      <c r="T392" s="145">
        <f t="shared" si="40"/>
        <v>0</v>
      </c>
      <c r="U392" s="146"/>
      <c r="V392" s="146"/>
      <c r="W392" s="145">
        <f t="shared" si="41"/>
        <v>0</v>
      </c>
      <c r="X392" s="126">
        <f t="shared" si="38"/>
        <v>0</v>
      </c>
    </row>
    <row r="393" spans="1:24" x14ac:dyDescent="0.55000000000000004">
      <c r="A393">
        <v>384</v>
      </c>
      <c r="B393" s="142"/>
      <c r="C393" s="142"/>
      <c r="D393" s="142"/>
      <c r="E393" s="142"/>
      <c r="F393" s="142"/>
      <c r="G393" t="str">
        <f t="shared" si="35"/>
        <v/>
      </c>
      <c r="H393" s="142"/>
      <c r="I393" t="str">
        <f t="shared" ca="1" si="36"/>
        <v/>
      </c>
      <c r="J393" s="142"/>
      <c r="K393" t="str">
        <f t="shared" ca="1" si="37"/>
        <v/>
      </c>
      <c r="L393" s="142"/>
      <c r="M393" s="142"/>
      <c r="N393" s="142"/>
      <c r="O393" s="146"/>
      <c r="P393" s="146"/>
      <c r="Q393" s="145">
        <f t="shared" si="39"/>
        <v>0</v>
      </c>
      <c r="R393" s="146"/>
      <c r="S393" s="146"/>
      <c r="T393" s="145">
        <f t="shared" si="40"/>
        <v>0</v>
      </c>
      <c r="U393" s="146"/>
      <c r="V393" s="146"/>
      <c r="W393" s="145">
        <f t="shared" si="41"/>
        <v>0</v>
      </c>
      <c r="X393" s="126">
        <f t="shared" si="38"/>
        <v>0</v>
      </c>
    </row>
    <row r="394" spans="1:24" x14ac:dyDescent="0.55000000000000004">
      <c r="A394">
        <v>385</v>
      </c>
      <c r="B394" s="142"/>
      <c r="C394" s="142"/>
      <c r="D394" s="142"/>
      <c r="E394" s="142"/>
      <c r="F394" s="142"/>
      <c r="G394" t="str">
        <f t="shared" si="35"/>
        <v/>
      </c>
      <c r="H394" s="142"/>
      <c r="I394" t="str">
        <f t="shared" ca="1" si="36"/>
        <v/>
      </c>
      <c r="J394" s="142"/>
      <c r="K394" t="str">
        <f t="shared" ca="1" si="37"/>
        <v/>
      </c>
      <c r="L394" s="142"/>
      <c r="M394" s="142"/>
      <c r="N394" s="142"/>
      <c r="O394" s="146"/>
      <c r="P394" s="146"/>
      <c r="Q394" s="145">
        <f t="shared" si="39"/>
        <v>0</v>
      </c>
      <c r="R394" s="146"/>
      <c r="S394" s="146"/>
      <c r="T394" s="145">
        <f t="shared" si="40"/>
        <v>0</v>
      </c>
      <c r="U394" s="146"/>
      <c r="V394" s="146"/>
      <c r="W394" s="145">
        <f t="shared" si="41"/>
        <v>0</v>
      </c>
      <c r="X394" s="126">
        <f t="shared" si="38"/>
        <v>0</v>
      </c>
    </row>
    <row r="395" spans="1:24" x14ac:dyDescent="0.55000000000000004">
      <c r="A395">
        <v>386</v>
      </c>
      <c r="B395" s="142"/>
      <c r="C395" s="142"/>
      <c r="D395" s="142"/>
      <c r="E395" s="142"/>
      <c r="F395" s="142"/>
      <c r="G395" t="str">
        <f t="shared" ref="G395:G458" si="42">LEFT(F395,1)</f>
        <v/>
      </c>
      <c r="H395" s="142"/>
      <c r="I395" t="str">
        <f t="shared" ref="I395:I458" ca="1" si="43">IFERROR(VLOOKUP(H395,INDIRECT(G395&amp;"CATL"),2,FALSE),"")</f>
        <v/>
      </c>
      <c r="J395" s="142"/>
      <c r="K395" t="str">
        <f t="shared" ref="K395:K458" ca="1" si="44">IFERROR(VLOOKUP(J395,INDIRECT("SUB"&amp;I395&amp;"L"),2,FALSE),"")</f>
        <v/>
      </c>
      <c r="L395" s="142"/>
      <c r="M395" s="142"/>
      <c r="N395" s="142"/>
      <c r="O395" s="146"/>
      <c r="P395" s="146"/>
      <c r="Q395" s="145">
        <f t="shared" si="39"/>
        <v>0</v>
      </c>
      <c r="R395" s="146"/>
      <c r="S395" s="146"/>
      <c r="T395" s="145">
        <f t="shared" si="40"/>
        <v>0</v>
      </c>
      <c r="U395" s="146"/>
      <c r="V395" s="146"/>
      <c r="W395" s="145">
        <f t="shared" si="41"/>
        <v>0</v>
      </c>
      <c r="X395" s="126">
        <f t="shared" ref="X395:X458" si="45">O395-P395+R395-S395+U395-V395</f>
        <v>0</v>
      </c>
    </row>
    <row r="396" spans="1:24" x14ac:dyDescent="0.55000000000000004">
      <c r="A396">
        <v>387</v>
      </c>
      <c r="B396" s="142"/>
      <c r="C396" s="142"/>
      <c r="D396" s="142"/>
      <c r="E396" s="142"/>
      <c r="F396" s="142"/>
      <c r="G396" t="str">
        <f t="shared" si="42"/>
        <v/>
      </c>
      <c r="H396" s="142"/>
      <c r="I396" t="str">
        <f t="shared" ca="1" si="43"/>
        <v/>
      </c>
      <c r="J396" s="142"/>
      <c r="K396" t="str">
        <f t="shared" ca="1" si="44"/>
        <v/>
      </c>
      <c r="L396" s="142"/>
      <c r="M396" s="142"/>
      <c r="N396" s="142"/>
      <c r="O396" s="146"/>
      <c r="P396" s="146"/>
      <c r="Q396" s="145">
        <f t="shared" ref="Q396:Q459" si="46">Q395+O396-P396</f>
        <v>0</v>
      </c>
      <c r="R396" s="146"/>
      <c r="S396" s="146"/>
      <c r="T396" s="145">
        <f t="shared" ref="T396:T459" si="47">T395+R396-S396</f>
        <v>0</v>
      </c>
      <c r="U396" s="146"/>
      <c r="V396" s="146"/>
      <c r="W396" s="145">
        <f t="shared" ref="W396:W459" si="48">W395+U396-V396</f>
        <v>0</v>
      </c>
      <c r="X396" s="126">
        <f t="shared" si="45"/>
        <v>0</v>
      </c>
    </row>
    <row r="397" spans="1:24" x14ac:dyDescent="0.55000000000000004">
      <c r="A397">
        <v>388</v>
      </c>
      <c r="B397" s="142"/>
      <c r="C397" s="142"/>
      <c r="D397" s="142"/>
      <c r="E397" s="142"/>
      <c r="F397" s="142"/>
      <c r="G397" t="str">
        <f t="shared" si="42"/>
        <v/>
      </c>
      <c r="H397" s="142"/>
      <c r="I397" t="str">
        <f t="shared" ca="1" si="43"/>
        <v/>
      </c>
      <c r="J397" s="142"/>
      <c r="K397" t="str">
        <f t="shared" ca="1" si="44"/>
        <v/>
      </c>
      <c r="L397" s="142"/>
      <c r="M397" s="142"/>
      <c r="N397" s="142"/>
      <c r="O397" s="146"/>
      <c r="P397" s="146"/>
      <c r="Q397" s="145">
        <f t="shared" si="46"/>
        <v>0</v>
      </c>
      <c r="R397" s="146"/>
      <c r="S397" s="146"/>
      <c r="T397" s="145">
        <f t="shared" si="47"/>
        <v>0</v>
      </c>
      <c r="U397" s="146"/>
      <c r="V397" s="146"/>
      <c r="W397" s="145">
        <f t="shared" si="48"/>
        <v>0</v>
      </c>
      <c r="X397" s="126">
        <f t="shared" si="45"/>
        <v>0</v>
      </c>
    </row>
    <row r="398" spans="1:24" x14ac:dyDescent="0.55000000000000004">
      <c r="A398">
        <v>389</v>
      </c>
      <c r="B398" s="142"/>
      <c r="C398" s="142"/>
      <c r="D398" s="142"/>
      <c r="E398" s="142"/>
      <c r="F398" s="142"/>
      <c r="G398" t="str">
        <f t="shared" si="42"/>
        <v/>
      </c>
      <c r="H398" s="142"/>
      <c r="I398" t="str">
        <f t="shared" ca="1" si="43"/>
        <v/>
      </c>
      <c r="J398" s="142"/>
      <c r="K398" t="str">
        <f t="shared" ca="1" si="44"/>
        <v/>
      </c>
      <c r="L398" s="142"/>
      <c r="M398" s="142"/>
      <c r="N398" s="142"/>
      <c r="O398" s="146"/>
      <c r="P398" s="146"/>
      <c r="Q398" s="145">
        <f t="shared" si="46"/>
        <v>0</v>
      </c>
      <c r="R398" s="146"/>
      <c r="S398" s="146"/>
      <c r="T398" s="145">
        <f t="shared" si="47"/>
        <v>0</v>
      </c>
      <c r="U398" s="146"/>
      <c r="V398" s="146"/>
      <c r="W398" s="145">
        <f t="shared" si="48"/>
        <v>0</v>
      </c>
      <c r="X398" s="126">
        <f t="shared" si="45"/>
        <v>0</v>
      </c>
    </row>
    <row r="399" spans="1:24" x14ac:dyDescent="0.55000000000000004">
      <c r="A399">
        <v>390</v>
      </c>
      <c r="B399" s="142"/>
      <c r="C399" s="142"/>
      <c r="D399" s="142"/>
      <c r="E399" s="142"/>
      <c r="F399" s="142"/>
      <c r="G399" t="str">
        <f t="shared" si="42"/>
        <v/>
      </c>
      <c r="H399" s="142"/>
      <c r="I399" t="str">
        <f t="shared" ca="1" si="43"/>
        <v/>
      </c>
      <c r="J399" s="142"/>
      <c r="K399" t="str">
        <f t="shared" ca="1" si="44"/>
        <v/>
      </c>
      <c r="L399" s="142"/>
      <c r="M399" s="142"/>
      <c r="N399" s="142"/>
      <c r="O399" s="146"/>
      <c r="P399" s="146"/>
      <c r="Q399" s="145">
        <f t="shared" si="46"/>
        <v>0</v>
      </c>
      <c r="R399" s="146"/>
      <c r="S399" s="146"/>
      <c r="T399" s="145">
        <f t="shared" si="47"/>
        <v>0</v>
      </c>
      <c r="U399" s="146"/>
      <c r="V399" s="146"/>
      <c r="W399" s="145">
        <f t="shared" si="48"/>
        <v>0</v>
      </c>
      <c r="X399" s="126">
        <f t="shared" si="45"/>
        <v>0</v>
      </c>
    </row>
    <row r="400" spans="1:24" x14ac:dyDescent="0.55000000000000004">
      <c r="A400">
        <v>391</v>
      </c>
      <c r="B400" s="142"/>
      <c r="C400" s="142"/>
      <c r="D400" s="142"/>
      <c r="E400" s="142"/>
      <c r="F400" s="142"/>
      <c r="G400" t="str">
        <f t="shared" si="42"/>
        <v/>
      </c>
      <c r="H400" s="142"/>
      <c r="I400" t="str">
        <f t="shared" ca="1" si="43"/>
        <v/>
      </c>
      <c r="J400" s="142"/>
      <c r="K400" t="str">
        <f t="shared" ca="1" si="44"/>
        <v/>
      </c>
      <c r="L400" s="142"/>
      <c r="M400" s="142"/>
      <c r="N400" s="142"/>
      <c r="O400" s="146"/>
      <c r="P400" s="146"/>
      <c r="Q400" s="145">
        <f t="shared" si="46"/>
        <v>0</v>
      </c>
      <c r="R400" s="146"/>
      <c r="S400" s="146"/>
      <c r="T400" s="145">
        <f t="shared" si="47"/>
        <v>0</v>
      </c>
      <c r="U400" s="146"/>
      <c r="V400" s="146"/>
      <c r="W400" s="145">
        <f t="shared" si="48"/>
        <v>0</v>
      </c>
      <c r="X400" s="126">
        <f t="shared" si="45"/>
        <v>0</v>
      </c>
    </row>
    <row r="401" spans="1:24" x14ac:dyDescent="0.55000000000000004">
      <c r="A401">
        <v>392</v>
      </c>
      <c r="B401" s="142"/>
      <c r="C401" s="142"/>
      <c r="D401" s="142"/>
      <c r="E401" s="142"/>
      <c r="F401" s="142"/>
      <c r="G401" t="str">
        <f t="shared" si="42"/>
        <v/>
      </c>
      <c r="H401" s="142"/>
      <c r="I401" t="str">
        <f t="shared" ca="1" si="43"/>
        <v/>
      </c>
      <c r="J401" s="142"/>
      <c r="K401" t="str">
        <f t="shared" ca="1" si="44"/>
        <v/>
      </c>
      <c r="L401" s="142"/>
      <c r="M401" s="142"/>
      <c r="N401" s="142"/>
      <c r="O401" s="146"/>
      <c r="P401" s="146"/>
      <c r="Q401" s="145">
        <f t="shared" si="46"/>
        <v>0</v>
      </c>
      <c r="R401" s="146"/>
      <c r="S401" s="146"/>
      <c r="T401" s="145">
        <f t="shared" si="47"/>
        <v>0</v>
      </c>
      <c r="U401" s="146"/>
      <c r="V401" s="146"/>
      <c r="W401" s="145">
        <f t="shared" si="48"/>
        <v>0</v>
      </c>
      <c r="X401" s="126">
        <f t="shared" si="45"/>
        <v>0</v>
      </c>
    </row>
    <row r="402" spans="1:24" x14ac:dyDescent="0.55000000000000004">
      <c r="A402">
        <v>393</v>
      </c>
      <c r="B402" s="142"/>
      <c r="C402" s="142"/>
      <c r="D402" s="142"/>
      <c r="E402" s="142"/>
      <c r="F402" s="142"/>
      <c r="G402" t="str">
        <f t="shared" si="42"/>
        <v/>
      </c>
      <c r="H402" s="142"/>
      <c r="I402" t="str">
        <f t="shared" ca="1" si="43"/>
        <v/>
      </c>
      <c r="J402" s="142"/>
      <c r="K402" t="str">
        <f t="shared" ca="1" si="44"/>
        <v/>
      </c>
      <c r="L402" s="142"/>
      <c r="M402" s="142"/>
      <c r="N402" s="142"/>
      <c r="O402" s="146"/>
      <c r="P402" s="146"/>
      <c r="Q402" s="145">
        <f t="shared" si="46"/>
        <v>0</v>
      </c>
      <c r="R402" s="146"/>
      <c r="S402" s="146"/>
      <c r="T402" s="145">
        <f t="shared" si="47"/>
        <v>0</v>
      </c>
      <c r="U402" s="146"/>
      <c r="V402" s="146"/>
      <c r="W402" s="145">
        <f t="shared" si="48"/>
        <v>0</v>
      </c>
      <c r="X402" s="126">
        <f t="shared" si="45"/>
        <v>0</v>
      </c>
    </row>
    <row r="403" spans="1:24" x14ac:dyDescent="0.55000000000000004">
      <c r="A403">
        <v>394</v>
      </c>
      <c r="B403" s="142"/>
      <c r="C403" s="142"/>
      <c r="D403" s="142"/>
      <c r="E403" s="142"/>
      <c r="F403" s="142"/>
      <c r="G403" t="str">
        <f t="shared" si="42"/>
        <v/>
      </c>
      <c r="H403" s="142"/>
      <c r="I403" t="str">
        <f t="shared" ca="1" si="43"/>
        <v/>
      </c>
      <c r="J403" s="142"/>
      <c r="K403" t="str">
        <f t="shared" ca="1" si="44"/>
        <v/>
      </c>
      <c r="L403" s="142"/>
      <c r="M403" s="142"/>
      <c r="N403" s="142"/>
      <c r="O403" s="146"/>
      <c r="P403" s="146"/>
      <c r="Q403" s="145">
        <f t="shared" si="46"/>
        <v>0</v>
      </c>
      <c r="R403" s="146"/>
      <c r="S403" s="146"/>
      <c r="T403" s="145">
        <f t="shared" si="47"/>
        <v>0</v>
      </c>
      <c r="U403" s="146"/>
      <c r="V403" s="146"/>
      <c r="W403" s="145">
        <f t="shared" si="48"/>
        <v>0</v>
      </c>
      <c r="X403" s="126">
        <f t="shared" si="45"/>
        <v>0</v>
      </c>
    </row>
    <row r="404" spans="1:24" x14ac:dyDescent="0.55000000000000004">
      <c r="A404">
        <v>395</v>
      </c>
      <c r="B404" s="142"/>
      <c r="C404" s="142"/>
      <c r="D404" s="142"/>
      <c r="E404" s="142"/>
      <c r="F404" s="142"/>
      <c r="G404" t="str">
        <f t="shared" si="42"/>
        <v/>
      </c>
      <c r="H404" s="142"/>
      <c r="I404" t="str">
        <f t="shared" ca="1" si="43"/>
        <v/>
      </c>
      <c r="J404" s="142"/>
      <c r="K404" t="str">
        <f t="shared" ca="1" si="44"/>
        <v/>
      </c>
      <c r="L404" s="142"/>
      <c r="M404" s="142"/>
      <c r="N404" s="142"/>
      <c r="O404" s="146"/>
      <c r="P404" s="146"/>
      <c r="Q404" s="145">
        <f t="shared" si="46"/>
        <v>0</v>
      </c>
      <c r="R404" s="146"/>
      <c r="S404" s="146"/>
      <c r="T404" s="145">
        <f t="shared" si="47"/>
        <v>0</v>
      </c>
      <c r="U404" s="146"/>
      <c r="V404" s="146"/>
      <c r="W404" s="145">
        <f t="shared" si="48"/>
        <v>0</v>
      </c>
      <c r="X404" s="126">
        <f t="shared" si="45"/>
        <v>0</v>
      </c>
    </row>
    <row r="405" spans="1:24" x14ac:dyDescent="0.55000000000000004">
      <c r="A405">
        <v>396</v>
      </c>
      <c r="B405" s="142"/>
      <c r="C405" s="142"/>
      <c r="D405" s="142"/>
      <c r="E405" s="142"/>
      <c r="F405" s="142"/>
      <c r="G405" t="str">
        <f t="shared" si="42"/>
        <v/>
      </c>
      <c r="H405" s="142"/>
      <c r="I405" t="str">
        <f t="shared" ca="1" si="43"/>
        <v/>
      </c>
      <c r="J405" s="142"/>
      <c r="K405" t="str">
        <f t="shared" ca="1" si="44"/>
        <v/>
      </c>
      <c r="L405" s="142"/>
      <c r="M405" s="142"/>
      <c r="N405" s="142"/>
      <c r="O405" s="146"/>
      <c r="P405" s="146"/>
      <c r="Q405" s="145">
        <f t="shared" si="46"/>
        <v>0</v>
      </c>
      <c r="R405" s="146"/>
      <c r="S405" s="146"/>
      <c r="T405" s="145">
        <f t="shared" si="47"/>
        <v>0</v>
      </c>
      <c r="U405" s="146"/>
      <c r="V405" s="146"/>
      <c r="W405" s="145">
        <f t="shared" si="48"/>
        <v>0</v>
      </c>
      <c r="X405" s="126">
        <f t="shared" si="45"/>
        <v>0</v>
      </c>
    </row>
    <row r="406" spans="1:24" x14ac:dyDescent="0.55000000000000004">
      <c r="A406">
        <v>397</v>
      </c>
      <c r="B406" s="142"/>
      <c r="C406" s="142"/>
      <c r="D406" s="142"/>
      <c r="E406" s="142"/>
      <c r="F406" s="142"/>
      <c r="G406" t="str">
        <f t="shared" si="42"/>
        <v/>
      </c>
      <c r="H406" s="142"/>
      <c r="I406" t="str">
        <f t="shared" ca="1" si="43"/>
        <v/>
      </c>
      <c r="J406" s="142"/>
      <c r="K406" t="str">
        <f t="shared" ca="1" si="44"/>
        <v/>
      </c>
      <c r="L406" s="142"/>
      <c r="M406" s="142"/>
      <c r="N406" s="142"/>
      <c r="O406" s="146"/>
      <c r="P406" s="146"/>
      <c r="Q406" s="145">
        <f t="shared" si="46"/>
        <v>0</v>
      </c>
      <c r="R406" s="146"/>
      <c r="S406" s="146"/>
      <c r="T406" s="145">
        <f t="shared" si="47"/>
        <v>0</v>
      </c>
      <c r="U406" s="146"/>
      <c r="V406" s="146"/>
      <c r="W406" s="145">
        <f t="shared" si="48"/>
        <v>0</v>
      </c>
      <c r="X406" s="126">
        <f t="shared" si="45"/>
        <v>0</v>
      </c>
    </row>
    <row r="407" spans="1:24" x14ac:dyDescent="0.55000000000000004">
      <c r="A407">
        <v>398</v>
      </c>
      <c r="B407" s="142"/>
      <c r="C407" s="142"/>
      <c r="D407" s="142"/>
      <c r="E407" s="142"/>
      <c r="F407" s="142"/>
      <c r="G407" t="str">
        <f t="shared" si="42"/>
        <v/>
      </c>
      <c r="H407" s="142"/>
      <c r="I407" t="str">
        <f t="shared" ca="1" si="43"/>
        <v/>
      </c>
      <c r="J407" s="142"/>
      <c r="K407" t="str">
        <f t="shared" ca="1" si="44"/>
        <v/>
      </c>
      <c r="L407" s="142"/>
      <c r="M407" s="142"/>
      <c r="N407" s="142"/>
      <c r="O407" s="146"/>
      <c r="P407" s="146"/>
      <c r="Q407" s="145">
        <f t="shared" si="46"/>
        <v>0</v>
      </c>
      <c r="R407" s="146"/>
      <c r="S407" s="146"/>
      <c r="T407" s="145">
        <f t="shared" si="47"/>
        <v>0</v>
      </c>
      <c r="U407" s="146"/>
      <c r="V407" s="146"/>
      <c r="W407" s="145">
        <f t="shared" si="48"/>
        <v>0</v>
      </c>
      <c r="X407" s="126">
        <f t="shared" si="45"/>
        <v>0</v>
      </c>
    </row>
    <row r="408" spans="1:24" x14ac:dyDescent="0.55000000000000004">
      <c r="A408">
        <v>399</v>
      </c>
      <c r="B408" s="142"/>
      <c r="C408" s="142"/>
      <c r="D408" s="142"/>
      <c r="E408" s="142"/>
      <c r="F408" s="142"/>
      <c r="G408" t="str">
        <f t="shared" si="42"/>
        <v/>
      </c>
      <c r="H408" s="142"/>
      <c r="I408" t="str">
        <f t="shared" ca="1" si="43"/>
        <v/>
      </c>
      <c r="J408" s="142"/>
      <c r="K408" t="str">
        <f t="shared" ca="1" si="44"/>
        <v/>
      </c>
      <c r="L408" s="142"/>
      <c r="M408" s="142"/>
      <c r="N408" s="142"/>
      <c r="O408" s="146"/>
      <c r="P408" s="146"/>
      <c r="Q408" s="145">
        <f t="shared" si="46"/>
        <v>0</v>
      </c>
      <c r="R408" s="146"/>
      <c r="S408" s="146"/>
      <c r="T408" s="145">
        <f t="shared" si="47"/>
        <v>0</v>
      </c>
      <c r="U408" s="146"/>
      <c r="V408" s="146"/>
      <c r="W408" s="145">
        <f t="shared" si="48"/>
        <v>0</v>
      </c>
      <c r="X408" s="126">
        <f t="shared" si="45"/>
        <v>0</v>
      </c>
    </row>
    <row r="409" spans="1:24" x14ac:dyDescent="0.55000000000000004">
      <c r="A409">
        <v>400</v>
      </c>
      <c r="B409" s="142"/>
      <c r="C409" s="142"/>
      <c r="D409" s="142"/>
      <c r="E409" s="142"/>
      <c r="F409" s="142"/>
      <c r="G409" t="str">
        <f t="shared" si="42"/>
        <v/>
      </c>
      <c r="H409" s="142"/>
      <c r="I409" t="str">
        <f t="shared" ca="1" si="43"/>
        <v/>
      </c>
      <c r="J409" s="142"/>
      <c r="K409" t="str">
        <f t="shared" ca="1" si="44"/>
        <v/>
      </c>
      <c r="L409" s="142"/>
      <c r="M409" s="142"/>
      <c r="N409" s="142"/>
      <c r="O409" s="146"/>
      <c r="P409" s="146"/>
      <c r="Q409" s="145">
        <f t="shared" si="46"/>
        <v>0</v>
      </c>
      <c r="R409" s="146"/>
      <c r="S409" s="146"/>
      <c r="T409" s="145">
        <f t="shared" si="47"/>
        <v>0</v>
      </c>
      <c r="U409" s="146"/>
      <c r="V409" s="146"/>
      <c r="W409" s="145">
        <f t="shared" si="48"/>
        <v>0</v>
      </c>
      <c r="X409" s="126">
        <f t="shared" si="45"/>
        <v>0</v>
      </c>
    </row>
    <row r="410" spans="1:24" x14ac:dyDescent="0.55000000000000004">
      <c r="A410">
        <v>401</v>
      </c>
      <c r="B410" s="142"/>
      <c r="C410" s="142"/>
      <c r="D410" s="142"/>
      <c r="E410" s="142"/>
      <c r="F410" s="142"/>
      <c r="G410" t="str">
        <f t="shared" si="42"/>
        <v/>
      </c>
      <c r="H410" s="142"/>
      <c r="I410" t="str">
        <f t="shared" ca="1" si="43"/>
        <v/>
      </c>
      <c r="J410" s="142"/>
      <c r="K410" t="str">
        <f t="shared" ca="1" si="44"/>
        <v/>
      </c>
      <c r="L410" s="142"/>
      <c r="M410" s="142"/>
      <c r="N410" s="142"/>
      <c r="O410" s="146"/>
      <c r="P410" s="146"/>
      <c r="Q410" s="145">
        <f t="shared" si="46"/>
        <v>0</v>
      </c>
      <c r="R410" s="146"/>
      <c r="S410" s="146"/>
      <c r="T410" s="145">
        <f t="shared" si="47"/>
        <v>0</v>
      </c>
      <c r="U410" s="146"/>
      <c r="V410" s="146"/>
      <c r="W410" s="145">
        <f t="shared" si="48"/>
        <v>0</v>
      </c>
      <c r="X410" s="126">
        <f t="shared" si="45"/>
        <v>0</v>
      </c>
    </row>
    <row r="411" spans="1:24" x14ac:dyDescent="0.55000000000000004">
      <c r="A411">
        <v>402</v>
      </c>
      <c r="B411" s="142"/>
      <c r="C411" s="142"/>
      <c r="D411" s="142"/>
      <c r="E411" s="142"/>
      <c r="F411" s="142"/>
      <c r="G411" t="str">
        <f t="shared" si="42"/>
        <v/>
      </c>
      <c r="H411" s="142"/>
      <c r="I411" t="str">
        <f t="shared" ca="1" si="43"/>
        <v/>
      </c>
      <c r="J411" s="142"/>
      <c r="K411" t="str">
        <f t="shared" ca="1" si="44"/>
        <v/>
      </c>
      <c r="L411" s="142"/>
      <c r="M411" s="142"/>
      <c r="N411" s="142"/>
      <c r="O411" s="146"/>
      <c r="P411" s="146"/>
      <c r="Q411" s="145">
        <f t="shared" si="46"/>
        <v>0</v>
      </c>
      <c r="R411" s="146"/>
      <c r="S411" s="146"/>
      <c r="T411" s="145">
        <f t="shared" si="47"/>
        <v>0</v>
      </c>
      <c r="U411" s="146"/>
      <c r="V411" s="146"/>
      <c r="W411" s="145">
        <f t="shared" si="48"/>
        <v>0</v>
      </c>
      <c r="X411" s="126">
        <f t="shared" si="45"/>
        <v>0</v>
      </c>
    </row>
    <row r="412" spans="1:24" x14ac:dyDescent="0.55000000000000004">
      <c r="A412">
        <v>403</v>
      </c>
      <c r="B412" s="142"/>
      <c r="C412" s="142"/>
      <c r="D412" s="142"/>
      <c r="E412" s="142"/>
      <c r="F412" s="142"/>
      <c r="G412" t="str">
        <f t="shared" si="42"/>
        <v/>
      </c>
      <c r="H412" s="142"/>
      <c r="I412" t="str">
        <f t="shared" ca="1" si="43"/>
        <v/>
      </c>
      <c r="J412" s="142"/>
      <c r="K412" t="str">
        <f t="shared" ca="1" si="44"/>
        <v/>
      </c>
      <c r="L412" s="142"/>
      <c r="M412" s="142"/>
      <c r="N412" s="142"/>
      <c r="O412" s="146"/>
      <c r="P412" s="146"/>
      <c r="Q412" s="145">
        <f t="shared" si="46"/>
        <v>0</v>
      </c>
      <c r="R412" s="146"/>
      <c r="S412" s="146"/>
      <c r="T412" s="145">
        <f t="shared" si="47"/>
        <v>0</v>
      </c>
      <c r="U412" s="146"/>
      <c r="V412" s="146"/>
      <c r="W412" s="145">
        <f t="shared" si="48"/>
        <v>0</v>
      </c>
      <c r="X412" s="126">
        <f t="shared" si="45"/>
        <v>0</v>
      </c>
    </row>
    <row r="413" spans="1:24" x14ac:dyDescent="0.55000000000000004">
      <c r="A413">
        <v>404</v>
      </c>
      <c r="B413" s="142"/>
      <c r="C413" s="142"/>
      <c r="D413" s="142"/>
      <c r="E413" s="142"/>
      <c r="F413" s="142"/>
      <c r="G413" t="str">
        <f t="shared" si="42"/>
        <v/>
      </c>
      <c r="H413" s="142"/>
      <c r="I413" t="str">
        <f t="shared" ca="1" si="43"/>
        <v/>
      </c>
      <c r="J413" s="142"/>
      <c r="K413" t="str">
        <f t="shared" ca="1" si="44"/>
        <v/>
      </c>
      <c r="L413" s="142"/>
      <c r="M413" s="142"/>
      <c r="N413" s="142"/>
      <c r="O413" s="146"/>
      <c r="P413" s="146"/>
      <c r="Q413" s="145">
        <f t="shared" si="46"/>
        <v>0</v>
      </c>
      <c r="R413" s="146"/>
      <c r="S413" s="146"/>
      <c r="T413" s="145">
        <f t="shared" si="47"/>
        <v>0</v>
      </c>
      <c r="U413" s="146"/>
      <c r="V413" s="146"/>
      <c r="W413" s="145">
        <f t="shared" si="48"/>
        <v>0</v>
      </c>
      <c r="X413" s="126">
        <f t="shared" si="45"/>
        <v>0</v>
      </c>
    </row>
    <row r="414" spans="1:24" x14ac:dyDescent="0.55000000000000004">
      <c r="A414">
        <v>405</v>
      </c>
      <c r="B414" s="142"/>
      <c r="C414" s="142"/>
      <c r="D414" s="142"/>
      <c r="E414" s="142"/>
      <c r="F414" s="142"/>
      <c r="G414" t="str">
        <f t="shared" si="42"/>
        <v/>
      </c>
      <c r="H414" s="142"/>
      <c r="I414" t="str">
        <f t="shared" ca="1" si="43"/>
        <v/>
      </c>
      <c r="J414" s="142"/>
      <c r="K414" t="str">
        <f t="shared" ca="1" si="44"/>
        <v/>
      </c>
      <c r="L414" s="142"/>
      <c r="M414" s="142"/>
      <c r="N414" s="142"/>
      <c r="O414" s="146"/>
      <c r="P414" s="146"/>
      <c r="Q414" s="145">
        <f t="shared" si="46"/>
        <v>0</v>
      </c>
      <c r="R414" s="146"/>
      <c r="S414" s="146"/>
      <c r="T414" s="145">
        <f t="shared" si="47"/>
        <v>0</v>
      </c>
      <c r="U414" s="146"/>
      <c r="V414" s="146"/>
      <c r="W414" s="145">
        <f t="shared" si="48"/>
        <v>0</v>
      </c>
      <c r="X414" s="126">
        <f t="shared" si="45"/>
        <v>0</v>
      </c>
    </row>
    <row r="415" spans="1:24" x14ac:dyDescent="0.55000000000000004">
      <c r="A415">
        <v>406</v>
      </c>
      <c r="B415" s="142"/>
      <c r="C415" s="142"/>
      <c r="D415" s="142"/>
      <c r="E415" s="142"/>
      <c r="F415" s="142"/>
      <c r="G415" t="str">
        <f t="shared" si="42"/>
        <v/>
      </c>
      <c r="H415" s="142"/>
      <c r="I415" t="str">
        <f t="shared" ca="1" si="43"/>
        <v/>
      </c>
      <c r="J415" s="142"/>
      <c r="K415" t="str">
        <f t="shared" ca="1" si="44"/>
        <v/>
      </c>
      <c r="L415" s="142"/>
      <c r="M415" s="142"/>
      <c r="N415" s="142"/>
      <c r="O415" s="146"/>
      <c r="P415" s="146"/>
      <c r="Q415" s="145">
        <f t="shared" si="46"/>
        <v>0</v>
      </c>
      <c r="R415" s="146"/>
      <c r="S415" s="146"/>
      <c r="T415" s="145">
        <f t="shared" si="47"/>
        <v>0</v>
      </c>
      <c r="U415" s="146"/>
      <c r="V415" s="146"/>
      <c r="W415" s="145">
        <f t="shared" si="48"/>
        <v>0</v>
      </c>
      <c r="X415" s="126">
        <f t="shared" si="45"/>
        <v>0</v>
      </c>
    </row>
    <row r="416" spans="1:24" x14ac:dyDescent="0.55000000000000004">
      <c r="A416">
        <v>407</v>
      </c>
      <c r="B416" s="142"/>
      <c r="C416" s="142"/>
      <c r="D416" s="142"/>
      <c r="E416" s="142"/>
      <c r="F416" s="142"/>
      <c r="G416" t="str">
        <f t="shared" si="42"/>
        <v/>
      </c>
      <c r="H416" s="142"/>
      <c r="I416" t="str">
        <f t="shared" ca="1" si="43"/>
        <v/>
      </c>
      <c r="J416" s="142"/>
      <c r="K416" t="str">
        <f t="shared" ca="1" si="44"/>
        <v/>
      </c>
      <c r="L416" s="142"/>
      <c r="M416" s="142"/>
      <c r="N416" s="142"/>
      <c r="O416" s="146"/>
      <c r="P416" s="146"/>
      <c r="Q416" s="145">
        <f t="shared" si="46"/>
        <v>0</v>
      </c>
      <c r="R416" s="146"/>
      <c r="S416" s="146"/>
      <c r="T416" s="145">
        <f t="shared" si="47"/>
        <v>0</v>
      </c>
      <c r="U416" s="146"/>
      <c r="V416" s="146"/>
      <c r="W416" s="145">
        <f t="shared" si="48"/>
        <v>0</v>
      </c>
      <c r="X416" s="126">
        <f t="shared" si="45"/>
        <v>0</v>
      </c>
    </row>
    <row r="417" spans="1:24" x14ac:dyDescent="0.55000000000000004">
      <c r="A417">
        <v>408</v>
      </c>
      <c r="B417" s="142"/>
      <c r="C417" s="142"/>
      <c r="D417" s="142"/>
      <c r="E417" s="142"/>
      <c r="F417" s="142"/>
      <c r="G417" t="str">
        <f t="shared" si="42"/>
        <v/>
      </c>
      <c r="H417" s="142"/>
      <c r="I417" t="str">
        <f t="shared" ca="1" si="43"/>
        <v/>
      </c>
      <c r="J417" s="142"/>
      <c r="K417" t="str">
        <f t="shared" ca="1" si="44"/>
        <v/>
      </c>
      <c r="L417" s="142"/>
      <c r="M417" s="142"/>
      <c r="N417" s="142"/>
      <c r="O417" s="146"/>
      <c r="P417" s="146"/>
      <c r="Q417" s="145">
        <f t="shared" si="46"/>
        <v>0</v>
      </c>
      <c r="R417" s="146"/>
      <c r="S417" s="146"/>
      <c r="T417" s="145">
        <f t="shared" si="47"/>
        <v>0</v>
      </c>
      <c r="U417" s="146"/>
      <c r="V417" s="146"/>
      <c r="W417" s="145">
        <f t="shared" si="48"/>
        <v>0</v>
      </c>
      <c r="X417" s="126">
        <f t="shared" si="45"/>
        <v>0</v>
      </c>
    </row>
    <row r="418" spans="1:24" x14ac:dyDescent="0.55000000000000004">
      <c r="A418">
        <v>409</v>
      </c>
      <c r="B418" s="142"/>
      <c r="C418" s="142"/>
      <c r="D418" s="142"/>
      <c r="E418" s="142"/>
      <c r="F418" s="142"/>
      <c r="G418" t="str">
        <f t="shared" si="42"/>
        <v/>
      </c>
      <c r="H418" s="142"/>
      <c r="I418" t="str">
        <f t="shared" ca="1" si="43"/>
        <v/>
      </c>
      <c r="J418" s="142"/>
      <c r="K418" t="str">
        <f t="shared" ca="1" si="44"/>
        <v/>
      </c>
      <c r="L418" s="142"/>
      <c r="M418" s="142"/>
      <c r="N418" s="142"/>
      <c r="O418" s="146"/>
      <c r="P418" s="146"/>
      <c r="Q418" s="145">
        <f t="shared" si="46"/>
        <v>0</v>
      </c>
      <c r="R418" s="146"/>
      <c r="S418" s="146"/>
      <c r="T418" s="145">
        <f t="shared" si="47"/>
        <v>0</v>
      </c>
      <c r="U418" s="146"/>
      <c r="V418" s="146"/>
      <c r="W418" s="145">
        <f t="shared" si="48"/>
        <v>0</v>
      </c>
      <c r="X418" s="126">
        <f t="shared" si="45"/>
        <v>0</v>
      </c>
    </row>
    <row r="419" spans="1:24" x14ac:dyDescent="0.55000000000000004">
      <c r="A419">
        <v>410</v>
      </c>
      <c r="B419" s="142"/>
      <c r="C419" s="142"/>
      <c r="D419" s="142"/>
      <c r="E419" s="142"/>
      <c r="F419" s="142"/>
      <c r="G419" t="str">
        <f t="shared" si="42"/>
        <v/>
      </c>
      <c r="H419" s="142"/>
      <c r="I419" t="str">
        <f t="shared" ca="1" si="43"/>
        <v/>
      </c>
      <c r="J419" s="142"/>
      <c r="K419" t="str">
        <f t="shared" ca="1" si="44"/>
        <v/>
      </c>
      <c r="L419" s="142"/>
      <c r="M419" s="142"/>
      <c r="N419" s="142"/>
      <c r="O419" s="146"/>
      <c r="P419" s="146"/>
      <c r="Q419" s="145">
        <f t="shared" si="46"/>
        <v>0</v>
      </c>
      <c r="R419" s="146"/>
      <c r="S419" s="146"/>
      <c r="T419" s="145">
        <f t="shared" si="47"/>
        <v>0</v>
      </c>
      <c r="U419" s="146"/>
      <c r="V419" s="146"/>
      <c r="W419" s="145">
        <f t="shared" si="48"/>
        <v>0</v>
      </c>
      <c r="X419" s="126">
        <f t="shared" si="45"/>
        <v>0</v>
      </c>
    </row>
    <row r="420" spans="1:24" x14ac:dyDescent="0.55000000000000004">
      <c r="A420">
        <v>411</v>
      </c>
      <c r="B420" s="142"/>
      <c r="C420" s="142"/>
      <c r="D420" s="142"/>
      <c r="E420" s="142"/>
      <c r="F420" s="142"/>
      <c r="G420" t="str">
        <f t="shared" si="42"/>
        <v/>
      </c>
      <c r="H420" s="142"/>
      <c r="I420" t="str">
        <f t="shared" ca="1" si="43"/>
        <v/>
      </c>
      <c r="J420" s="142"/>
      <c r="K420" t="str">
        <f t="shared" ca="1" si="44"/>
        <v/>
      </c>
      <c r="L420" s="142"/>
      <c r="M420" s="142"/>
      <c r="N420" s="142"/>
      <c r="O420" s="146"/>
      <c r="P420" s="146"/>
      <c r="Q420" s="145">
        <f t="shared" si="46"/>
        <v>0</v>
      </c>
      <c r="R420" s="146"/>
      <c r="S420" s="146"/>
      <c r="T420" s="145">
        <f t="shared" si="47"/>
        <v>0</v>
      </c>
      <c r="U420" s="146"/>
      <c r="V420" s="146"/>
      <c r="W420" s="145">
        <f t="shared" si="48"/>
        <v>0</v>
      </c>
      <c r="X420" s="126">
        <f t="shared" si="45"/>
        <v>0</v>
      </c>
    </row>
    <row r="421" spans="1:24" x14ac:dyDescent="0.55000000000000004">
      <c r="A421">
        <v>412</v>
      </c>
      <c r="B421" s="142"/>
      <c r="C421" s="142"/>
      <c r="D421" s="142"/>
      <c r="E421" s="142"/>
      <c r="F421" s="142"/>
      <c r="G421" t="str">
        <f t="shared" si="42"/>
        <v/>
      </c>
      <c r="H421" s="142"/>
      <c r="I421" t="str">
        <f t="shared" ca="1" si="43"/>
        <v/>
      </c>
      <c r="J421" s="142"/>
      <c r="K421" t="str">
        <f t="shared" ca="1" si="44"/>
        <v/>
      </c>
      <c r="L421" s="142"/>
      <c r="M421" s="142"/>
      <c r="N421" s="142"/>
      <c r="O421" s="146"/>
      <c r="P421" s="146"/>
      <c r="Q421" s="145">
        <f t="shared" si="46"/>
        <v>0</v>
      </c>
      <c r="R421" s="146"/>
      <c r="S421" s="146"/>
      <c r="T421" s="145">
        <f t="shared" si="47"/>
        <v>0</v>
      </c>
      <c r="U421" s="146"/>
      <c r="V421" s="146"/>
      <c r="W421" s="145">
        <f t="shared" si="48"/>
        <v>0</v>
      </c>
      <c r="X421" s="126">
        <f t="shared" si="45"/>
        <v>0</v>
      </c>
    </row>
    <row r="422" spans="1:24" x14ac:dyDescent="0.55000000000000004">
      <c r="A422">
        <v>413</v>
      </c>
      <c r="B422" s="142"/>
      <c r="C422" s="142"/>
      <c r="D422" s="142"/>
      <c r="E422" s="142"/>
      <c r="F422" s="142"/>
      <c r="G422" t="str">
        <f t="shared" si="42"/>
        <v/>
      </c>
      <c r="H422" s="142"/>
      <c r="I422" t="str">
        <f t="shared" ca="1" si="43"/>
        <v/>
      </c>
      <c r="J422" s="142"/>
      <c r="K422" t="str">
        <f t="shared" ca="1" si="44"/>
        <v/>
      </c>
      <c r="L422" s="142"/>
      <c r="M422" s="142"/>
      <c r="N422" s="142"/>
      <c r="O422" s="146"/>
      <c r="P422" s="146"/>
      <c r="Q422" s="145">
        <f t="shared" si="46"/>
        <v>0</v>
      </c>
      <c r="R422" s="146"/>
      <c r="S422" s="146"/>
      <c r="T422" s="145">
        <f t="shared" si="47"/>
        <v>0</v>
      </c>
      <c r="U422" s="146"/>
      <c r="V422" s="146"/>
      <c r="W422" s="145">
        <f t="shared" si="48"/>
        <v>0</v>
      </c>
      <c r="X422" s="126">
        <f t="shared" si="45"/>
        <v>0</v>
      </c>
    </row>
    <row r="423" spans="1:24" x14ac:dyDescent="0.55000000000000004">
      <c r="A423">
        <v>414</v>
      </c>
      <c r="B423" s="142"/>
      <c r="C423" s="142"/>
      <c r="D423" s="142"/>
      <c r="E423" s="142"/>
      <c r="F423" s="142"/>
      <c r="G423" t="str">
        <f t="shared" si="42"/>
        <v/>
      </c>
      <c r="H423" s="142"/>
      <c r="I423" t="str">
        <f t="shared" ca="1" si="43"/>
        <v/>
      </c>
      <c r="J423" s="142"/>
      <c r="K423" t="str">
        <f t="shared" ca="1" si="44"/>
        <v/>
      </c>
      <c r="L423" s="142"/>
      <c r="M423" s="142"/>
      <c r="N423" s="142"/>
      <c r="O423" s="146"/>
      <c r="P423" s="146"/>
      <c r="Q423" s="145">
        <f t="shared" si="46"/>
        <v>0</v>
      </c>
      <c r="R423" s="146"/>
      <c r="S423" s="146"/>
      <c r="T423" s="145">
        <f t="shared" si="47"/>
        <v>0</v>
      </c>
      <c r="U423" s="146"/>
      <c r="V423" s="146"/>
      <c r="W423" s="145">
        <f t="shared" si="48"/>
        <v>0</v>
      </c>
      <c r="X423" s="126">
        <f t="shared" si="45"/>
        <v>0</v>
      </c>
    </row>
    <row r="424" spans="1:24" x14ac:dyDescent="0.55000000000000004">
      <c r="A424">
        <v>415</v>
      </c>
      <c r="B424" s="142"/>
      <c r="C424" s="142"/>
      <c r="D424" s="142"/>
      <c r="E424" s="142"/>
      <c r="F424" s="142"/>
      <c r="G424" t="str">
        <f t="shared" si="42"/>
        <v/>
      </c>
      <c r="H424" s="142"/>
      <c r="I424" t="str">
        <f t="shared" ca="1" si="43"/>
        <v/>
      </c>
      <c r="J424" s="142"/>
      <c r="K424" t="str">
        <f t="shared" ca="1" si="44"/>
        <v/>
      </c>
      <c r="L424" s="142"/>
      <c r="M424" s="142"/>
      <c r="N424" s="142"/>
      <c r="O424" s="146"/>
      <c r="P424" s="146"/>
      <c r="Q424" s="145">
        <f t="shared" si="46"/>
        <v>0</v>
      </c>
      <c r="R424" s="146"/>
      <c r="S424" s="146"/>
      <c r="T424" s="145">
        <f t="shared" si="47"/>
        <v>0</v>
      </c>
      <c r="U424" s="146"/>
      <c r="V424" s="146"/>
      <c r="W424" s="145">
        <f t="shared" si="48"/>
        <v>0</v>
      </c>
      <c r="X424" s="126">
        <f t="shared" si="45"/>
        <v>0</v>
      </c>
    </row>
    <row r="425" spans="1:24" x14ac:dyDescent="0.55000000000000004">
      <c r="A425">
        <v>416</v>
      </c>
      <c r="B425" s="142"/>
      <c r="C425" s="142"/>
      <c r="D425" s="142"/>
      <c r="E425" s="142"/>
      <c r="F425" s="142"/>
      <c r="G425" t="str">
        <f t="shared" si="42"/>
        <v/>
      </c>
      <c r="H425" s="142"/>
      <c r="I425" t="str">
        <f t="shared" ca="1" si="43"/>
        <v/>
      </c>
      <c r="J425" s="142"/>
      <c r="K425" t="str">
        <f t="shared" ca="1" si="44"/>
        <v/>
      </c>
      <c r="L425" s="142"/>
      <c r="M425" s="142"/>
      <c r="N425" s="142"/>
      <c r="O425" s="146"/>
      <c r="P425" s="146"/>
      <c r="Q425" s="145">
        <f t="shared" si="46"/>
        <v>0</v>
      </c>
      <c r="R425" s="146"/>
      <c r="S425" s="146"/>
      <c r="T425" s="145">
        <f t="shared" si="47"/>
        <v>0</v>
      </c>
      <c r="U425" s="146"/>
      <c r="V425" s="146"/>
      <c r="W425" s="145">
        <f t="shared" si="48"/>
        <v>0</v>
      </c>
      <c r="X425" s="126">
        <f t="shared" si="45"/>
        <v>0</v>
      </c>
    </row>
    <row r="426" spans="1:24" x14ac:dyDescent="0.55000000000000004">
      <c r="A426">
        <v>417</v>
      </c>
      <c r="B426" s="142"/>
      <c r="C426" s="142"/>
      <c r="D426" s="142"/>
      <c r="E426" s="142"/>
      <c r="F426" s="142"/>
      <c r="G426" t="str">
        <f t="shared" si="42"/>
        <v/>
      </c>
      <c r="H426" s="142"/>
      <c r="I426" t="str">
        <f t="shared" ca="1" si="43"/>
        <v/>
      </c>
      <c r="J426" s="142"/>
      <c r="K426" t="str">
        <f t="shared" ca="1" si="44"/>
        <v/>
      </c>
      <c r="L426" s="142"/>
      <c r="M426" s="142"/>
      <c r="N426" s="142"/>
      <c r="O426" s="146"/>
      <c r="P426" s="146"/>
      <c r="Q426" s="145">
        <f t="shared" si="46"/>
        <v>0</v>
      </c>
      <c r="R426" s="146"/>
      <c r="S426" s="146"/>
      <c r="T426" s="145">
        <f t="shared" si="47"/>
        <v>0</v>
      </c>
      <c r="U426" s="146"/>
      <c r="V426" s="146"/>
      <c r="W426" s="145">
        <f t="shared" si="48"/>
        <v>0</v>
      </c>
      <c r="X426" s="126">
        <f t="shared" si="45"/>
        <v>0</v>
      </c>
    </row>
    <row r="427" spans="1:24" x14ac:dyDescent="0.55000000000000004">
      <c r="A427">
        <v>418</v>
      </c>
      <c r="B427" s="142"/>
      <c r="C427" s="142"/>
      <c r="D427" s="142"/>
      <c r="E427" s="142"/>
      <c r="F427" s="142"/>
      <c r="G427" t="str">
        <f t="shared" si="42"/>
        <v/>
      </c>
      <c r="H427" s="142"/>
      <c r="I427" t="str">
        <f t="shared" ca="1" si="43"/>
        <v/>
      </c>
      <c r="J427" s="142"/>
      <c r="K427" t="str">
        <f t="shared" ca="1" si="44"/>
        <v/>
      </c>
      <c r="L427" s="142"/>
      <c r="M427" s="142"/>
      <c r="N427" s="142"/>
      <c r="O427" s="146"/>
      <c r="P427" s="146"/>
      <c r="Q427" s="145">
        <f t="shared" si="46"/>
        <v>0</v>
      </c>
      <c r="R427" s="146"/>
      <c r="S427" s="146"/>
      <c r="T427" s="145">
        <f t="shared" si="47"/>
        <v>0</v>
      </c>
      <c r="U427" s="146"/>
      <c r="V427" s="146"/>
      <c r="W427" s="145">
        <f t="shared" si="48"/>
        <v>0</v>
      </c>
      <c r="X427" s="126">
        <f t="shared" si="45"/>
        <v>0</v>
      </c>
    </row>
    <row r="428" spans="1:24" x14ac:dyDescent="0.55000000000000004">
      <c r="A428">
        <v>419</v>
      </c>
      <c r="B428" s="142"/>
      <c r="C428" s="142"/>
      <c r="D428" s="142"/>
      <c r="E428" s="142"/>
      <c r="F428" s="142"/>
      <c r="G428" t="str">
        <f t="shared" si="42"/>
        <v/>
      </c>
      <c r="H428" s="142"/>
      <c r="I428" t="str">
        <f t="shared" ca="1" si="43"/>
        <v/>
      </c>
      <c r="J428" s="142"/>
      <c r="K428" t="str">
        <f t="shared" ca="1" si="44"/>
        <v/>
      </c>
      <c r="L428" s="142"/>
      <c r="M428" s="142"/>
      <c r="N428" s="142"/>
      <c r="O428" s="146"/>
      <c r="P428" s="146"/>
      <c r="Q428" s="145">
        <f t="shared" si="46"/>
        <v>0</v>
      </c>
      <c r="R428" s="146"/>
      <c r="S428" s="146"/>
      <c r="T428" s="145">
        <f t="shared" si="47"/>
        <v>0</v>
      </c>
      <c r="U428" s="146"/>
      <c r="V428" s="146"/>
      <c r="W428" s="145">
        <f t="shared" si="48"/>
        <v>0</v>
      </c>
      <c r="X428" s="126">
        <f t="shared" si="45"/>
        <v>0</v>
      </c>
    </row>
    <row r="429" spans="1:24" x14ac:dyDescent="0.55000000000000004">
      <c r="A429">
        <v>420</v>
      </c>
      <c r="B429" s="142"/>
      <c r="C429" s="142"/>
      <c r="D429" s="142"/>
      <c r="E429" s="142"/>
      <c r="F429" s="142"/>
      <c r="G429" t="str">
        <f t="shared" si="42"/>
        <v/>
      </c>
      <c r="H429" s="142"/>
      <c r="I429" t="str">
        <f t="shared" ca="1" si="43"/>
        <v/>
      </c>
      <c r="J429" s="142"/>
      <c r="K429" t="str">
        <f t="shared" ca="1" si="44"/>
        <v/>
      </c>
      <c r="L429" s="142"/>
      <c r="M429" s="142"/>
      <c r="N429" s="142"/>
      <c r="O429" s="146"/>
      <c r="P429" s="146"/>
      <c r="Q429" s="145">
        <f t="shared" si="46"/>
        <v>0</v>
      </c>
      <c r="R429" s="146"/>
      <c r="S429" s="146"/>
      <c r="T429" s="145">
        <f t="shared" si="47"/>
        <v>0</v>
      </c>
      <c r="U429" s="146"/>
      <c r="V429" s="146"/>
      <c r="W429" s="145">
        <f t="shared" si="48"/>
        <v>0</v>
      </c>
      <c r="X429" s="126">
        <f t="shared" si="45"/>
        <v>0</v>
      </c>
    </row>
    <row r="430" spans="1:24" x14ac:dyDescent="0.55000000000000004">
      <c r="A430">
        <v>421</v>
      </c>
      <c r="B430" s="142"/>
      <c r="C430" s="142"/>
      <c r="D430" s="142"/>
      <c r="E430" s="142"/>
      <c r="F430" s="142"/>
      <c r="G430" t="str">
        <f t="shared" si="42"/>
        <v/>
      </c>
      <c r="H430" s="142"/>
      <c r="I430" t="str">
        <f t="shared" ca="1" si="43"/>
        <v/>
      </c>
      <c r="J430" s="142"/>
      <c r="K430" t="str">
        <f t="shared" ca="1" si="44"/>
        <v/>
      </c>
      <c r="L430" s="142"/>
      <c r="M430" s="142"/>
      <c r="N430" s="142"/>
      <c r="O430" s="146"/>
      <c r="P430" s="146"/>
      <c r="Q430" s="145">
        <f t="shared" si="46"/>
        <v>0</v>
      </c>
      <c r="R430" s="146"/>
      <c r="S430" s="146"/>
      <c r="T430" s="145">
        <f t="shared" si="47"/>
        <v>0</v>
      </c>
      <c r="U430" s="146"/>
      <c r="V430" s="146"/>
      <c r="W430" s="145">
        <f t="shared" si="48"/>
        <v>0</v>
      </c>
      <c r="X430" s="126">
        <f t="shared" si="45"/>
        <v>0</v>
      </c>
    </row>
    <row r="431" spans="1:24" x14ac:dyDescent="0.55000000000000004">
      <c r="A431">
        <v>422</v>
      </c>
      <c r="B431" s="142"/>
      <c r="C431" s="142"/>
      <c r="D431" s="142"/>
      <c r="E431" s="142"/>
      <c r="F431" s="142"/>
      <c r="G431" t="str">
        <f t="shared" si="42"/>
        <v/>
      </c>
      <c r="H431" s="142"/>
      <c r="I431" t="str">
        <f t="shared" ca="1" si="43"/>
        <v/>
      </c>
      <c r="J431" s="142"/>
      <c r="K431" t="str">
        <f t="shared" ca="1" si="44"/>
        <v/>
      </c>
      <c r="L431" s="142"/>
      <c r="M431" s="142"/>
      <c r="N431" s="142"/>
      <c r="O431" s="146"/>
      <c r="P431" s="146"/>
      <c r="Q431" s="145">
        <f t="shared" si="46"/>
        <v>0</v>
      </c>
      <c r="R431" s="146"/>
      <c r="S431" s="146"/>
      <c r="T431" s="145">
        <f t="shared" si="47"/>
        <v>0</v>
      </c>
      <c r="U431" s="146"/>
      <c r="V431" s="146"/>
      <c r="W431" s="145">
        <f t="shared" si="48"/>
        <v>0</v>
      </c>
      <c r="X431" s="126">
        <f t="shared" si="45"/>
        <v>0</v>
      </c>
    </row>
    <row r="432" spans="1:24" x14ac:dyDescent="0.55000000000000004">
      <c r="A432">
        <v>423</v>
      </c>
      <c r="B432" s="142"/>
      <c r="C432" s="142"/>
      <c r="D432" s="142"/>
      <c r="E432" s="142"/>
      <c r="F432" s="142"/>
      <c r="G432" t="str">
        <f t="shared" si="42"/>
        <v/>
      </c>
      <c r="H432" s="142"/>
      <c r="I432" t="str">
        <f t="shared" ca="1" si="43"/>
        <v/>
      </c>
      <c r="J432" s="142"/>
      <c r="K432" t="str">
        <f t="shared" ca="1" si="44"/>
        <v/>
      </c>
      <c r="L432" s="142"/>
      <c r="M432" s="142"/>
      <c r="N432" s="142"/>
      <c r="O432" s="146"/>
      <c r="P432" s="146"/>
      <c r="Q432" s="145">
        <f t="shared" si="46"/>
        <v>0</v>
      </c>
      <c r="R432" s="146"/>
      <c r="S432" s="146"/>
      <c r="T432" s="145">
        <f t="shared" si="47"/>
        <v>0</v>
      </c>
      <c r="U432" s="146"/>
      <c r="V432" s="146"/>
      <c r="W432" s="145">
        <f t="shared" si="48"/>
        <v>0</v>
      </c>
      <c r="X432" s="126">
        <f t="shared" si="45"/>
        <v>0</v>
      </c>
    </row>
    <row r="433" spans="1:24" x14ac:dyDescent="0.55000000000000004">
      <c r="A433">
        <v>424</v>
      </c>
      <c r="B433" s="142"/>
      <c r="C433" s="142"/>
      <c r="D433" s="142"/>
      <c r="E433" s="142"/>
      <c r="F433" s="142"/>
      <c r="G433" t="str">
        <f t="shared" si="42"/>
        <v/>
      </c>
      <c r="H433" s="142"/>
      <c r="I433" t="str">
        <f t="shared" ca="1" si="43"/>
        <v/>
      </c>
      <c r="J433" s="142"/>
      <c r="K433" t="str">
        <f t="shared" ca="1" si="44"/>
        <v/>
      </c>
      <c r="L433" s="142"/>
      <c r="M433" s="142"/>
      <c r="N433" s="142"/>
      <c r="O433" s="146"/>
      <c r="P433" s="146"/>
      <c r="Q433" s="145">
        <f t="shared" si="46"/>
        <v>0</v>
      </c>
      <c r="R433" s="146"/>
      <c r="S433" s="146"/>
      <c r="T433" s="145">
        <f t="shared" si="47"/>
        <v>0</v>
      </c>
      <c r="U433" s="146"/>
      <c r="V433" s="146"/>
      <c r="W433" s="145">
        <f t="shared" si="48"/>
        <v>0</v>
      </c>
      <c r="X433" s="126">
        <f t="shared" si="45"/>
        <v>0</v>
      </c>
    </row>
    <row r="434" spans="1:24" x14ac:dyDescent="0.55000000000000004">
      <c r="A434">
        <v>425</v>
      </c>
      <c r="B434" s="142"/>
      <c r="C434" s="142"/>
      <c r="D434" s="142"/>
      <c r="E434" s="142"/>
      <c r="F434" s="142"/>
      <c r="G434" t="str">
        <f t="shared" si="42"/>
        <v/>
      </c>
      <c r="H434" s="142"/>
      <c r="I434" t="str">
        <f t="shared" ca="1" si="43"/>
        <v/>
      </c>
      <c r="J434" s="142"/>
      <c r="K434" t="str">
        <f t="shared" ca="1" si="44"/>
        <v/>
      </c>
      <c r="L434" s="142"/>
      <c r="M434" s="142"/>
      <c r="N434" s="142"/>
      <c r="O434" s="146"/>
      <c r="P434" s="146"/>
      <c r="Q434" s="145">
        <f t="shared" si="46"/>
        <v>0</v>
      </c>
      <c r="R434" s="146"/>
      <c r="S434" s="146"/>
      <c r="T434" s="145">
        <f t="shared" si="47"/>
        <v>0</v>
      </c>
      <c r="U434" s="146"/>
      <c r="V434" s="146"/>
      <c r="W434" s="145">
        <f t="shared" si="48"/>
        <v>0</v>
      </c>
      <c r="X434" s="126">
        <f t="shared" si="45"/>
        <v>0</v>
      </c>
    </row>
    <row r="435" spans="1:24" x14ac:dyDescent="0.55000000000000004">
      <c r="A435">
        <v>426</v>
      </c>
      <c r="B435" s="142"/>
      <c r="C435" s="142"/>
      <c r="D435" s="142"/>
      <c r="E435" s="142"/>
      <c r="F435" s="142"/>
      <c r="G435" t="str">
        <f t="shared" si="42"/>
        <v/>
      </c>
      <c r="H435" s="142"/>
      <c r="I435" t="str">
        <f t="shared" ca="1" si="43"/>
        <v/>
      </c>
      <c r="J435" s="142"/>
      <c r="K435" t="str">
        <f t="shared" ca="1" si="44"/>
        <v/>
      </c>
      <c r="L435" s="142"/>
      <c r="M435" s="142"/>
      <c r="N435" s="142"/>
      <c r="O435" s="146"/>
      <c r="P435" s="146"/>
      <c r="Q435" s="145">
        <f t="shared" si="46"/>
        <v>0</v>
      </c>
      <c r="R435" s="146"/>
      <c r="S435" s="146"/>
      <c r="T435" s="145">
        <f t="shared" si="47"/>
        <v>0</v>
      </c>
      <c r="U435" s="146"/>
      <c r="V435" s="146"/>
      <c r="W435" s="145">
        <f t="shared" si="48"/>
        <v>0</v>
      </c>
      <c r="X435" s="126">
        <f t="shared" si="45"/>
        <v>0</v>
      </c>
    </row>
    <row r="436" spans="1:24" x14ac:dyDescent="0.55000000000000004">
      <c r="A436">
        <v>427</v>
      </c>
      <c r="B436" s="142"/>
      <c r="C436" s="142"/>
      <c r="D436" s="142"/>
      <c r="E436" s="142"/>
      <c r="F436" s="142"/>
      <c r="G436" t="str">
        <f t="shared" si="42"/>
        <v/>
      </c>
      <c r="H436" s="142"/>
      <c r="I436" t="str">
        <f t="shared" ca="1" si="43"/>
        <v/>
      </c>
      <c r="J436" s="142"/>
      <c r="K436" t="str">
        <f t="shared" ca="1" si="44"/>
        <v/>
      </c>
      <c r="L436" s="142"/>
      <c r="M436" s="142"/>
      <c r="N436" s="142"/>
      <c r="O436" s="146"/>
      <c r="P436" s="146"/>
      <c r="Q436" s="145">
        <f t="shared" si="46"/>
        <v>0</v>
      </c>
      <c r="R436" s="146"/>
      <c r="S436" s="146"/>
      <c r="T436" s="145">
        <f t="shared" si="47"/>
        <v>0</v>
      </c>
      <c r="U436" s="146"/>
      <c r="V436" s="146"/>
      <c r="W436" s="145">
        <f t="shared" si="48"/>
        <v>0</v>
      </c>
      <c r="X436" s="126">
        <f t="shared" si="45"/>
        <v>0</v>
      </c>
    </row>
    <row r="437" spans="1:24" x14ac:dyDescent="0.55000000000000004">
      <c r="A437">
        <v>428</v>
      </c>
      <c r="B437" s="142"/>
      <c r="C437" s="142"/>
      <c r="D437" s="142"/>
      <c r="E437" s="142"/>
      <c r="F437" s="142"/>
      <c r="G437" t="str">
        <f t="shared" si="42"/>
        <v/>
      </c>
      <c r="H437" s="142"/>
      <c r="I437" t="str">
        <f t="shared" ca="1" si="43"/>
        <v/>
      </c>
      <c r="J437" s="142"/>
      <c r="K437" t="str">
        <f t="shared" ca="1" si="44"/>
        <v/>
      </c>
      <c r="L437" s="142"/>
      <c r="M437" s="142"/>
      <c r="N437" s="142"/>
      <c r="O437" s="146"/>
      <c r="P437" s="146"/>
      <c r="Q437" s="145">
        <f t="shared" si="46"/>
        <v>0</v>
      </c>
      <c r="R437" s="146"/>
      <c r="S437" s="146"/>
      <c r="T437" s="145">
        <f t="shared" si="47"/>
        <v>0</v>
      </c>
      <c r="U437" s="146"/>
      <c r="V437" s="146"/>
      <c r="W437" s="145">
        <f t="shared" si="48"/>
        <v>0</v>
      </c>
      <c r="X437" s="126">
        <f t="shared" si="45"/>
        <v>0</v>
      </c>
    </row>
    <row r="438" spans="1:24" x14ac:dyDescent="0.55000000000000004">
      <c r="A438">
        <v>429</v>
      </c>
      <c r="B438" s="142"/>
      <c r="C438" s="142"/>
      <c r="D438" s="142"/>
      <c r="E438" s="142"/>
      <c r="F438" s="142"/>
      <c r="G438" t="str">
        <f t="shared" si="42"/>
        <v/>
      </c>
      <c r="H438" s="142"/>
      <c r="I438" t="str">
        <f t="shared" ca="1" si="43"/>
        <v/>
      </c>
      <c r="J438" s="142"/>
      <c r="K438" t="str">
        <f t="shared" ca="1" si="44"/>
        <v/>
      </c>
      <c r="L438" s="142"/>
      <c r="M438" s="142"/>
      <c r="N438" s="142"/>
      <c r="O438" s="146"/>
      <c r="P438" s="146"/>
      <c r="Q438" s="145">
        <f t="shared" si="46"/>
        <v>0</v>
      </c>
      <c r="R438" s="146"/>
      <c r="S438" s="146"/>
      <c r="T438" s="145">
        <f t="shared" si="47"/>
        <v>0</v>
      </c>
      <c r="U438" s="146"/>
      <c r="V438" s="146"/>
      <c r="W438" s="145">
        <f t="shared" si="48"/>
        <v>0</v>
      </c>
      <c r="X438" s="126">
        <f t="shared" si="45"/>
        <v>0</v>
      </c>
    </row>
    <row r="439" spans="1:24" x14ac:dyDescent="0.55000000000000004">
      <c r="A439">
        <v>430</v>
      </c>
      <c r="B439" s="142"/>
      <c r="C439" s="142"/>
      <c r="D439" s="142"/>
      <c r="E439" s="142"/>
      <c r="F439" s="142"/>
      <c r="G439" t="str">
        <f t="shared" si="42"/>
        <v/>
      </c>
      <c r="H439" s="142"/>
      <c r="I439" t="str">
        <f t="shared" ca="1" si="43"/>
        <v/>
      </c>
      <c r="J439" s="142"/>
      <c r="K439" t="str">
        <f t="shared" ca="1" si="44"/>
        <v/>
      </c>
      <c r="L439" s="142"/>
      <c r="M439" s="142"/>
      <c r="N439" s="142"/>
      <c r="O439" s="146"/>
      <c r="P439" s="146"/>
      <c r="Q439" s="145">
        <f t="shared" si="46"/>
        <v>0</v>
      </c>
      <c r="R439" s="146"/>
      <c r="S439" s="146"/>
      <c r="T439" s="145">
        <f t="shared" si="47"/>
        <v>0</v>
      </c>
      <c r="U439" s="146"/>
      <c r="V439" s="146"/>
      <c r="W439" s="145">
        <f t="shared" si="48"/>
        <v>0</v>
      </c>
      <c r="X439" s="126">
        <f t="shared" si="45"/>
        <v>0</v>
      </c>
    </row>
    <row r="440" spans="1:24" x14ac:dyDescent="0.55000000000000004">
      <c r="A440">
        <v>431</v>
      </c>
      <c r="B440" s="142"/>
      <c r="C440" s="142"/>
      <c r="D440" s="142"/>
      <c r="E440" s="142"/>
      <c r="F440" s="142"/>
      <c r="G440" t="str">
        <f t="shared" si="42"/>
        <v/>
      </c>
      <c r="H440" s="142"/>
      <c r="I440" t="str">
        <f t="shared" ca="1" si="43"/>
        <v/>
      </c>
      <c r="J440" s="142"/>
      <c r="K440" t="str">
        <f t="shared" ca="1" si="44"/>
        <v/>
      </c>
      <c r="L440" s="142"/>
      <c r="M440" s="142"/>
      <c r="N440" s="142"/>
      <c r="O440" s="146"/>
      <c r="P440" s="146"/>
      <c r="Q440" s="145">
        <f t="shared" si="46"/>
        <v>0</v>
      </c>
      <c r="R440" s="146"/>
      <c r="S440" s="146"/>
      <c r="T440" s="145">
        <f t="shared" si="47"/>
        <v>0</v>
      </c>
      <c r="U440" s="146"/>
      <c r="V440" s="146"/>
      <c r="W440" s="145">
        <f t="shared" si="48"/>
        <v>0</v>
      </c>
      <c r="X440" s="126">
        <f t="shared" si="45"/>
        <v>0</v>
      </c>
    </row>
    <row r="441" spans="1:24" x14ac:dyDescent="0.55000000000000004">
      <c r="A441">
        <v>432</v>
      </c>
      <c r="B441" s="142"/>
      <c r="C441" s="142"/>
      <c r="D441" s="142"/>
      <c r="E441" s="142"/>
      <c r="F441" s="142"/>
      <c r="G441" t="str">
        <f t="shared" si="42"/>
        <v/>
      </c>
      <c r="H441" s="142"/>
      <c r="I441" t="str">
        <f t="shared" ca="1" si="43"/>
        <v/>
      </c>
      <c r="J441" s="142"/>
      <c r="K441" t="str">
        <f t="shared" ca="1" si="44"/>
        <v/>
      </c>
      <c r="L441" s="142"/>
      <c r="M441" s="142"/>
      <c r="N441" s="142"/>
      <c r="O441" s="146"/>
      <c r="P441" s="146"/>
      <c r="Q441" s="145">
        <f t="shared" si="46"/>
        <v>0</v>
      </c>
      <c r="R441" s="146"/>
      <c r="S441" s="146"/>
      <c r="T441" s="145">
        <f t="shared" si="47"/>
        <v>0</v>
      </c>
      <c r="U441" s="146"/>
      <c r="V441" s="146"/>
      <c r="W441" s="145">
        <f t="shared" si="48"/>
        <v>0</v>
      </c>
      <c r="X441" s="126">
        <f t="shared" si="45"/>
        <v>0</v>
      </c>
    </row>
    <row r="442" spans="1:24" x14ac:dyDescent="0.55000000000000004">
      <c r="A442">
        <v>433</v>
      </c>
      <c r="B442" s="142"/>
      <c r="C442" s="142"/>
      <c r="D442" s="142"/>
      <c r="E442" s="142"/>
      <c r="F442" s="142"/>
      <c r="G442" t="str">
        <f t="shared" si="42"/>
        <v/>
      </c>
      <c r="H442" s="142"/>
      <c r="I442" t="str">
        <f t="shared" ca="1" si="43"/>
        <v/>
      </c>
      <c r="J442" s="142"/>
      <c r="K442" t="str">
        <f t="shared" ca="1" si="44"/>
        <v/>
      </c>
      <c r="L442" s="142"/>
      <c r="M442" s="142"/>
      <c r="N442" s="142"/>
      <c r="O442" s="146"/>
      <c r="P442" s="146"/>
      <c r="Q442" s="145">
        <f t="shared" si="46"/>
        <v>0</v>
      </c>
      <c r="R442" s="146"/>
      <c r="S442" s="146"/>
      <c r="T442" s="145">
        <f t="shared" si="47"/>
        <v>0</v>
      </c>
      <c r="U442" s="146"/>
      <c r="V442" s="146"/>
      <c r="W442" s="145">
        <f t="shared" si="48"/>
        <v>0</v>
      </c>
      <c r="X442" s="126">
        <f t="shared" si="45"/>
        <v>0</v>
      </c>
    </row>
    <row r="443" spans="1:24" x14ac:dyDescent="0.55000000000000004">
      <c r="A443">
        <v>434</v>
      </c>
      <c r="B443" s="142"/>
      <c r="C443" s="142"/>
      <c r="D443" s="142"/>
      <c r="E443" s="142"/>
      <c r="F443" s="142"/>
      <c r="G443" t="str">
        <f t="shared" si="42"/>
        <v/>
      </c>
      <c r="H443" s="142"/>
      <c r="I443" t="str">
        <f t="shared" ca="1" si="43"/>
        <v/>
      </c>
      <c r="J443" s="142"/>
      <c r="K443" t="str">
        <f t="shared" ca="1" si="44"/>
        <v/>
      </c>
      <c r="L443" s="142"/>
      <c r="M443" s="142"/>
      <c r="N443" s="142"/>
      <c r="O443" s="146"/>
      <c r="P443" s="146"/>
      <c r="Q443" s="145">
        <f t="shared" si="46"/>
        <v>0</v>
      </c>
      <c r="R443" s="146"/>
      <c r="S443" s="146"/>
      <c r="T443" s="145">
        <f t="shared" si="47"/>
        <v>0</v>
      </c>
      <c r="U443" s="146"/>
      <c r="V443" s="146"/>
      <c r="W443" s="145">
        <f t="shared" si="48"/>
        <v>0</v>
      </c>
      <c r="X443" s="126">
        <f t="shared" si="45"/>
        <v>0</v>
      </c>
    </row>
    <row r="444" spans="1:24" x14ac:dyDescent="0.55000000000000004">
      <c r="A444">
        <v>435</v>
      </c>
      <c r="B444" s="142"/>
      <c r="C444" s="142"/>
      <c r="D444" s="142"/>
      <c r="E444" s="142"/>
      <c r="F444" s="142"/>
      <c r="G444" t="str">
        <f t="shared" si="42"/>
        <v/>
      </c>
      <c r="H444" s="142"/>
      <c r="I444" t="str">
        <f t="shared" ca="1" si="43"/>
        <v/>
      </c>
      <c r="J444" s="142"/>
      <c r="K444" t="str">
        <f t="shared" ca="1" si="44"/>
        <v/>
      </c>
      <c r="L444" s="142"/>
      <c r="M444" s="142"/>
      <c r="N444" s="142"/>
      <c r="O444" s="146"/>
      <c r="P444" s="146"/>
      <c r="Q444" s="145">
        <f t="shared" si="46"/>
        <v>0</v>
      </c>
      <c r="R444" s="146"/>
      <c r="S444" s="146"/>
      <c r="T444" s="145">
        <f t="shared" si="47"/>
        <v>0</v>
      </c>
      <c r="U444" s="146"/>
      <c r="V444" s="146"/>
      <c r="W444" s="145">
        <f t="shared" si="48"/>
        <v>0</v>
      </c>
      <c r="X444" s="126">
        <f t="shared" si="45"/>
        <v>0</v>
      </c>
    </row>
    <row r="445" spans="1:24" x14ac:dyDescent="0.55000000000000004">
      <c r="A445">
        <v>436</v>
      </c>
      <c r="B445" s="142"/>
      <c r="C445" s="142"/>
      <c r="D445" s="142"/>
      <c r="E445" s="142"/>
      <c r="F445" s="142"/>
      <c r="G445" t="str">
        <f t="shared" si="42"/>
        <v/>
      </c>
      <c r="H445" s="142"/>
      <c r="I445" t="str">
        <f t="shared" ca="1" si="43"/>
        <v/>
      </c>
      <c r="J445" s="142"/>
      <c r="K445" t="str">
        <f t="shared" ca="1" si="44"/>
        <v/>
      </c>
      <c r="L445" s="142"/>
      <c r="M445" s="142"/>
      <c r="N445" s="142"/>
      <c r="O445" s="146"/>
      <c r="P445" s="146"/>
      <c r="Q445" s="145">
        <f t="shared" si="46"/>
        <v>0</v>
      </c>
      <c r="R445" s="146"/>
      <c r="S445" s="146"/>
      <c r="T445" s="145">
        <f t="shared" si="47"/>
        <v>0</v>
      </c>
      <c r="U445" s="146"/>
      <c r="V445" s="146"/>
      <c r="W445" s="145">
        <f t="shared" si="48"/>
        <v>0</v>
      </c>
      <c r="X445" s="126">
        <f t="shared" si="45"/>
        <v>0</v>
      </c>
    </row>
    <row r="446" spans="1:24" x14ac:dyDescent="0.55000000000000004">
      <c r="A446">
        <v>437</v>
      </c>
      <c r="B446" s="142"/>
      <c r="C446" s="142"/>
      <c r="D446" s="142"/>
      <c r="E446" s="142"/>
      <c r="F446" s="142"/>
      <c r="G446" t="str">
        <f t="shared" si="42"/>
        <v/>
      </c>
      <c r="H446" s="142"/>
      <c r="I446" t="str">
        <f t="shared" ca="1" si="43"/>
        <v/>
      </c>
      <c r="J446" s="142"/>
      <c r="K446" t="str">
        <f t="shared" ca="1" si="44"/>
        <v/>
      </c>
      <c r="L446" s="142"/>
      <c r="M446" s="142"/>
      <c r="N446" s="142"/>
      <c r="O446" s="146"/>
      <c r="P446" s="146"/>
      <c r="Q446" s="145">
        <f t="shared" si="46"/>
        <v>0</v>
      </c>
      <c r="R446" s="146"/>
      <c r="S446" s="146"/>
      <c r="T446" s="145">
        <f t="shared" si="47"/>
        <v>0</v>
      </c>
      <c r="U446" s="146"/>
      <c r="V446" s="146"/>
      <c r="W446" s="145">
        <f t="shared" si="48"/>
        <v>0</v>
      </c>
      <c r="X446" s="126">
        <f t="shared" si="45"/>
        <v>0</v>
      </c>
    </row>
    <row r="447" spans="1:24" x14ac:dyDescent="0.55000000000000004">
      <c r="A447">
        <v>438</v>
      </c>
      <c r="B447" s="142"/>
      <c r="C447" s="142"/>
      <c r="D447" s="142"/>
      <c r="E447" s="142"/>
      <c r="F447" s="142"/>
      <c r="G447" t="str">
        <f t="shared" si="42"/>
        <v/>
      </c>
      <c r="H447" s="142"/>
      <c r="I447" t="str">
        <f t="shared" ca="1" si="43"/>
        <v/>
      </c>
      <c r="J447" s="142"/>
      <c r="K447" t="str">
        <f t="shared" ca="1" si="44"/>
        <v/>
      </c>
      <c r="L447" s="142"/>
      <c r="M447" s="142"/>
      <c r="N447" s="142"/>
      <c r="O447" s="146"/>
      <c r="P447" s="146"/>
      <c r="Q447" s="145">
        <f t="shared" si="46"/>
        <v>0</v>
      </c>
      <c r="R447" s="146"/>
      <c r="S447" s="146"/>
      <c r="T447" s="145">
        <f t="shared" si="47"/>
        <v>0</v>
      </c>
      <c r="U447" s="146"/>
      <c r="V447" s="146"/>
      <c r="W447" s="145">
        <f t="shared" si="48"/>
        <v>0</v>
      </c>
      <c r="X447" s="126">
        <f t="shared" si="45"/>
        <v>0</v>
      </c>
    </row>
    <row r="448" spans="1:24" x14ac:dyDescent="0.55000000000000004">
      <c r="A448">
        <v>439</v>
      </c>
      <c r="B448" s="142"/>
      <c r="C448" s="142"/>
      <c r="D448" s="142"/>
      <c r="E448" s="142"/>
      <c r="F448" s="142"/>
      <c r="G448" t="str">
        <f t="shared" si="42"/>
        <v/>
      </c>
      <c r="H448" s="142"/>
      <c r="I448" t="str">
        <f t="shared" ca="1" si="43"/>
        <v/>
      </c>
      <c r="J448" s="142"/>
      <c r="K448" t="str">
        <f t="shared" ca="1" si="44"/>
        <v/>
      </c>
      <c r="L448" s="142"/>
      <c r="M448" s="142"/>
      <c r="N448" s="142"/>
      <c r="O448" s="146"/>
      <c r="P448" s="146"/>
      <c r="Q448" s="145">
        <f t="shared" si="46"/>
        <v>0</v>
      </c>
      <c r="R448" s="146"/>
      <c r="S448" s="146"/>
      <c r="T448" s="145">
        <f t="shared" si="47"/>
        <v>0</v>
      </c>
      <c r="U448" s="146"/>
      <c r="V448" s="146"/>
      <c r="W448" s="145">
        <f t="shared" si="48"/>
        <v>0</v>
      </c>
      <c r="X448" s="126">
        <f t="shared" si="45"/>
        <v>0</v>
      </c>
    </row>
    <row r="449" spans="1:24" x14ac:dyDescent="0.55000000000000004">
      <c r="A449">
        <v>440</v>
      </c>
      <c r="B449" s="142"/>
      <c r="C449" s="142"/>
      <c r="D449" s="142"/>
      <c r="E449" s="142"/>
      <c r="F449" s="142"/>
      <c r="G449" t="str">
        <f t="shared" si="42"/>
        <v/>
      </c>
      <c r="H449" s="142"/>
      <c r="I449" t="str">
        <f t="shared" ca="1" si="43"/>
        <v/>
      </c>
      <c r="J449" s="142"/>
      <c r="K449" t="str">
        <f t="shared" ca="1" si="44"/>
        <v/>
      </c>
      <c r="L449" s="142"/>
      <c r="M449" s="142"/>
      <c r="N449" s="142"/>
      <c r="O449" s="146"/>
      <c r="P449" s="146"/>
      <c r="Q449" s="145">
        <f t="shared" si="46"/>
        <v>0</v>
      </c>
      <c r="R449" s="146"/>
      <c r="S449" s="146"/>
      <c r="T449" s="145">
        <f t="shared" si="47"/>
        <v>0</v>
      </c>
      <c r="U449" s="146"/>
      <c r="V449" s="146"/>
      <c r="W449" s="145">
        <f t="shared" si="48"/>
        <v>0</v>
      </c>
      <c r="X449" s="126">
        <f t="shared" si="45"/>
        <v>0</v>
      </c>
    </row>
    <row r="450" spans="1:24" x14ac:dyDescent="0.55000000000000004">
      <c r="A450">
        <v>441</v>
      </c>
      <c r="B450" s="142"/>
      <c r="C450" s="142"/>
      <c r="D450" s="142"/>
      <c r="E450" s="142"/>
      <c r="F450" s="142"/>
      <c r="G450" t="str">
        <f t="shared" si="42"/>
        <v/>
      </c>
      <c r="H450" s="142"/>
      <c r="I450" t="str">
        <f t="shared" ca="1" si="43"/>
        <v/>
      </c>
      <c r="J450" s="142"/>
      <c r="K450" t="str">
        <f t="shared" ca="1" si="44"/>
        <v/>
      </c>
      <c r="L450" s="142"/>
      <c r="M450" s="142"/>
      <c r="N450" s="142"/>
      <c r="O450" s="146"/>
      <c r="P450" s="146"/>
      <c r="Q450" s="145">
        <f t="shared" si="46"/>
        <v>0</v>
      </c>
      <c r="R450" s="146"/>
      <c r="S450" s="146"/>
      <c r="T450" s="145">
        <f t="shared" si="47"/>
        <v>0</v>
      </c>
      <c r="U450" s="146"/>
      <c r="V450" s="146"/>
      <c r="W450" s="145">
        <f t="shared" si="48"/>
        <v>0</v>
      </c>
      <c r="X450" s="126">
        <f t="shared" si="45"/>
        <v>0</v>
      </c>
    </row>
    <row r="451" spans="1:24" x14ac:dyDescent="0.55000000000000004">
      <c r="A451">
        <v>442</v>
      </c>
      <c r="B451" s="142"/>
      <c r="C451" s="142"/>
      <c r="D451" s="142"/>
      <c r="E451" s="142"/>
      <c r="F451" s="142"/>
      <c r="G451" t="str">
        <f t="shared" si="42"/>
        <v/>
      </c>
      <c r="H451" s="142"/>
      <c r="I451" t="str">
        <f t="shared" ca="1" si="43"/>
        <v/>
      </c>
      <c r="J451" s="142"/>
      <c r="K451" t="str">
        <f t="shared" ca="1" si="44"/>
        <v/>
      </c>
      <c r="L451" s="142"/>
      <c r="M451" s="142"/>
      <c r="N451" s="142"/>
      <c r="O451" s="146"/>
      <c r="P451" s="146"/>
      <c r="Q451" s="145">
        <f t="shared" si="46"/>
        <v>0</v>
      </c>
      <c r="R451" s="146"/>
      <c r="S451" s="146"/>
      <c r="T451" s="145">
        <f t="shared" si="47"/>
        <v>0</v>
      </c>
      <c r="U451" s="146"/>
      <c r="V451" s="146"/>
      <c r="W451" s="145">
        <f t="shared" si="48"/>
        <v>0</v>
      </c>
      <c r="X451" s="126">
        <f t="shared" si="45"/>
        <v>0</v>
      </c>
    </row>
    <row r="452" spans="1:24" x14ac:dyDescent="0.55000000000000004">
      <c r="A452">
        <v>443</v>
      </c>
      <c r="B452" s="142"/>
      <c r="C452" s="142"/>
      <c r="D452" s="142"/>
      <c r="E452" s="142"/>
      <c r="F452" s="142"/>
      <c r="G452" t="str">
        <f t="shared" si="42"/>
        <v/>
      </c>
      <c r="H452" s="142"/>
      <c r="I452" t="str">
        <f t="shared" ca="1" si="43"/>
        <v/>
      </c>
      <c r="J452" s="142"/>
      <c r="K452" t="str">
        <f t="shared" ca="1" si="44"/>
        <v/>
      </c>
      <c r="L452" s="142"/>
      <c r="M452" s="142"/>
      <c r="N452" s="142"/>
      <c r="O452" s="146"/>
      <c r="P452" s="146"/>
      <c r="Q452" s="145">
        <f t="shared" si="46"/>
        <v>0</v>
      </c>
      <c r="R452" s="146"/>
      <c r="S452" s="146"/>
      <c r="T452" s="145">
        <f t="shared" si="47"/>
        <v>0</v>
      </c>
      <c r="U452" s="146"/>
      <c r="V452" s="146"/>
      <c r="W452" s="145">
        <f t="shared" si="48"/>
        <v>0</v>
      </c>
      <c r="X452" s="126">
        <f t="shared" si="45"/>
        <v>0</v>
      </c>
    </row>
    <row r="453" spans="1:24" x14ac:dyDescent="0.55000000000000004">
      <c r="A453">
        <v>444</v>
      </c>
      <c r="B453" s="142"/>
      <c r="C453" s="142"/>
      <c r="D453" s="142"/>
      <c r="E453" s="142"/>
      <c r="F453" s="142"/>
      <c r="G453" t="str">
        <f t="shared" si="42"/>
        <v/>
      </c>
      <c r="H453" s="142"/>
      <c r="I453" t="str">
        <f t="shared" ca="1" si="43"/>
        <v/>
      </c>
      <c r="J453" s="142"/>
      <c r="K453" t="str">
        <f t="shared" ca="1" si="44"/>
        <v/>
      </c>
      <c r="L453" s="142"/>
      <c r="M453" s="142"/>
      <c r="N453" s="142"/>
      <c r="O453" s="146"/>
      <c r="P453" s="146"/>
      <c r="Q453" s="145">
        <f t="shared" si="46"/>
        <v>0</v>
      </c>
      <c r="R453" s="146"/>
      <c r="S453" s="146"/>
      <c r="T453" s="145">
        <f t="shared" si="47"/>
        <v>0</v>
      </c>
      <c r="U453" s="146"/>
      <c r="V453" s="146"/>
      <c r="W453" s="145">
        <f t="shared" si="48"/>
        <v>0</v>
      </c>
      <c r="X453" s="126">
        <f t="shared" si="45"/>
        <v>0</v>
      </c>
    </row>
    <row r="454" spans="1:24" x14ac:dyDescent="0.55000000000000004">
      <c r="A454">
        <v>445</v>
      </c>
      <c r="B454" s="142"/>
      <c r="C454" s="142"/>
      <c r="D454" s="142"/>
      <c r="E454" s="142"/>
      <c r="F454" s="142"/>
      <c r="G454" t="str">
        <f t="shared" si="42"/>
        <v/>
      </c>
      <c r="H454" s="142"/>
      <c r="I454" t="str">
        <f t="shared" ca="1" si="43"/>
        <v/>
      </c>
      <c r="J454" s="142"/>
      <c r="K454" t="str">
        <f t="shared" ca="1" si="44"/>
        <v/>
      </c>
      <c r="L454" s="142"/>
      <c r="M454" s="142"/>
      <c r="N454" s="142"/>
      <c r="O454" s="146"/>
      <c r="P454" s="146"/>
      <c r="Q454" s="145">
        <f t="shared" si="46"/>
        <v>0</v>
      </c>
      <c r="R454" s="146"/>
      <c r="S454" s="146"/>
      <c r="T454" s="145">
        <f t="shared" si="47"/>
        <v>0</v>
      </c>
      <c r="U454" s="146"/>
      <c r="V454" s="146"/>
      <c r="W454" s="145">
        <f t="shared" si="48"/>
        <v>0</v>
      </c>
      <c r="X454" s="126">
        <f t="shared" si="45"/>
        <v>0</v>
      </c>
    </row>
    <row r="455" spans="1:24" x14ac:dyDescent="0.55000000000000004">
      <c r="A455">
        <v>446</v>
      </c>
      <c r="B455" s="142"/>
      <c r="C455" s="142"/>
      <c r="D455" s="142"/>
      <c r="E455" s="142"/>
      <c r="F455" s="142"/>
      <c r="G455" t="str">
        <f t="shared" si="42"/>
        <v/>
      </c>
      <c r="H455" s="142"/>
      <c r="I455" t="str">
        <f t="shared" ca="1" si="43"/>
        <v/>
      </c>
      <c r="J455" s="142"/>
      <c r="K455" t="str">
        <f t="shared" ca="1" si="44"/>
        <v/>
      </c>
      <c r="L455" s="142"/>
      <c r="M455" s="142"/>
      <c r="N455" s="142"/>
      <c r="O455" s="146"/>
      <c r="P455" s="146"/>
      <c r="Q455" s="145">
        <f t="shared" si="46"/>
        <v>0</v>
      </c>
      <c r="R455" s="146"/>
      <c r="S455" s="146"/>
      <c r="T455" s="145">
        <f t="shared" si="47"/>
        <v>0</v>
      </c>
      <c r="U455" s="146"/>
      <c r="V455" s="146"/>
      <c r="W455" s="145">
        <f t="shared" si="48"/>
        <v>0</v>
      </c>
      <c r="X455" s="126">
        <f t="shared" si="45"/>
        <v>0</v>
      </c>
    </row>
    <row r="456" spans="1:24" x14ac:dyDescent="0.55000000000000004">
      <c r="A456">
        <v>447</v>
      </c>
      <c r="B456" s="142"/>
      <c r="C456" s="142"/>
      <c r="D456" s="142"/>
      <c r="E456" s="142"/>
      <c r="F456" s="142"/>
      <c r="G456" t="str">
        <f t="shared" si="42"/>
        <v/>
      </c>
      <c r="H456" s="142"/>
      <c r="I456" t="str">
        <f t="shared" ca="1" si="43"/>
        <v/>
      </c>
      <c r="J456" s="142"/>
      <c r="K456" t="str">
        <f t="shared" ca="1" si="44"/>
        <v/>
      </c>
      <c r="L456" s="142"/>
      <c r="M456" s="142"/>
      <c r="N456" s="142"/>
      <c r="O456" s="146"/>
      <c r="P456" s="146"/>
      <c r="Q456" s="145">
        <f t="shared" si="46"/>
        <v>0</v>
      </c>
      <c r="R456" s="146"/>
      <c r="S456" s="146"/>
      <c r="T456" s="145">
        <f t="shared" si="47"/>
        <v>0</v>
      </c>
      <c r="U456" s="146"/>
      <c r="V456" s="146"/>
      <c r="W456" s="145">
        <f t="shared" si="48"/>
        <v>0</v>
      </c>
      <c r="X456" s="126">
        <f t="shared" si="45"/>
        <v>0</v>
      </c>
    </row>
    <row r="457" spans="1:24" x14ac:dyDescent="0.55000000000000004">
      <c r="A457">
        <v>448</v>
      </c>
      <c r="B457" s="142"/>
      <c r="C457" s="142"/>
      <c r="D457" s="142"/>
      <c r="E457" s="142"/>
      <c r="F457" s="142"/>
      <c r="G457" t="str">
        <f t="shared" si="42"/>
        <v/>
      </c>
      <c r="H457" s="142"/>
      <c r="I457" t="str">
        <f t="shared" ca="1" si="43"/>
        <v/>
      </c>
      <c r="J457" s="142"/>
      <c r="K457" t="str">
        <f t="shared" ca="1" si="44"/>
        <v/>
      </c>
      <c r="L457" s="142"/>
      <c r="M457" s="142"/>
      <c r="N457" s="142"/>
      <c r="O457" s="146"/>
      <c r="P457" s="146"/>
      <c r="Q457" s="145">
        <f t="shared" si="46"/>
        <v>0</v>
      </c>
      <c r="R457" s="146"/>
      <c r="S457" s="146"/>
      <c r="T457" s="145">
        <f t="shared" si="47"/>
        <v>0</v>
      </c>
      <c r="U457" s="146"/>
      <c r="V457" s="146"/>
      <c r="W457" s="145">
        <f t="shared" si="48"/>
        <v>0</v>
      </c>
      <c r="X457" s="126">
        <f t="shared" si="45"/>
        <v>0</v>
      </c>
    </row>
    <row r="458" spans="1:24" x14ac:dyDescent="0.55000000000000004">
      <c r="A458">
        <v>449</v>
      </c>
      <c r="B458" s="142"/>
      <c r="C458" s="142"/>
      <c r="D458" s="142"/>
      <c r="E458" s="142"/>
      <c r="F458" s="142"/>
      <c r="G458" t="str">
        <f t="shared" si="42"/>
        <v/>
      </c>
      <c r="H458" s="142"/>
      <c r="I458" t="str">
        <f t="shared" ca="1" si="43"/>
        <v/>
      </c>
      <c r="J458" s="142"/>
      <c r="K458" t="str">
        <f t="shared" ca="1" si="44"/>
        <v/>
      </c>
      <c r="L458" s="142"/>
      <c r="M458" s="142"/>
      <c r="N458" s="142"/>
      <c r="O458" s="146"/>
      <c r="P458" s="146"/>
      <c r="Q458" s="145">
        <f t="shared" si="46"/>
        <v>0</v>
      </c>
      <c r="R458" s="146"/>
      <c r="S458" s="146"/>
      <c r="T458" s="145">
        <f t="shared" si="47"/>
        <v>0</v>
      </c>
      <c r="U458" s="146"/>
      <c r="V458" s="146"/>
      <c r="W458" s="145">
        <f t="shared" si="48"/>
        <v>0</v>
      </c>
      <c r="X458" s="126">
        <f t="shared" si="45"/>
        <v>0</v>
      </c>
    </row>
    <row r="459" spans="1:24" x14ac:dyDescent="0.55000000000000004">
      <c r="A459">
        <v>450</v>
      </c>
      <c r="B459" s="142"/>
      <c r="C459" s="142"/>
      <c r="D459" s="142"/>
      <c r="E459" s="142"/>
      <c r="F459" s="142"/>
      <c r="G459" t="str">
        <f t="shared" ref="G459:G522" si="49">LEFT(F459,1)</f>
        <v/>
      </c>
      <c r="H459" s="142"/>
      <c r="I459" t="str">
        <f t="shared" ref="I459:I522" ca="1" si="50">IFERROR(VLOOKUP(H459,INDIRECT(G459&amp;"CATL"),2,FALSE),"")</f>
        <v/>
      </c>
      <c r="J459" s="142"/>
      <c r="K459" t="str">
        <f t="shared" ref="K459:K522" ca="1" si="51">IFERROR(VLOOKUP(J459,INDIRECT("SUB"&amp;I459&amp;"L"),2,FALSE),"")</f>
        <v/>
      </c>
      <c r="L459" s="142"/>
      <c r="M459" s="142"/>
      <c r="N459" s="142"/>
      <c r="O459" s="146"/>
      <c r="P459" s="146"/>
      <c r="Q459" s="145">
        <f t="shared" si="46"/>
        <v>0</v>
      </c>
      <c r="R459" s="146"/>
      <c r="S459" s="146"/>
      <c r="T459" s="145">
        <f t="shared" si="47"/>
        <v>0</v>
      </c>
      <c r="U459" s="146"/>
      <c r="V459" s="146"/>
      <c r="W459" s="145">
        <f t="shared" si="48"/>
        <v>0</v>
      </c>
      <c r="X459" s="126">
        <f t="shared" ref="X459:X522" si="52">O459-P459+R459-S459+U459-V459</f>
        <v>0</v>
      </c>
    </row>
    <row r="460" spans="1:24" x14ac:dyDescent="0.55000000000000004">
      <c r="A460">
        <v>451</v>
      </c>
      <c r="B460" s="142"/>
      <c r="C460" s="142"/>
      <c r="D460" s="142"/>
      <c r="E460" s="142"/>
      <c r="F460" s="142"/>
      <c r="G460" t="str">
        <f t="shared" si="49"/>
        <v/>
      </c>
      <c r="H460" s="142"/>
      <c r="I460" t="str">
        <f t="shared" ca="1" si="50"/>
        <v/>
      </c>
      <c r="J460" s="142"/>
      <c r="K460" t="str">
        <f t="shared" ca="1" si="51"/>
        <v/>
      </c>
      <c r="L460" s="142"/>
      <c r="M460" s="142"/>
      <c r="N460" s="142"/>
      <c r="O460" s="146"/>
      <c r="P460" s="146"/>
      <c r="Q460" s="145">
        <f t="shared" ref="Q460:Q523" si="53">Q459+O460-P460</f>
        <v>0</v>
      </c>
      <c r="R460" s="146"/>
      <c r="S460" s="146"/>
      <c r="T460" s="145">
        <f t="shared" ref="T460:T523" si="54">T459+R460-S460</f>
        <v>0</v>
      </c>
      <c r="U460" s="146"/>
      <c r="V460" s="146"/>
      <c r="W460" s="145">
        <f t="shared" ref="W460:W523" si="55">W459+U460-V460</f>
        <v>0</v>
      </c>
      <c r="X460" s="126">
        <f t="shared" si="52"/>
        <v>0</v>
      </c>
    </row>
    <row r="461" spans="1:24" x14ac:dyDescent="0.55000000000000004">
      <c r="A461">
        <v>452</v>
      </c>
      <c r="B461" s="142"/>
      <c r="C461" s="142"/>
      <c r="D461" s="142"/>
      <c r="E461" s="142"/>
      <c r="F461" s="142"/>
      <c r="G461" t="str">
        <f t="shared" si="49"/>
        <v/>
      </c>
      <c r="H461" s="142"/>
      <c r="I461" t="str">
        <f t="shared" ca="1" si="50"/>
        <v/>
      </c>
      <c r="J461" s="142"/>
      <c r="K461" t="str">
        <f t="shared" ca="1" si="51"/>
        <v/>
      </c>
      <c r="L461" s="142"/>
      <c r="M461" s="142"/>
      <c r="N461" s="142"/>
      <c r="O461" s="146"/>
      <c r="P461" s="146"/>
      <c r="Q461" s="145">
        <f t="shared" si="53"/>
        <v>0</v>
      </c>
      <c r="R461" s="146"/>
      <c r="S461" s="146"/>
      <c r="T461" s="145">
        <f t="shared" si="54"/>
        <v>0</v>
      </c>
      <c r="U461" s="146"/>
      <c r="V461" s="146"/>
      <c r="W461" s="145">
        <f t="shared" si="55"/>
        <v>0</v>
      </c>
      <c r="X461" s="126">
        <f t="shared" si="52"/>
        <v>0</v>
      </c>
    </row>
    <row r="462" spans="1:24" x14ac:dyDescent="0.55000000000000004">
      <c r="A462">
        <v>453</v>
      </c>
      <c r="B462" s="142"/>
      <c r="C462" s="142"/>
      <c r="D462" s="142"/>
      <c r="E462" s="142"/>
      <c r="F462" s="142"/>
      <c r="G462" t="str">
        <f t="shared" si="49"/>
        <v/>
      </c>
      <c r="H462" s="142"/>
      <c r="I462" t="str">
        <f t="shared" ca="1" si="50"/>
        <v/>
      </c>
      <c r="J462" s="142"/>
      <c r="K462" t="str">
        <f t="shared" ca="1" si="51"/>
        <v/>
      </c>
      <c r="L462" s="142"/>
      <c r="M462" s="142"/>
      <c r="N462" s="142"/>
      <c r="O462" s="146"/>
      <c r="P462" s="146"/>
      <c r="Q462" s="145">
        <f t="shared" si="53"/>
        <v>0</v>
      </c>
      <c r="R462" s="146"/>
      <c r="S462" s="146"/>
      <c r="T462" s="145">
        <f t="shared" si="54"/>
        <v>0</v>
      </c>
      <c r="U462" s="146"/>
      <c r="V462" s="146"/>
      <c r="W462" s="145">
        <f t="shared" si="55"/>
        <v>0</v>
      </c>
      <c r="X462" s="126">
        <f t="shared" si="52"/>
        <v>0</v>
      </c>
    </row>
    <row r="463" spans="1:24" x14ac:dyDescent="0.55000000000000004">
      <c r="A463">
        <v>454</v>
      </c>
      <c r="B463" s="142"/>
      <c r="C463" s="142"/>
      <c r="D463" s="142"/>
      <c r="E463" s="142"/>
      <c r="F463" s="142"/>
      <c r="G463" t="str">
        <f t="shared" si="49"/>
        <v/>
      </c>
      <c r="H463" s="142"/>
      <c r="I463" t="str">
        <f t="shared" ca="1" si="50"/>
        <v/>
      </c>
      <c r="J463" s="142"/>
      <c r="K463" t="str">
        <f t="shared" ca="1" si="51"/>
        <v/>
      </c>
      <c r="L463" s="142"/>
      <c r="M463" s="142"/>
      <c r="N463" s="142"/>
      <c r="O463" s="146"/>
      <c r="P463" s="146"/>
      <c r="Q463" s="145">
        <f t="shared" si="53"/>
        <v>0</v>
      </c>
      <c r="R463" s="146"/>
      <c r="S463" s="146"/>
      <c r="T463" s="145">
        <f t="shared" si="54"/>
        <v>0</v>
      </c>
      <c r="U463" s="146"/>
      <c r="V463" s="146"/>
      <c r="W463" s="145">
        <f t="shared" si="55"/>
        <v>0</v>
      </c>
      <c r="X463" s="126">
        <f t="shared" si="52"/>
        <v>0</v>
      </c>
    </row>
    <row r="464" spans="1:24" x14ac:dyDescent="0.55000000000000004">
      <c r="A464">
        <v>455</v>
      </c>
      <c r="B464" s="142"/>
      <c r="C464" s="142"/>
      <c r="D464" s="142"/>
      <c r="E464" s="142"/>
      <c r="F464" s="142"/>
      <c r="G464" t="str">
        <f t="shared" si="49"/>
        <v/>
      </c>
      <c r="H464" s="142"/>
      <c r="I464" t="str">
        <f t="shared" ca="1" si="50"/>
        <v/>
      </c>
      <c r="J464" s="142"/>
      <c r="K464" t="str">
        <f t="shared" ca="1" si="51"/>
        <v/>
      </c>
      <c r="L464" s="142"/>
      <c r="M464" s="142"/>
      <c r="N464" s="142"/>
      <c r="O464" s="146"/>
      <c r="P464" s="146"/>
      <c r="Q464" s="145">
        <f t="shared" si="53"/>
        <v>0</v>
      </c>
      <c r="R464" s="146"/>
      <c r="S464" s="146"/>
      <c r="T464" s="145">
        <f t="shared" si="54"/>
        <v>0</v>
      </c>
      <c r="U464" s="146"/>
      <c r="V464" s="146"/>
      <c r="W464" s="145">
        <f t="shared" si="55"/>
        <v>0</v>
      </c>
      <c r="X464" s="126">
        <f t="shared" si="52"/>
        <v>0</v>
      </c>
    </row>
    <row r="465" spans="1:24" x14ac:dyDescent="0.55000000000000004">
      <c r="A465">
        <v>456</v>
      </c>
      <c r="B465" s="142"/>
      <c r="C465" s="142"/>
      <c r="D465" s="142"/>
      <c r="E465" s="142"/>
      <c r="F465" s="142"/>
      <c r="G465" t="str">
        <f t="shared" si="49"/>
        <v/>
      </c>
      <c r="H465" s="142"/>
      <c r="I465" t="str">
        <f t="shared" ca="1" si="50"/>
        <v/>
      </c>
      <c r="J465" s="142"/>
      <c r="K465" t="str">
        <f t="shared" ca="1" si="51"/>
        <v/>
      </c>
      <c r="L465" s="142"/>
      <c r="M465" s="142"/>
      <c r="N465" s="142"/>
      <c r="O465" s="146"/>
      <c r="P465" s="146"/>
      <c r="Q465" s="145">
        <f t="shared" si="53"/>
        <v>0</v>
      </c>
      <c r="R465" s="146"/>
      <c r="S465" s="146"/>
      <c r="T465" s="145">
        <f t="shared" si="54"/>
        <v>0</v>
      </c>
      <c r="U465" s="146"/>
      <c r="V465" s="146"/>
      <c r="W465" s="145">
        <f t="shared" si="55"/>
        <v>0</v>
      </c>
      <c r="X465" s="126">
        <f t="shared" si="52"/>
        <v>0</v>
      </c>
    </row>
    <row r="466" spans="1:24" x14ac:dyDescent="0.55000000000000004">
      <c r="A466">
        <v>457</v>
      </c>
      <c r="B466" s="142"/>
      <c r="C466" s="142"/>
      <c r="D466" s="142"/>
      <c r="E466" s="142"/>
      <c r="F466" s="142"/>
      <c r="G466" t="str">
        <f t="shared" si="49"/>
        <v/>
      </c>
      <c r="H466" s="142"/>
      <c r="I466" t="str">
        <f t="shared" ca="1" si="50"/>
        <v/>
      </c>
      <c r="J466" s="142"/>
      <c r="K466" t="str">
        <f t="shared" ca="1" si="51"/>
        <v/>
      </c>
      <c r="L466" s="142"/>
      <c r="M466" s="142"/>
      <c r="N466" s="142"/>
      <c r="O466" s="146"/>
      <c r="P466" s="146"/>
      <c r="Q466" s="145">
        <f t="shared" si="53"/>
        <v>0</v>
      </c>
      <c r="R466" s="146"/>
      <c r="S466" s="146"/>
      <c r="T466" s="145">
        <f t="shared" si="54"/>
        <v>0</v>
      </c>
      <c r="U466" s="146"/>
      <c r="V466" s="146"/>
      <c r="W466" s="145">
        <f t="shared" si="55"/>
        <v>0</v>
      </c>
      <c r="X466" s="126">
        <f t="shared" si="52"/>
        <v>0</v>
      </c>
    </row>
    <row r="467" spans="1:24" x14ac:dyDescent="0.55000000000000004">
      <c r="A467">
        <v>458</v>
      </c>
      <c r="B467" s="142"/>
      <c r="C467" s="142"/>
      <c r="D467" s="142"/>
      <c r="E467" s="142"/>
      <c r="F467" s="142"/>
      <c r="G467" t="str">
        <f t="shared" si="49"/>
        <v/>
      </c>
      <c r="H467" s="142"/>
      <c r="I467" t="str">
        <f t="shared" ca="1" si="50"/>
        <v/>
      </c>
      <c r="J467" s="142"/>
      <c r="K467" t="str">
        <f t="shared" ca="1" si="51"/>
        <v/>
      </c>
      <c r="L467" s="142"/>
      <c r="M467" s="142"/>
      <c r="N467" s="142"/>
      <c r="O467" s="146"/>
      <c r="P467" s="146"/>
      <c r="Q467" s="145">
        <f t="shared" si="53"/>
        <v>0</v>
      </c>
      <c r="R467" s="146"/>
      <c r="S467" s="146"/>
      <c r="T467" s="145">
        <f t="shared" si="54"/>
        <v>0</v>
      </c>
      <c r="U467" s="146"/>
      <c r="V467" s="146"/>
      <c r="W467" s="145">
        <f t="shared" si="55"/>
        <v>0</v>
      </c>
      <c r="X467" s="126">
        <f t="shared" si="52"/>
        <v>0</v>
      </c>
    </row>
    <row r="468" spans="1:24" x14ac:dyDescent="0.55000000000000004">
      <c r="A468">
        <v>459</v>
      </c>
      <c r="B468" s="142"/>
      <c r="C468" s="142"/>
      <c r="D468" s="142"/>
      <c r="E468" s="142"/>
      <c r="F468" s="142"/>
      <c r="G468" t="str">
        <f t="shared" si="49"/>
        <v/>
      </c>
      <c r="H468" s="142"/>
      <c r="I468" t="str">
        <f t="shared" ca="1" si="50"/>
        <v/>
      </c>
      <c r="J468" s="142"/>
      <c r="K468" t="str">
        <f t="shared" ca="1" si="51"/>
        <v/>
      </c>
      <c r="L468" s="142"/>
      <c r="M468" s="142"/>
      <c r="N468" s="142"/>
      <c r="O468" s="146"/>
      <c r="P468" s="146"/>
      <c r="Q468" s="145">
        <f t="shared" si="53"/>
        <v>0</v>
      </c>
      <c r="R468" s="146"/>
      <c r="S468" s="146"/>
      <c r="T468" s="145">
        <f t="shared" si="54"/>
        <v>0</v>
      </c>
      <c r="U468" s="146"/>
      <c r="V468" s="146"/>
      <c r="W468" s="145">
        <f t="shared" si="55"/>
        <v>0</v>
      </c>
      <c r="X468" s="126">
        <f t="shared" si="52"/>
        <v>0</v>
      </c>
    </row>
    <row r="469" spans="1:24" x14ac:dyDescent="0.55000000000000004">
      <c r="A469">
        <v>460</v>
      </c>
      <c r="B469" s="142"/>
      <c r="C469" s="142"/>
      <c r="D469" s="142"/>
      <c r="E469" s="142"/>
      <c r="F469" s="142"/>
      <c r="G469" t="str">
        <f t="shared" si="49"/>
        <v/>
      </c>
      <c r="H469" s="142"/>
      <c r="I469" t="str">
        <f t="shared" ca="1" si="50"/>
        <v/>
      </c>
      <c r="J469" s="142"/>
      <c r="K469" t="str">
        <f t="shared" ca="1" si="51"/>
        <v/>
      </c>
      <c r="L469" s="142"/>
      <c r="M469" s="142"/>
      <c r="N469" s="142"/>
      <c r="O469" s="146"/>
      <c r="P469" s="146"/>
      <c r="Q469" s="145">
        <f t="shared" si="53"/>
        <v>0</v>
      </c>
      <c r="R469" s="146"/>
      <c r="S469" s="146"/>
      <c r="T469" s="145">
        <f t="shared" si="54"/>
        <v>0</v>
      </c>
      <c r="U469" s="146"/>
      <c r="V469" s="146"/>
      <c r="W469" s="145">
        <f t="shared" si="55"/>
        <v>0</v>
      </c>
      <c r="X469" s="126">
        <f t="shared" si="52"/>
        <v>0</v>
      </c>
    </row>
    <row r="470" spans="1:24" x14ac:dyDescent="0.55000000000000004">
      <c r="A470">
        <v>461</v>
      </c>
      <c r="B470" s="142"/>
      <c r="C470" s="142"/>
      <c r="D470" s="142"/>
      <c r="E470" s="142"/>
      <c r="F470" s="142"/>
      <c r="G470" t="str">
        <f t="shared" si="49"/>
        <v/>
      </c>
      <c r="H470" s="142"/>
      <c r="I470" t="str">
        <f t="shared" ca="1" si="50"/>
        <v/>
      </c>
      <c r="J470" s="142"/>
      <c r="K470" t="str">
        <f t="shared" ca="1" si="51"/>
        <v/>
      </c>
      <c r="L470" s="142"/>
      <c r="M470" s="142"/>
      <c r="N470" s="142"/>
      <c r="O470" s="146"/>
      <c r="P470" s="146"/>
      <c r="Q470" s="145">
        <f t="shared" si="53"/>
        <v>0</v>
      </c>
      <c r="R470" s="146"/>
      <c r="S470" s="146"/>
      <c r="T470" s="145">
        <f t="shared" si="54"/>
        <v>0</v>
      </c>
      <c r="U470" s="146"/>
      <c r="V470" s="146"/>
      <c r="W470" s="145">
        <f t="shared" si="55"/>
        <v>0</v>
      </c>
      <c r="X470" s="126">
        <f t="shared" si="52"/>
        <v>0</v>
      </c>
    </row>
    <row r="471" spans="1:24" x14ac:dyDescent="0.55000000000000004">
      <c r="A471">
        <v>462</v>
      </c>
      <c r="B471" s="142"/>
      <c r="C471" s="142"/>
      <c r="D471" s="142"/>
      <c r="E471" s="142"/>
      <c r="F471" s="142"/>
      <c r="G471" t="str">
        <f t="shared" si="49"/>
        <v/>
      </c>
      <c r="H471" s="142"/>
      <c r="I471" t="str">
        <f t="shared" ca="1" si="50"/>
        <v/>
      </c>
      <c r="J471" s="142"/>
      <c r="K471" t="str">
        <f t="shared" ca="1" si="51"/>
        <v/>
      </c>
      <c r="L471" s="142"/>
      <c r="M471" s="142"/>
      <c r="N471" s="142"/>
      <c r="O471" s="146"/>
      <c r="P471" s="146"/>
      <c r="Q471" s="145">
        <f t="shared" si="53"/>
        <v>0</v>
      </c>
      <c r="R471" s="146"/>
      <c r="S471" s="146"/>
      <c r="T471" s="145">
        <f t="shared" si="54"/>
        <v>0</v>
      </c>
      <c r="U471" s="146"/>
      <c r="V471" s="146"/>
      <c r="W471" s="145">
        <f t="shared" si="55"/>
        <v>0</v>
      </c>
      <c r="X471" s="126">
        <f t="shared" si="52"/>
        <v>0</v>
      </c>
    </row>
    <row r="472" spans="1:24" x14ac:dyDescent="0.55000000000000004">
      <c r="A472">
        <v>463</v>
      </c>
      <c r="B472" s="142"/>
      <c r="C472" s="142"/>
      <c r="D472" s="142"/>
      <c r="E472" s="142"/>
      <c r="F472" s="142"/>
      <c r="G472" t="str">
        <f t="shared" si="49"/>
        <v/>
      </c>
      <c r="H472" s="142"/>
      <c r="I472" t="str">
        <f t="shared" ca="1" si="50"/>
        <v/>
      </c>
      <c r="J472" s="142"/>
      <c r="K472" t="str">
        <f t="shared" ca="1" si="51"/>
        <v/>
      </c>
      <c r="L472" s="142"/>
      <c r="M472" s="142"/>
      <c r="N472" s="142"/>
      <c r="O472" s="146"/>
      <c r="P472" s="146"/>
      <c r="Q472" s="145">
        <f t="shared" si="53"/>
        <v>0</v>
      </c>
      <c r="R472" s="146"/>
      <c r="S472" s="146"/>
      <c r="T472" s="145">
        <f t="shared" si="54"/>
        <v>0</v>
      </c>
      <c r="U472" s="146"/>
      <c r="V472" s="146"/>
      <c r="W472" s="145">
        <f t="shared" si="55"/>
        <v>0</v>
      </c>
      <c r="X472" s="126">
        <f t="shared" si="52"/>
        <v>0</v>
      </c>
    </row>
    <row r="473" spans="1:24" x14ac:dyDescent="0.55000000000000004">
      <c r="A473">
        <v>464</v>
      </c>
      <c r="B473" s="142"/>
      <c r="C473" s="142"/>
      <c r="D473" s="142"/>
      <c r="E473" s="142"/>
      <c r="F473" s="142"/>
      <c r="G473" t="str">
        <f t="shared" si="49"/>
        <v/>
      </c>
      <c r="H473" s="142"/>
      <c r="I473" t="str">
        <f t="shared" ca="1" si="50"/>
        <v/>
      </c>
      <c r="J473" s="142"/>
      <c r="K473" t="str">
        <f t="shared" ca="1" si="51"/>
        <v/>
      </c>
      <c r="L473" s="142"/>
      <c r="M473" s="142"/>
      <c r="N473" s="142"/>
      <c r="O473" s="146"/>
      <c r="P473" s="146"/>
      <c r="Q473" s="145">
        <f t="shared" si="53"/>
        <v>0</v>
      </c>
      <c r="R473" s="146"/>
      <c r="S473" s="146"/>
      <c r="T473" s="145">
        <f t="shared" si="54"/>
        <v>0</v>
      </c>
      <c r="U473" s="146"/>
      <c r="V473" s="146"/>
      <c r="W473" s="145">
        <f t="shared" si="55"/>
        <v>0</v>
      </c>
      <c r="X473" s="126">
        <f t="shared" si="52"/>
        <v>0</v>
      </c>
    </row>
    <row r="474" spans="1:24" x14ac:dyDescent="0.55000000000000004">
      <c r="A474">
        <v>465</v>
      </c>
      <c r="B474" s="142"/>
      <c r="C474" s="142"/>
      <c r="D474" s="142"/>
      <c r="E474" s="142"/>
      <c r="F474" s="142"/>
      <c r="G474" t="str">
        <f t="shared" si="49"/>
        <v/>
      </c>
      <c r="H474" s="142"/>
      <c r="I474" t="str">
        <f t="shared" ca="1" si="50"/>
        <v/>
      </c>
      <c r="J474" s="142"/>
      <c r="K474" t="str">
        <f t="shared" ca="1" si="51"/>
        <v/>
      </c>
      <c r="L474" s="142"/>
      <c r="M474" s="142"/>
      <c r="N474" s="142"/>
      <c r="O474" s="146"/>
      <c r="P474" s="146"/>
      <c r="Q474" s="145">
        <f t="shared" si="53"/>
        <v>0</v>
      </c>
      <c r="R474" s="146"/>
      <c r="S474" s="146"/>
      <c r="T474" s="145">
        <f t="shared" si="54"/>
        <v>0</v>
      </c>
      <c r="U474" s="146"/>
      <c r="V474" s="146"/>
      <c r="W474" s="145">
        <f t="shared" si="55"/>
        <v>0</v>
      </c>
      <c r="X474" s="126">
        <f t="shared" si="52"/>
        <v>0</v>
      </c>
    </row>
    <row r="475" spans="1:24" x14ac:dyDescent="0.55000000000000004">
      <c r="A475">
        <v>466</v>
      </c>
      <c r="B475" s="142"/>
      <c r="C475" s="142"/>
      <c r="D475" s="142"/>
      <c r="E475" s="142"/>
      <c r="F475" s="142"/>
      <c r="G475" t="str">
        <f t="shared" si="49"/>
        <v/>
      </c>
      <c r="H475" s="142"/>
      <c r="I475" t="str">
        <f t="shared" ca="1" si="50"/>
        <v/>
      </c>
      <c r="J475" s="142"/>
      <c r="K475" t="str">
        <f t="shared" ca="1" si="51"/>
        <v/>
      </c>
      <c r="L475" s="142"/>
      <c r="M475" s="142"/>
      <c r="N475" s="142"/>
      <c r="O475" s="146"/>
      <c r="P475" s="146"/>
      <c r="Q475" s="145">
        <f t="shared" si="53"/>
        <v>0</v>
      </c>
      <c r="R475" s="146"/>
      <c r="S475" s="146"/>
      <c r="T475" s="145">
        <f t="shared" si="54"/>
        <v>0</v>
      </c>
      <c r="U475" s="146"/>
      <c r="V475" s="146"/>
      <c r="W475" s="145">
        <f t="shared" si="55"/>
        <v>0</v>
      </c>
      <c r="X475" s="126">
        <f t="shared" si="52"/>
        <v>0</v>
      </c>
    </row>
    <row r="476" spans="1:24" x14ac:dyDescent="0.55000000000000004">
      <c r="A476">
        <v>467</v>
      </c>
      <c r="B476" s="142"/>
      <c r="C476" s="142"/>
      <c r="D476" s="142"/>
      <c r="E476" s="142"/>
      <c r="F476" s="142"/>
      <c r="G476" t="str">
        <f t="shared" si="49"/>
        <v/>
      </c>
      <c r="H476" s="142"/>
      <c r="I476" t="str">
        <f t="shared" ca="1" si="50"/>
        <v/>
      </c>
      <c r="J476" s="142"/>
      <c r="K476" t="str">
        <f t="shared" ca="1" si="51"/>
        <v/>
      </c>
      <c r="L476" s="142"/>
      <c r="M476" s="142"/>
      <c r="N476" s="142"/>
      <c r="O476" s="146"/>
      <c r="P476" s="146"/>
      <c r="Q476" s="145">
        <f t="shared" si="53"/>
        <v>0</v>
      </c>
      <c r="R476" s="146"/>
      <c r="S476" s="146"/>
      <c r="T476" s="145">
        <f t="shared" si="54"/>
        <v>0</v>
      </c>
      <c r="U476" s="146"/>
      <c r="V476" s="146"/>
      <c r="W476" s="145">
        <f t="shared" si="55"/>
        <v>0</v>
      </c>
      <c r="X476" s="126">
        <f t="shared" si="52"/>
        <v>0</v>
      </c>
    </row>
    <row r="477" spans="1:24" x14ac:dyDescent="0.55000000000000004">
      <c r="A477">
        <v>468</v>
      </c>
      <c r="B477" s="142"/>
      <c r="C477" s="142"/>
      <c r="D477" s="142"/>
      <c r="E477" s="142"/>
      <c r="F477" s="142"/>
      <c r="G477" t="str">
        <f t="shared" si="49"/>
        <v/>
      </c>
      <c r="H477" s="142"/>
      <c r="I477" t="str">
        <f t="shared" ca="1" si="50"/>
        <v/>
      </c>
      <c r="J477" s="142"/>
      <c r="K477" t="str">
        <f t="shared" ca="1" si="51"/>
        <v/>
      </c>
      <c r="L477" s="142"/>
      <c r="M477" s="142"/>
      <c r="N477" s="142"/>
      <c r="O477" s="146"/>
      <c r="P477" s="146"/>
      <c r="Q477" s="145">
        <f t="shared" si="53"/>
        <v>0</v>
      </c>
      <c r="R477" s="146"/>
      <c r="S477" s="146"/>
      <c r="T477" s="145">
        <f t="shared" si="54"/>
        <v>0</v>
      </c>
      <c r="U477" s="146"/>
      <c r="V477" s="146"/>
      <c r="W477" s="145">
        <f t="shared" si="55"/>
        <v>0</v>
      </c>
      <c r="X477" s="126">
        <f t="shared" si="52"/>
        <v>0</v>
      </c>
    </row>
    <row r="478" spans="1:24" x14ac:dyDescent="0.55000000000000004">
      <c r="A478">
        <v>469</v>
      </c>
      <c r="B478" s="142"/>
      <c r="C478" s="142"/>
      <c r="D478" s="142"/>
      <c r="E478" s="142"/>
      <c r="F478" s="142"/>
      <c r="G478" t="str">
        <f t="shared" si="49"/>
        <v/>
      </c>
      <c r="H478" s="142"/>
      <c r="I478" t="str">
        <f t="shared" ca="1" si="50"/>
        <v/>
      </c>
      <c r="J478" s="142"/>
      <c r="K478" t="str">
        <f t="shared" ca="1" si="51"/>
        <v/>
      </c>
      <c r="L478" s="142"/>
      <c r="M478" s="142"/>
      <c r="N478" s="142"/>
      <c r="O478" s="146"/>
      <c r="P478" s="146"/>
      <c r="Q478" s="145">
        <f t="shared" si="53"/>
        <v>0</v>
      </c>
      <c r="R478" s="146"/>
      <c r="S478" s="146"/>
      <c r="T478" s="145">
        <f t="shared" si="54"/>
        <v>0</v>
      </c>
      <c r="U478" s="146"/>
      <c r="V478" s="146"/>
      <c r="W478" s="145">
        <f t="shared" si="55"/>
        <v>0</v>
      </c>
      <c r="X478" s="126">
        <f t="shared" si="52"/>
        <v>0</v>
      </c>
    </row>
    <row r="479" spans="1:24" x14ac:dyDescent="0.55000000000000004">
      <c r="A479">
        <v>470</v>
      </c>
      <c r="B479" s="142"/>
      <c r="C479" s="142"/>
      <c r="D479" s="142"/>
      <c r="E479" s="142"/>
      <c r="F479" s="142"/>
      <c r="G479" t="str">
        <f t="shared" si="49"/>
        <v/>
      </c>
      <c r="H479" s="142"/>
      <c r="I479" t="str">
        <f t="shared" ca="1" si="50"/>
        <v/>
      </c>
      <c r="J479" s="142"/>
      <c r="K479" t="str">
        <f t="shared" ca="1" si="51"/>
        <v/>
      </c>
      <c r="L479" s="142"/>
      <c r="M479" s="142"/>
      <c r="N479" s="142"/>
      <c r="O479" s="146"/>
      <c r="P479" s="146"/>
      <c r="Q479" s="145">
        <f t="shared" si="53"/>
        <v>0</v>
      </c>
      <c r="R479" s="146"/>
      <c r="S479" s="146"/>
      <c r="T479" s="145">
        <f t="shared" si="54"/>
        <v>0</v>
      </c>
      <c r="U479" s="146"/>
      <c r="V479" s="146"/>
      <c r="W479" s="145">
        <f t="shared" si="55"/>
        <v>0</v>
      </c>
      <c r="X479" s="126">
        <f t="shared" si="52"/>
        <v>0</v>
      </c>
    </row>
    <row r="480" spans="1:24" x14ac:dyDescent="0.55000000000000004">
      <c r="A480">
        <v>471</v>
      </c>
      <c r="B480" s="142"/>
      <c r="C480" s="142"/>
      <c r="D480" s="142"/>
      <c r="E480" s="142"/>
      <c r="F480" s="142"/>
      <c r="G480" t="str">
        <f t="shared" si="49"/>
        <v/>
      </c>
      <c r="H480" s="142"/>
      <c r="I480" t="str">
        <f t="shared" ca="1" si="50"/>
        <v/>
      </c>
      <c r="J480" s="142"/>
      <c r="K480" t="str">
        <f t="shared" ca="1" si="51"/>
        <v/>
      </c>
      <c r="L480" s="142"/>
      <c r="M480" s="142"/>
      <c r="N480" s="142"/>
      <c r="O480" s="146"/>
      <c r="P480" s="146"/>
      <c r="Q480" s="145">
        <f t="shared" si="53"/>
        <v>0</v>
      </c>
      <c r="R480" s="146"/>
      <c r="S480" s="146"/>
      <c r="T480" s="145">
        <f t="shared" si="54"/>
        <v>0</v>
      </c>
      <c r="U480" s="146"/>
      <c r="V480" s="146"/>
      <c r="W480" s="145">
        <f t="shared" si="55"/>
        <v>0</v>
      </c>
      <c r="X480" s="126">
        <f t="shared" si="52"/>
        <v>0</v>
      </c>
    </row>
    <row r="481" spans="1:24" x14ac:dyDescent="0.55000000000000004">
      <c r="A481">
        <v>472</v>
      </c>
      <c r="B481" s="142"/>
      <c r="C481" s="142"/>
      <c r="D481" s="142"/>
      <c r="E481" s="142"/>
      <c r="F481" s="142"/>
      <c r="G481" t="str">
        <f t="shared" si="49"/>
        <v/>
      </c>
      <c r="H481" s="142"/>
      <c r="I481" t="str">
        <f t="shared" ca="1" si="50"/>
        <v/>
      </c>
      <c r="J481" s="142"/>
      <c r="K481" t="str">
        <f t="shared" ca="1" si="51"/>
        <v/>
      </c>
      <c r="L481" s="142"/>
      <c r="M481" s="142"/>
      <c r="N481" s="142"/>
      <c r="O481" s="146"/>
      <c r="P481" s="146"/>
      <c r="Q481" s="145">
        <f t="shared" si="53"/>
        <v>0</v>
      </c>
      <c r="R481" s="146"/>
      <c r="S481" s="146"/>
      <c r="T481" s="145">
        <f t="shared" si="54"/>
        <v>0</v>
      </c>
      <c r="U481" s="146"/>
      <c r="V481" s="146"/>
      <c r="W481" s="145">
        <f t="shared" si="55"/>
        <v>0</v>
      </c>
      <c r="X481" s="126">
        <f t="shared" si="52"/>
        <v>0</v>
      </c>
    </row>
    <row r="482" spans="1:24" x14ac:dyDescent="0.55000000000000004">
      <c r="A482">
        <v>473</v>
      </c>
      <c r="B482" s="142"/>
      <c r="C482" s="142"/>
      <c r="D482" s="142"/>
      <c r="E482" s="142"/>
      <c r="F482" s="142"/>
      <c r="G482" t="str">
        <f t="shared" si="49"/>
        <v/>
      </c>
      <c r="H482" s="142"/>
      <c r="I482" t="str">
        <f t="shared" ca="1" si="50"/>
        <v/>
      </c>
      <c r="J482" s="142"/>
      <c r="K482" t="str">
        <f t="shared" ca="1" si="51"/>
        <v/>
      </c>
      <c r="L482" s="142"/>
      <c r="M482" s="142"/>
      <c r="N482" s="142"/>
      <c r="O482" s="146"/>
      <c r="P482" s="146"/>
      <c r="Q482" s="145">
        <f t="shared" si="53"/>
        <v>0</v>
      </c>
      <c r="R482" s="146"/>
      <c r="S482" s="146"/>
      <c r="T482" s="145">
        <f t="shared" si="54"/>
        <v>0</v>
      </c>
      <c r="U482" s="146"/>
      <c r="V482" s="146"/>
      <c r="W482" s="145">
        <f t="shared" si="55"/>
        <v>0</v>
      </c>
      <c r="X482" s="126">
        <f t="shared" si="52"/>
        <v>0</v>
      </c>
    </row>
    <row r="483" spans="1:24" x14ac:dyDescent="0.55000000000000004">
      <c r="A483">
        <v>474</v>
      </c>
      <c r="B483" s="142"/>
      <c r="C483" s="142"/>
      <c r="D483" s="142"/>
      <c r="E483" s="142"/>
      <c r="F483" s="142"/>
      <c r="G483" t="str">
        <f t="shared" si="49"/>
        <v/>
      </c>
      <c r="H483" s="142"/>
      <c r="I483" t="str">
        <f t="shared" ca="1" si="50"/>
        <v/>
      </c>
      <c r="J483" s="142"/>
      <c r="K483" t="str">
        <f t="shared" ca="1" si="51"/>
        <v/>
      </c>
      <c r="L483" s="142"/>
      <c r="M483" s="142"/>
      <c r="N483" s="142"/>
      <c r="O483" s="146"/>
      <c r="P483" s="146"/>
      <c r="Q483" s="145">
        <f t="shared" si="53"/>
        <v>0</v>
      </c>
      <c r="R483" s="146"/>
      <c r="S483" s="146"/>
      <c r="T483" s="145">
        <f t="shared" si="54"/>
        <v>0</v>
      </c>
      <c r="U483" s="146"/>
      <c r="V483" s="146"/>
      <c r="W483" s="145">
        <f t="shared" si="55"/>
        <v>0</v>
      </c>
      <c r="X483" s="126">
        <f t="shared" si="52"/>
        <v>0</v>
      </c>
    </row>
    <row r="484" spans="1:24" x14ac:dyDescent="0.55000000000000004">
      <c r="A484">
        <v>475</v>
      </c>
      <c r="B484" s="142"/>
      <c r="C484" s="142"/>
      <c r="D484" s="142"/>
      <c r="E484" s="142"/>
      <c r="F484" s="142"/>
      <c r="G484" t="str">
        <f t="shared" si="49"/>
        <v/>
      </c>
      <c r="H484" s="142"/>
      <c r="I484" t="str">
        <f t="shared" ca="1" si="50"/>
        <v/>
      </c>
      <c r="J484" s="142"/>
      <c r="K484" t="str">
        <f t="shared" ca="1" si="51"/>
        <v/>
      </c>
      <c r="L484" s="142"/>
      <c r="M484" s="142"/>
      <c r="N484" s="142"/>
      <c r="O484" s="146"/>
      <c r="P484" s="146"/>
      <c r="Q484" s="145">
        <f t="shared" si="53"/>
        <v>0</v>
      </c>
      <c r="R484" s="146"/>
      <c r="S484" s="146"/>
      <c r="T484" s="145">
        <f t="shared" si="54"/>
        <v>0</v>
      </c>
      <c r="U484" s="146"/>
      <c r="V484" s="146"/>
      <c r="W484" s="145">
        <f t="shared" si="55"/>
        <v>0</v>
      </c>
      <c r="X484" s="126">
        <f t="shared" si="52"/>
        <v>0</v>
      </c>
    </row>
    <row r="485" spans="1:24" x14ac:dyDescent="0.55000000000000004">
      <c r="A485">
        <v>476</v>
      </c>
      <c r="B485" s="142"/>
      <c r="C485" s="142"/>
      <c r="D485" s="142"/>
      <c r="E485" s="142"/>
      <c r="F485" s="142"/>
      <c r="G485" t="str">
        <f t="shared" si="49"/>
        <v/>
      </c>
      <c r="H485" s="142"/>
      <c r="I485" t="str">
        <f t="shared" ca="1" si="50"/>
        <v/>
      </c>
      <c r="J485" s="142"/>
      <c r="K485" t="str">
        <f t="shared" ca="1" si="51"/>
        <v/>
      </c>
      <c r="L485" s="142"/>
      <c r="M485" s="142"/>
      <c r="N485" s="142"/>
      <c r="O485" s="146"/>
      <c r="P485" s="146"/>
      <c r="Q485" s="145">
        <f t="shared" si="53"/>
        <v>0</v>
      </c>
      <c r="R485" s="146"/>
      <c r="S485" s="146"/>
      <c r="T485" s="145">
        <f t="shared" si="54"/>
        <v>0</v>
      </c>
      <c r="U485" s="146"/>
      <c r="V485" s="146"/>
      <c r="W485" s="145">
        <f t="shared" si="55"/>
        <v>0</v>
      </c>
      <c r="X485" s="126">
        <f t="shared" si="52"/>
        <v>0</v>
      </c>
    </row>
    <row r="486" spans="1:24" x14ac:dyDescent="0.55000000000000004">
      <c r="A486">
        <v>477</v>
      </c>
      <c r="B486" s="142"/>
      <c r="C486" s="142"/>
      <c r="D486" s="142"/>
      <c r="E486" s="142"/>
      <c r="F486" s="142"/>
      <c r="G486" t="str">
        <f t="shared" si="49"/>
        <v/>
      </c>
      <c r="H486" s="142"/>
      <c r="I486" t="str">
        <f t="shared" ca="1" si="50"/>
        <v/>
      </c>
      <c r="J486" s="142"/>
      <c r="K486" t="str">
        <f t="shared" ca="1" si="51"/>
        <v/>
      </c>
      <c r="L486" s="142"/>
      <c r="M486" s="142"/>
      <c r="N486" s="142"/>
      <c r="O486" s="146"/>
      <c r="P486" s="146"/>
      <c r="Q486" s="145">
        <f t="shared" si="53"/>
        <v>0</v>
      </c>
      <c r="R486" s="146"/>
      <c r="S486" s="146"/>
      <c r="T486" s="145">
        <f t="shared" si="54"/>
        <v>0</v>
      </c>
      <c r="U486" s="146"/>
      <c r="V486" s="146"/>
      <c r="W486" s="145">
        <f t="shared" si="55"/>
        <v>0</v>
      </c>
      <c r="X486" s="126">
        <f t="shared" si="52"/>
        <v>0</v>
      </c>
    </row>
    <row r="487" spans="1:24" x14ac:dyDescent="0.55000000000000004">
      <c r="A487">
        <v>478</v>
      </c>
      <c r="B487" s="142"/>
      <c r="C487" s="142"/>
      <c r="D487" s="142"/>
      <c r="E487" s="142"/>
      <c r="F487" s="142"/>
      <c r="G487" t="str">
        <f t="shared" si="49"/>
        <v/>
      </c>
      <c r="H487" s="142"/>
      <c r="I487" t="str">
        <f t="shared" ca="1" si="50"/>
        <v/>
      </c>
      <c r="J487" s="142"/>
      <c r="K487" t="str">
        <f t="shared" ca="1" si="51"/>
        <v/>
      </c>
      <c r="L487" s="142"/>
      <c r="M487" s="142"/>
      <c r="N487" s="142"/>
      <c r="O487" s="146"/>
      <c r="P487" s="146"/>
      <c r="Q487" s="145">
        <f t="shared" si="53"/>
        <v>0</v>
      </c>
      <c r="R487" s="146"/>
      <c r="S487" s="146"/>
      <c r="T487" s="145">
        <f t="shared" si="54"/>
        <v>0</v>
      </c>
      <c r="U487" s="146"/>
      <c r="V487" s="146"/>
      <c r="W487" s="145">
        <f t="shared" si="55"/>
        <v>0</v>
      </c>
      <c r="X487" s="126">
        <f t="shared" si="52"/>
        <v>0</v>
      </c>
    </row>
    <row r="488" spans="1:24" x14ac:dyDescent="0.55000000000000004">
      <c r="A488">
        <v>479</v>
      </c>
      <c r="B488" s="142"/>
      <c r="C488" s="142"/>
      <c r="D488" s="142"/>
      <c r="E488" s="142"/>
      <c r="F488" s="142"/>
      <c r="G488" t="str">
        <f t="shared" si="49"/>
        <v/>
      </c>
      <c r="H488" s="142"/>
      <c r="I488" t="str">
        <f t="shared" ca="1" si="50"/>
        <v/>
      </c>
      <c r="J488" s="142"/>
      <c r="K488" t="str">
        <f t="shared" ca="1" si="51"/>
        <v/>
      </c>
      <c r="L488" s="142"/>
      <c r="M488" s="142"/>
      <c r="N488" s="142"/>
      <c r="O488" s="146"/>
      <c r="P488" s="146"/>
      <c r="Q488" s="145">
        <f t="shared" si="53"/>
        <v>0</v>
      </c>
      <c r="R488" s="146"/>
      <c r="S488" s="146"/>
      <c r="T488" s="145">
        <f t="shared" si="54"/>
        <v>0</v>
      </c>
      <c r="U488" s="146"/>
      <c r="V488" s="146"/>
      <c r="W488" s="145">
        <f t="shared" si="55"/>
        <v>0</v>
      </c>
      <c r="X488" s="126">
        <f t="shared" si="52"/>
        <v>0</v>
      </c>
    </row>
    <row r="489" spans="1:24" x14ac:dyDescent="0.55000000000000004">
      <c r="A489">
        <v>480</v>
      </c>
      <c r="B489" s="142"/>
      <c r="C489" s="142"/>
      <c r="D489" s="142"/>
      <c r="E489" s="142"/>
      <c r="F489" s="142"/>
      <c r="G489" t="str">
        <f t="shared" si="49"/>
        <v/>
      </c>
      <c r="H489" s="142"/>
      <c r="I489" t="str">
        <f t="shared" ca="1" si="50"/>
        <v/>
      </c>
      <c r="J489" s="142"/>
      <c r="K489" t="str">
        <f t="shared" ca="1" si="51"/>
        <v/>
      </c>
      <c r="L489" s="142"/>
      <c r="M489" s="142"/>
      <c r="N489" s="142"/>
      <c r="O489" s="146"/>
      <c r="P489" s="146"/>
      <c r="Q489" s="145">
        <f t="shared" si="53"/>
        <v>0</v>
      </c>
      <c r="R489" s="146"/>
      <c r="S489" s="146"/>
      <c r="T489" s="145">
        <f t="shared" si="54"/>
        <v>0</v>
      </c>
      <c r="U489" s="146"/>
      <c r="V489" s="146"/>
      <c r="W489" s="145">
        <f t="shared" si="55"/>
        <v>0</v>
      </c>
      <c r="X489" s="126">
        <f t="shared" si="52"/>
        <v>0</v>
      </c>
    </row>
    <row r="490" spans="1:24" x14ac:dyDescent="0.55000000000000004">
      <c r="A490">
        <v>481</v>
      </c>
      <c r="B490" s="142"/>
      <c r="C490" s="142"/>
      <c r="D490" s="142"/>
      <c r="E490" s="142"/>
      <c r="F490" s="142"/>
      <c r="G490" t="str">
        <f t="shared" si="49"/>
        <v/>
      </c>
      <c r="H490" s="142"/>
      <c r="I490" t="str">
        <f t="shared" ca="1" si="50"/>
        <v/>
      </c>
      <c r="J490" s="142"/>
      <c r="K490" t="str">
        <f t="shared" ca="1" si="51"/>
        <v/>
      </c>
      <c r="L490" s="142"/>
      <c r="M490" s="142"/>
      <c r="N490" s="142"/>
      <c r="O490" s="146"/>
      <c r="P490" s="146"/>
      <c r="Q490" s="145">
        <f t="shared" si="53"/>
        <v>0</v>
      </c>
      <c r="R490" s="146"/>
      <c r="S490" s="146"/>
      <c r="T490" s="145">
        <f t="shared" si="54"/>
        <v>0</v>
      </c>
      <c r="U490" s="146"/>
      <c r="V490" s="146"/>
      <c r="W490" s="145">
        <f t="shared" si="55"/>
        <v>0</v>
      </c>
      <c r="X490" s="126">
        <f t="shared" si="52"/>
        <v>0</v>
      </c>
    </row>
    <row r="491" spans="1:24" x14ac:dyDescent="0.55000000000000004">
      <c r="A491">
        <v>482</v>
      </c>
      <c r="B491" s="142"/>
      <c r="C491" s="142"/>
      <c r="D491" s="142"/>
      <c r="E491" s="142"/>
      <c r="F491" s="142"/>
      <c r="G491" t="str">
        <f t="shared" si="49"/>
        <v/>
      </c>
      <c r="H491" s="142"/>
      <c r="I491" t="str">
        <f t="shared" ca="1" si="50"/>
        <v/>
      </c>
      <c r="J491" s="142"/>
      <c r="K491" t="str">
        <f t="shared" ca="1" si="51"/>
        <v/>
      </c>
      <c r="L491" s="142"/>
      <c r="M491" s="142"/>
      <c r="N491" s="142"/>
      <c r="O491" s="146"/>
      <c r="P491" s="146"/>
      <c r="Q491" s="145">
        <f t="shared" si="53"/>
        <v>0</v>
      </c>
      <c r="R491" s="146"/>
      <c r="S491" s="146"/>
      <c r="T491" s="145">
        <f t="shared" si="54"/>
        <v>0</v>
      </c>
      <c r="U491" s="146"/>
      <c r="V491" s="146"/>
      <c r="W491" s="145">
        <f t="shared" si="55"/>
        <v>0</v>
      </c>
      <c r="X491" s="126">
        <f t="shared" si="52"/>
        <v>0</v>
      </c>
    </row>
    <row r="492" spans="1:24" x14ac:dyDescent="0.55000000000000004">
      <c r="A492">
        <v>483</v>
      </c>
      <c r="B492" s="142"/>
      <c r="C492" s="142"/>
      <c r="D492" s="142"/>
      <c r="E492" s="142"/>
      <c r="F492" s="142"/>
      <c r="G492" t="str">
        <f t="shared" si="49"/>
        <v/>
      </c>
      <c r="H492" s="142"/>
      <c r="I492" t="str">
        <f t="shared" ca="1" si="50"/>
        <v/>
      </c>
      <c r="J492" s="142"/>
      <c r="K492" t="str">
        <f t="shared" ca="1" si="51"/>
        <v/>
      </c>
      <c r="L492" s="142"/>
      <c r="M492" s="142"/>
      <c r="N492" s="142"/>
      <c r="O492" s="146"/>
      <c r="P492" s="146"/>
      <c r="Q492" s="145">
        <f t="shared" si="53"/>
        <v>0</v>
      </c>
      <c r="R492" s="146"/>
      <c r="S492" s="146"/>
      <c r="T492" s="145">
        <f t="shared" si="54"/>
        <v>0</v>
      </c>
      <c r="U492" s="146"/>
      <c r="V492" s="146"/>
      <c r="W492" s="145">
        <f t="shared" si="55"/>
        <v>0</v>
      </c>
      <c r="X492" s="126">
        <f t="shared" si="52"/>
        <v>0</v>
      </c>
    </row>
    <row r="493" spans="1:24" x14ac:dyDescent="0.55000000000000004">
      <c r="A493">
        <v>484</v>
      </c>
      <c r="B493" s="142"/>
      <c r="C493" s="142"/>
      <c r="D493" s="142"/>
      <c r="E493" s="142"/>
      <c r="F493" s="142"/>
      <c r="G493" t="str">
        <f t="shared" si="49"/>
        <v/>
      </c>
      <c r="H493" s="142"/>
      <c r="I493" t="str">
        <f t="shared" ca="1" si="50"/>
        <v/>
      </c>
      <c r="J493" s="142"/>
      <c r="K493" t="str">
        <f t="shared" ca="1" si="51"/>
        <v/>
      </c>
      <c r="L493" s="142"/>
      <c r="M493" s="142"/>
      <c r="N493" s="142"/>
      <c r="O493" s="146"/>
      <c r="P493" s="146"/>
      <c r="Q493" s="145">
        <f t="shared" si="53"/>
        <v>0</v>
      </c>
      <c r="R493" s="146"/>
      <c r="S493" s="146"/>
      <c r="T493" s="145">
        <f t="shared" si="54"/>
        <v>0</v>
      </c>
      <c r="U493" s="146"/>
      <c r="V493" s="146"/>
      <c r="W493" s="145">
        <f t="shared" si="55"/>
        <v>0</v>
      </c>
      <c r="X493" s="126">
        <f t="shared" si="52"/>
        <v>0</v>
      </c>
    </row>
    <row r="494" spans="1:24" x14ac:dyDescent="0.55000000000000004">
      <c r="A494">
        <v>485</v>
      </c>
      <c r="B494" s="142"/>
      <c r="C494" s="142"/>
      <c r="D494" s="142"/>
      <c r="E494" s="142"/>
      <c r="F494" s="142"/>
      <c r="G494" t="str">
        <f t="shared" si="49"/>
        <v/>
      </c>
      <c r="H494" s="142"/>
      <c r="I494" t="str">
        <f t="shared" ca="1" si="50"/>
        <v/>
      </c>
      <c r="J494" s="142"/>
      <c r="K494" t="str">
        <f t="shared" ca="1" si="51"/>
        <v/>
      </c>
      <c r="L494" s="142"/>
      <c r="M494" s="142"/>
      <c r="N494" s="142"/>
      <c r="O494" s="146"/>
      <c r="P494" s="146"/>
      <c r="Q494" s="145">
        <f t="shared" si="53"/>
        <v>0</v>
      </c>
      <c r="R494" s="146"/>
      <c r="S494" s="146"/>
      <c r="T494" s="145">
        <f t="shared" si="54"/>
        <v>0</v>
      </c>
      <c r="U494" s="146"/>
      <c r="V494" s="146"/>
      <c r="W494" s="145">
        <f t="shared" si="55"/>
        <v>0</v>
      </c>
      <c r="X494" s="126">
        <f t="shared" si="52"/>
        <v>0</v>
      </c>
    </row>
    <row r="495" spans="1:24" x14ac:dyDescent="0.55000000000000004">
      <c r="A495">
        <v>486</v>
      </c>
      <c r="B495" s="142"/>
      <c r="C495" s="142"/>
      <c r="D495" s="142"/>
      <c r="E495" s="142"/>
      <c r="F495" s="142"/>
      <c r="G495" t="str">
        <f t="shared" si="49"/>
        <v/>
      </c>
      <c r="H495" s="142"/>
      <c r="I495" t="str">
        <f t="shared" ca="1" si="50"/>
        <v/>
      </c>
      <c r="J495" s="142"/>
      <c r="K495" t="str">
        <f t="shared" ca="1" si="51"/>
        <v/>
      </c>
      <c r="L495" s="142"/>
      <c r="M495" s="142"/>
      <c r="N495" s="142"/>
      <c r="O495" s="146"/>
      <c r="P495" s="146"/>
      <c r="Q495" s="145">
        <f t="shared" si="53"/>
        <v>0</v>
      </c>
      <c r="R495" s="146"/>
      <c r="S495" s="146"/>
      <c r="T495" s="145">
        <f t="shared" si="54"/>
        <v>0</v>
      </c>
      <c r="U495" s="146"/>
      <c r="V495" s="146"/>
      <c r="W495" s="145">
        <f t="shared" si="55"/>
        <v>0</v>
      </c>
      <c r="X495" s="126">
        <f t="shared" si="52"/>
        <v>0</v>
      </c>
    </row>
    <row r="496" spans="1:24" x14ac:dyDescent="0.55000000000000004">
      <c r="A496">
        <v>487</v>
      </c>
      <c r="B496" s="142"/>
      <c r="C496" s="142"/>
      <c r="D496" s="142"/>
      <c r="E496" s="142"/>
      <c r="F496" s="142"/>
      <c r="G496" t="str">
        <f t="shared" si="49"/>
        <v/>
      </c>
      <c r="H496" s="142"/>
      <c r="I496" t="str">
        <f t="shared" ca="1" si="50"/>
        <v/>
      </c>
      <c r="J496" s="142"/>
      <c r="K496" t="str">
        <f t="shared" ca="1" si="51"/>
        <v/>
      </c>
      <c r="L496" s="142"/>
      <c r="M496" s="142"/>
      <c r="N496" s="142"/>
      <c r="O496" s="146"/>
      <c r="P496" s="146"/>
      <c r="Q496" s="145">
        <f t="shared" si="53"/>
        <v>0</v>
      </c>
      <c r="R496" s="146"/>
      <c r="S496" s="146"/>
      <c r="T496" s="145">
        <f t="shared" si="54"/>
        <v>0</v>
      </c>
      <c r="U496" s="146"/>
      <c r="V496" s="146"/>
      <c r="W496" s="145">
        <f t="shared" si="55"/>
        <v>0</v>
      </c>
      <c r="X496" s="126">
        <f t="shared" si="52"/>
        <v>0</v>
      </c>
    </row>
    <row r="497" spans="1:24" x14ac:dyDescent="0.55000000000000004">
      <c r="A497">
        <v>488</v>
      </c>
      <c r="B497" s="142"/>
      <c r="C497" s="142"/>
      <c r="D497" s="142"/>
      <c r="E497" s="142"/>
      <c r="F497" s="142"/>
      <c r="G497" t="str">
        <f t="shared" si="49"/>
        <v/>
      </c>
      <c r="H497" s="142"/>
      <c r="I497" t="str">
        <f t="shared" ca="1" si="50"/>
        <v/>
      </c>
      <c r="J497" s="142"/>
      <c r="K497" t="str">
        <f t="shared" ca="1" si="51"/>
        <v/>
      </c>
      <c r="L497" s="142"/>
      <c r="M497" s="142"/>
      <c r="N497" s="142"/>
      <c r="O497" s="146"/>
      <c r="P497" s="146"/>
      <c r="Q497" s="145">
        <f t="shared" si="53"/>
        <v>0</v>
      </c>
      <c r="R497" s="146"/>
      <c r="S497" s="146"/>
      <c r="T497" s="145">
        <f t="shared" si="54"/>
        <v>0</v>
      </c>
      <c r="U497" s="146"/>
      <c r="V497" s="146"/>
      <c r="W497" s="145">
        <f t="shared" si="55"/>
        <v>0</v>
      </c>
      <c r="X497" s="126">
        <f t="shared" si="52"/>
        <v>0</v>
      </c>
    </row>
    <row r="498" spans="1:24" x14ac:dyDescent="0.55000000000000004">
      <c r="A498">
        <v>489</v>
      </c>
      <c r="B498" s="142"/>
      <c r="C498" s="142"/>
      <c r="D498" s="142"/>
      <c r="E498" s="142"/>
      <c r="F498" s="142"/>
      <c r="G498" t="str">
        <f t="shared" si="49"/>
        <v/>
      </c>
      <c r="H498" s="142"/>
      <c r="I498" t="str">
        <f t="shared" ca="1" si="50"/>
        <v/>
      </c>
      <c r="J498" s="142"/>
      <c r="K498" t="str">
        <f t="shared" ca="1" si="51"/>
        <v/>
      </c>
      <c r="L498" s="142"/>
      <c r="M498" s="142"/>
      <c r="N498" s="142"/>
      <c r="O498" s="146"/>
      <c r="P498" s="146"/>
      <c r="Q498" s="145">
        <f t="shared" si="53"/>
        <v>0</v>
      </c>
      <c r="R498" s="146"/>
      <c r="S498" s="146"/>
      <c r="T498" s="145">
        <f t="shared" si="54"/>
        <v>0</v>
      </c>
      <c r="U498" s="146"/>
      <c r="V498" s="146"/>
      <c r="W498" s="145">
        <f t="shared" si="55"/>
        <v>0</v>
      </c>
      <c r="X498" s="126">
        <f t="shared" si="52"/>
        <v>0</v>
      </c>
    </row>
    <row r="499" spans="1:24" x14ac:dyDescent="0.55000000000000004">
      <c r="A499">
        <v>490</v>
      </c>
      <c r="B499" s="142"/>
      <c r="C499" s="142"/>
      <c r="D499" s="142"/>
      <c r="E499" s="142"/>
      <c r="F499" s="142"/>
      <c r="G499" t="str">
        <f t="shared" si="49"/>
        <v/>
      </c>
      <c r="H499" s="142"/>
      <c r="I499" t="str">
        <f t="shared" ca="1" si="50"/>
        <v/>
      </c>
      <c r="J499" s="142"/>
      <c r="K499" t="str">
        <f t="shared" ca="1" si="51"/>
        <v/>
      </c>
      <c r="L499" s="142"/>
      <c r="M499" s="142"/>
      <c r="N499" s="142"/>
      <c r="O499" s="146"/>
      <c r="P499" s="146"/>
      <c r="Q499" s="145">
        <f t="shared" si="53"/>
        <v>0</v>
      </c>
      <c r="R499" s="146"/>
      <c r="S499" s="146"/>
      <c r="T499" s="145">
        <f t="shared" si="54"/>
        <v>0</v>
      </c>
      <c r="U499" s="146"/>
      <c r="V499" s="146"/>
      <c r="W499" s="145">
        <f t="shared" si="55"/>
        <v>0</v>
      </c>
      <c r="X499" s="126">
        <f t="shared" si="52"/>
        <v>0</v>
      </c>
    </row>
    <row r="500" spans="1:24" x14ac:dyDescent="0.55000000000000004">
      <c r="A500">
        <v>491</v>
      </c>
      <c r="B500" s="142"/>
      <c r="C500" s="142"/>
      <c r="D500" s="142"/>
      <c r="E500" s="142"/>
      <c r="F500" s="142"/>
      <c r="G500" t="str">
        <f t="shared" si="49"/>
        <v/>
      </c>
      <c r="H500" s="142"/>
      <c r="I500" t="str">
        <f t="shared" ca="1" si="50"/>
        <v/>
      </c>
      <c r="J500" s="142"/>
      <c r="K500" t="str">
        <f t="shared" ca="1" si="51"/>
        <v/>
      </c>
      <c r="L500" s="142"/>
      <c r="M500" s="142"/>
      <c r="N500" s="142"/>
      <c r="O500" s="146"/>
      <c r="P500" s="146"/>
      <c r="Q500" s="145">
        <f t="shared" si="53"/>
        <v>0</v>
      </c>
      <c r="R500" s="146"/>
      <c r="S500" s="146"/>
      <c r="T500" s="145">
        <f t="shared" si="54"/>
        <v>0</v>
      </c>
      <c r="U500" s="146"/>
      <c r="V500" s="146"/>
      <c r="W500" s="145">
        <f t="shared" si="55"/>
        <v>0</v>
      </c>
      <c r="X500" s="126">
        <f t="shared" si="52"/>
        <v>0</v>
      </c>
    </row>
    <row r="501" spans="1:24" x14ac:dyDescent="0.55000000000000004">
      <c r="A501">
        <v>492</v>
      </c>
      <c r="B501" s="142"/>
      <c r="C501" s="142"/>
      <c r="D501" s="142"/>
      <c r="E501" s="142"/>
      <c r="F501" s="142"/>
      <c r="G501" t="str">
        <f t="shared" si="49"/>
        <v/>
      </c>
      <c r="H501" s="142"/>
      <c r="I501" t="str">
        <f t="shared" ca="1" si="50"/>
        <v/>
      </c>
      <c r="J501" s="142"/>
      <c r="K501" t="str">
        <f t="shared" ca="1" si="51"/>
        <v/>
      </c>
      <c r="L501" s="142"/>
      <c r="M501" s="142"/>
      <c r="N501" s="142"/>
      <c r="O501" s="146"/>
      <c r="P501" s="146"/>
      <c r="Q501" s="145">
        <f t="shared" si="53"/>
        <v>0</v>
      </c>
      <c r="R501" s="146"/>
      <c r="S501" s="146"/>
      <c r="T501" s="145">
        <f t="shared" si="54"/>
        <v>0</v>
      </c>
      <c r="U501" s="146"/>
      <c r="V501" s="146"/>
      <c r="W501" s="145">
        <f t="shared" si="55"/>
        <v>0</v>
      </c>
      <c r="X501" s="126">
        <f t="shared" si="52"/>
        <v>0</v>
      </c>
    </row>
    <row r="502" spans="1:24" x14ac:dyDescent="0.55000000000000004">
      <c r="A502">
        <v>493</v>
      </c>
      <c r="B502" s="142"/>
      <c r="C502" s="142"/>
      <c r="D502" s="142"/>
      <c r="E502" s="142"/>
      <c r="F502" s="142"/>
      <c r="G502" t="str">
        <f t="shared" si="49"/>
        <v/>
      </c>
      <c r="H502" s="142"/>
      <c r="I502" t="str">
        <f t="shared" ca="1" si="50"/>
        <v/>
      </c>
      <c r="J502" s="142"/>
      <c r="K502" t="str">
        <f t="shared" ca="1" si="51"/>
        <v/>
      </c>
      <c r="L502" s="142"/>
      <c r="M502" s="142"/>
      <c r="N502" s="142"/>
      <c r="O502" s="146"/>
      <c r="P502" s="146"/>
      <c r="Q502" s="145">
        <f t="shared" si="53"/>
        <v>0</v>
      </c>
      <c r="R502" s="146"/>
      <c r="S502" s="146"/>
      <c r="T502" s="145">
        <f t="shared" si="54"/>
        <v>0</v>
      </c>
      <c r="U502" s="146"/>
      <c r="V502" s="146"/>
      <c r="W502" s="145">
        <f t="shared" si="55"/>
        <v>0</v>
      </c>
      <c r="X502" s="126">
        <f t="shared" si="52"/>
        <v>0</v>
      </c>
    </row>
    <row r="503" spans="1:24" x14ac:dyDescent="0.55000000000000004">
      <c r="A503">
        <v>494</v>
      </c>
      <c r="B503" s="142"/>
      <c r="C503" s="142"/>
      <c r="D503" s="142"/>
      <c r="E503" s="142"/>
      <c r="F503" s="142"/>
      <c r="G503" t="str">
        <f t="shared" si="49"/>
        <v/>
      </c>
      <c r="H503" s="142"/>
      <c r="I503" t="str">
        <f t="shared" ca="1" si="50"/>
        <v/>
      </c>
      <c r="J503" s="142"/>
      <c r="K503" t="str">
        <f t="shared" ca="1" si="51"/>
        <v/>
      </c>
      <c r="L503" s="142"/>
      <c r="M503" s="142"/>
      <c r="N503" s="142"/>
      <c r="O503" s="146"/>
      <c r="P503" s="146"/>
      <c r="Q503" s="145">
        <f t="shared" si="53"/>
        <v>0</v>
      </c>
      <c r="R503" s="146"/>
      <c r="S503" s="146"/>
      <c r="T503" s="145">
        <f t="shared" si="54"/>
        <v>0</v>
      </c>
      <c r="U503" s="146"/>
      <c r="V503" s="146"/>
      <c r="W503" s="145">
        <f t="shared" si="55"/>
        <v>0</v>
      </c>
      <c r="X503" s="126">
        <f t="shared" si="52"/>
        <v>0</v>
      </c>
    </row>
    <row r="504" spans="1:24" x14ac:dyDescent="0.55000000000000004">
      <c r="A504">
        <v>495</v>
      </c>
      <c r="B504" s="142"/>
      <c r="C504" s="142"/>
      <c r="D504" s="142"/>
      <c r="E504" s="142"/>
      <c r="F504" s="142"/>
      <c r="G504" t="str">
        <f t="shared" si="49"/>
        <v/>
      </c>
      <c r="H504" s="142"/>
      <c r="I504" t="str">
        <f t="shared" ca="1" si="50"/>
        <v/>
      </c>
      <c r="J504" s="142"/>
      <c r="K504" t="str">
        <f t="shared" ca="1" si="51"/>
        <v/>
      </c>
      <c r="L504" s="142"/>
      <c r="M504" s="142"/>
      <c r="N504" s="142"/>
      <c r="O504" s="146"/>
      <c r="P504" s="146"/>
      <c r="Q504" s="145">
        <f t="shared" si="53"/>
        <v>0</v>
      </c>
      <c r="R504" s="146"/>
      <c r="S504" s="146"/>
      <c r="T504" s="145">
        <f t="shared" si="54"/>
        <v>0</v>
      </c>
      <c r="U504" s="146"/>
      <c r="V504" s="146"/>
      <c r="W504" s="145">
        <f t="shared" si="55"/>
        <v>0</v>
      </c>
      <c r="X504" s="126">
        <f t="shared" si="52"/>
        <v>0</v>
      </c>
    </row>
    <row r="505" spans="1:24" x14ac:dyDescent="0.55000000000000004">
      <c r="A505">
        <v>496</v>
      </c>
      <c r="B505" s="142"/>
      <c r="C505" s="142"/>
      <c r="D505" s="142"/>
      <c r="E505" s="142"/>
      <c r="F505" s="142"/>
      <c r="G505" t="str">
        <f t="shared" si="49"/>
        <v/>
      </c>
      <c r="H505" s="142"/>
      <c r="I505" t="str">
        <f t="shared" ca="1" si="50"/>
        <v/>
      </c>
      <c r="J505" s="142"/>
      <c r="K505" t="str">
        <f t="shared" ca="1" si="51"/>
        <v/>
      </c>
      <c r="L505" s="142"/>
      <c r="M505" s="142"/>
      <c r="N505" s="142"/>
      <c r="O505" s="146"/>
      <c r="P505" s="146"/>
      <c r="Q505" s="145">
        <f t="shared" si="53"/>
        <v>0</v>
      </c>
      <c r="R505" s="146"/>
      <c r="S505" s="146"/>
      <c r="T505" s="145">
        <f t="shared" si="54"/>
        <v>0</v>
      </c>
      <c r="U505" s="146"/>
      <c r="V505" s="146"/>
      <c r="W505" s="145">
        <f t="shared" si="55"/>
        <v>0</v>
      </c>
      <c r="X505" s="126">
        <f t="shared" si="52"/>
        <v>0</v>
      </c>
    </row>
    <row r="506" spans="1:24" x14ac:dyDescent="0.55000000000000004">
      <c r="A506">
        <v>497</v>
      </c>
      <c r="B506" s="142"/>
      <c r="C506" s="142"/>
      <c r="D506" s="142"/>
      <c r="E506" s="142"/>
      <c r="F506" s="142"/>
      <c r="G506" t="str">
        <f t="shared" si="49"/>
        <v/>
      </c>
      <c r="H506" s="142"/>
      <c r="I506" t="str">
        <f t="shared" ca="1" si="50"/>
        <v/>
      </c>
      <c r="J506" s="142"/>
      <c r="K506" t="str">
        <f t="shared" ca="1" si="51"/>
        <v/>
      </c>
      <c r="L506" s="142"/>
      <c r="M506" s="142"/>
      <c r="N506" s="142"/>
      <c r="O506" s="146"/>
      <c r="P506" s="146"/>
      <c r="Q506" s="145">
        <f t="shared" si="53"/>
        <v>0</v>
      </c>
      <c r="R506" s="146"/>
      <c r="S506" s="146"/>
      <c r="T506" s="145">
        <f t="shared" si="54"/>
        <v>0</v>
      </c>
      <c r="U506" s="146"/>
      <c r="V506" s="146"/>
      <c r="W506" s="145">
        <f t="shared" si="55"/>
        <v>0</v>
      </c>
      <c r="X506" s="126">
        <f t="shared" si="52"/>
        <v>0</v>
      </c>
    </row>
    <row r="507" spans="1:24" x14ac:dyDescent="0.55000000000000004">
      <c r="A507">
        <v>498</v>
      </c>
      <c r="B507" s="142"/>
      <c r="C507" s="142"/>
      <c r="D507" s="142"/>
      <c r="E507" s="142"/>
      <c r="F507" s="142"/>
      <c r="G507" t="str">
        <f t="shared" si="49"/>
        <v/>
      </c>
      <c r="H507" s="142"/>
      <c r="I507" t="str">
        <f t="shared" ca="1" si="50"/>
        <v/>
      </c>
      <c r="J507" s="142"/>
      <c r="K507" t="str">
        <f t="shared" ca="1" si="51"/>
        <v/>
      </c>
      <c r="L507" s="142"/>
      <c r="M507" s="142"/>
      <c r="N507" s="142"/>
      <c r="O507" s="146"/>
      <c r="P507" s="146"/>
      <c r="Q507" s="145">
        <f t="shared" si="53"/>
        <v>0</v>
      </c>
      <c r="R507" s="146"/>
      <c r="S507" s="146"/>
      <c r="T507" s="145">
        <f t="shared" si="54"/>
        <v>0</v>
      </c>
      <c r="U507" s="146"/>
      <c r="V507" s="146"/>
      <c r="W507" s="145">
        <f t="shared" si="55"/>
        <v>0</v>
      </c>
      <c r="X507" s="126">
        <f t="shared" si="52"/>
        <v>0</v>
      </c>
    </row>
    <row r="508" spans="1:24" x14ac:dyDescent="0.55000000000000004">
      <c r="A508">
        <v>499</v>
      </c>
      <c r="B508" s="142"/>
      <c r="C508" s="142"/>
      <c r="D508" s="142"/>
      <c r="E508" s="142"/>
      <c r="F508" s="142"/>
      <c r="G508" t="str">
        <f t="shared" si="49"/>
        <v/>
      </c>
      <c r="H508" s="142"/>
      <c r="I508" t="str">
        <f t="shared" ca="1" si="50"/>
        <v/>
      </c>
      <c r="J508" s="142"/>
      <c r="K508" t="str">
        <f t="shared" ca="1" si="51"/>
        <v/>
      </c>
      <c r="L508" s="142"/>
      <c r="M508" s="142"/>
      <c r="N508" s="142"/>
      <c r="O508" s="146"/>
      <c r="P508" s="146"/>
      <c r="Q508" s="145">
        <f t="shared" si="53"/>
        <v>0</v>
      </c>
      <c r="R508" s="146"/>
      <c r="S508" s="146"/>
      <c r="T508" s="145">
        <f t="shared" si="54"/>
        <v>0</v>
      </c>
      <c r="U508" s="146"/>
      <c r="V508" s="146"/>
      <c r="W508" s="145">
        <f t="shared" si="55"/>
        <v>0</v>
      </c>
      <c r="X508" s="126">
        <f t="shared" si="52"/>
        <v>0</v>
      </c>
    </row>
    <row r="509" spans="1:24" x14ac:dyDescent="0.55000000000000004">
      <c r="A509">
        <v>500</v>
      </c>
      <c r="B509" s="142"/>
      <c r="C509" s="142"/>
      <c r="D509" s="142"/>
      <c r="E509" s="142"/>
      <c r="F509" s="142"/>
      <c r="G509" t="str">
        <f t="shared" si="49"/>
        <v/>
      </c>
      <c r="H509" s="142"/>
      <c r="I509" t="str">
        <f t="shared" ca="1" si="50"/>
        <v/>
      </c>
      <c r="J509" s="142"/>
      <c r="K509" t="str">
        <f t="shared" ca="1" si="51"/>
        <v/>
      </c>
      <c r="L509" s="142"/>
      <c r="M509" s="142"/>
      <c r="N509" s="142"/>
      <c r="O509" s="146"/>
      <c r="P509" s="146"/>
      <c r="Q509" s="145">
        <f t="shared" si="53"/>
        <v>0</v>
      </c>
      <c r="R509" s="146"/>
      <c r="S509" s="146"/>
      <c r="T509" s="145">
        <f t="shared" si="54"/>
        <v>0</v>
      </c>
      <c r="U509" s="146"/>
      <c r="V509" s="146"/>
      <c r="W509" s="145">
        <f t="shared" si="55"/>
        <v>0</v>
      </c>
      <c r="X509" s="126">
        <f t="shared" si="52"/>
        <v>0</v>
      </c>
    </row>
    <row r="510" spans="1:24" x14ac:dyDescent="0.55000000000000004">
      <c r="A510">
        <v>501</v>
      </c>
      <c r="B510" s="142"/>
      <c r="C510" s="142"/>
      <c r="D510" s="142"/>
      <c r="E510" s="142"/>
      <c r="F510" s="142"/>
      <c r="G510" t="str">
        <f t="shared" si="49"/>
        <v/>
      </c>
      <c r="H510" s="142"/>
      <c r="I510" t="str">
        <f t="shared" ca="1" si="50"/>
        <v/>
      </c>
      <c r="J510" s="142"/>
      <c r="K510" t="str">
        <f t="shared" ca="1" si="51"/>
        <v/>
      </c>
      <c r="L510" s="142"/>
      <c r="M510" s="142"/>
      <c r="N510" s="142"/>
      <c r="O510" s="146"/>
      <c r="P510" s="146"/>
      <c r="Q510" s="145">
        <f t="shared" si="53"/>
        <v>0</v>
      </c>
      <c r="R510" s="146"/>
      <c r="S510" s="146"/>
      <c r="T510" s="145">
        <f t="shared" si="54"/>
        <v>0</v>
      </c>
      <c r="U510" s="146"/>
      <c r="V510" s="146"/>
      <c r="W510" s="145">
        <f t="shared" si="55"/>
        <v>0</v>
      </c>
      <c r="X510" s="126">
        <f t="shared" si="52"/>
        <v>0</v>
      </c>
    </row>
    <row r="511" spans="1:24" x14ac:dyDescent="0.55000000000000004">
      <c r="A511">
        <v>502</v>
      </c>
      <c r="B511" s="142"/>
      <c r="C511" s="142"/>
      <c r="D511" s="142"/>
      <c r="E511" s="142"/>
      <c r="F511" s="142"/>
      <c r="G511" t="str">
        <f t="shared" si="49"/>
        <v/>
      </c>
      <c r="H511" s="142"/>
      <c r="I511" t="str">
        <f t="shared" ca="1" si="50"/>
        <v/>
      </c>
      <c r="J511" s="142"/>
      <c r="K511" t="str">
        <f t="shared" ca="1" si="51"/>
        <v/>
      </c>
      <c r="L511" s="142"/>
      <c r="M511" s="142"/>
      <c r="N511" s="142"/>
      <c r="O511" s="146"/>
      <c r="P511" s="146"/>
      <c r="Q511" s="145">
        <f t="shared" si="53"/>
        <v>0</v>
      </c>
      <c r="R511" s="146"/>
      <c r="S511" s="146"/>
      <c r="T511" s="145">
        <f t="shared" si="54"/>
        <v>0</v>
      </c>
      <c r="U511" s="146"/>
      <c r="V511" s="146"/>
      <c r="W511" s="145">
        <f t="shared" si="55"/>
        <v>0</v>
      </c>
      <c r="X511" s="126">
        <f t="shared" si="52"/>
        <v>0</v>
      </c>
    </row>
    <row r="512" spans="1:24" x14ac:dyDescent="0.55000000000000004">
      <c r="A512">
        <v>503</v>
      </c>
      <c r="B512" s="142"/>
      <c r="C512" s="142"/>
      <c r="D512" s="142"/>
      <c r="E512" s="142"/>
      <c r="F512" s="142"/>
      <c r="G512" t="str">
        <f t="shared" si="49"/>
        <v/>
      </c>
      <c r="H512" s="142"/>
      <c r="I512" t="str">
        <f t="shared" ca="1" si="50"/>
        <v/>
      </c>
      <c r="J512" s="142"/>
      <c r="K512" t="str">
        <f t="shared" ca="1" si="51"/>
        <v/>
      </c>
      <c r="L512" s="142"/>
      <c r="M512" s="142"/>
      <c r="N512" s="142"/>
      <c r="O512" s="146"/>
      <c r="P512" s="146"/>
      <c r="Q512" s="145">
        <f t="shared" si="53"/>
        <v>0</v>
      </c>
      <c r="R512" s="146"/>
      <c r="S512" s="146"/>
      <c r="T512" s="145">
        <f t="shared" si="54"/>
        <v>0</v>
      </c>
      <c r="U512" s="146"/>
      <c r="V512" s="146"/>
      <c r="W512" s="145">
        <f t="shared" si="55"/>
        <v>0</v>
      </c>
      <c r="X512" s="126">
        <f t="shared" si="52"/>
        <v>0</v>
      </c>
    </row>
    <row r="513" spans="1:24" x14ac:dyDescent="0.55000000000000004">
      <c r="A513">
        <v>504</v>
      </c>
      <c r="B513" s="142"/>
      <c r="C513" s="142"/>
      <c r="D513" s="142"/>
      <c r="E513" s="142"/>
      <c r="F513" s="142"/>
      <c r="G513" t="str">
        <f t="shared" si="49"/>
        <v/>
      </c>
      <c r="H513" s="142"/>
      <c r="I513" t="str">
        <f t="shared" ca="1" si="50"/>
        <v/>
      </c>
      <c r="J513" s="142"/>
      <c r="K513" t="str">
        <f t="shared" ca="1" si="51"/>
        <v/>
      </c>
      <c r="L513" s="142"/>
      <c r="M513" s="142"/>
      <c r="N513" s="142"/>
      <c r="O513" s="146"/>
      <c r="P513" s="146"/>
      <c r="Q513" s="145">
        <f t="shared" si="53"/>
        <v>0</v>
      </c>
      <c r="R513" s="146"/>
      <c r="S513" s="146"/>
      <c r="T513" s="145">
        <f t="shared" si="54"/>
        <v>0</v>
      </c>
      <c r="U513" s="146"/>
      <c r="V513" s="146"/>
      <c r="W513" s="145">
        <f t="shared" si="55"/>
        <v>0</v>
      </c>
      <c r="X513" s="126">
        <f t="shared" si="52"/>
        <v>0</v>
      </c>
    </row>
    <row r="514" spans="1:24" x14ac:dyDescent="0.55000000000000004">
      <c r="A514">
        <v>505</v>
      </c>
      <c r="B514" s="142"/>
      <c r="C514" s="142"/>
      <c r="D514" s="142"/>
      <c r="E514" s="142"/>
      <c r="F514" s="142"/>
      <c r="G514" t="str">
        <f t="shared" si="49"/>
        <v/>
      </c>
      <c r="H514" s="142"/>
      <c r="I514" t="str">
        <f t="shared" ca="1" si="50"/>
        <v/>
      </c>
      <c r="J514" s="142"/>
      <c r="K514" t="str">
        <f t="shared" ca="1" si="51"/>
        <v/>
      </c>
      <c r="L514" s="142"/>
      <c r="M514" s="142"/>
      <c r="N514" s="142"/>
      <c r="O514" s="146"/>
      <c r="P514" s="146"/>
      <c r="Q514" s="145">
        <f t="shared" si="53"/>
        <v>0</v>
      </c>
      <c r="R514" s="146"/>
      <c r="S514" s="146"/>
      <c r="T514" s="145">
        <f t="shared" si="54"/>
        <v>0</v>
      </c>
      <c r="U514" s="146"/>
      <c r="V514" s="146"/>
      <c r="W514" s="145">
        <f t="shared" si="55"/>
        <v>0</v>
      </c>
      <c r="X514" s="126">
        <f t="shared" si="52"/>
        <v>0</v>
      </c>
    </row>
    <row r="515" spans="1:24" x14ac:dyDescent="0.55000000000000004">
      <c r="A515">
        <v>506</v>
      </c>
      <c r="B515" s="142"/>
      <c r="C515" s="142"/>
      <c r="D515" s="142"/>
      <c r="E515" s="142"/>
      <c r="F515" s="142"/>
      <c r="G515" t="str">
        <f t="shared" si="49"/>
        <v/>
      </c>
      <c r="H515" s="142"/>
      <c r="I515" t="str">
        <f t="shared" ca="1" si="50"/>
        <v/>
      </c>
      <c r="J515" s="142"/>
      <c r="K515" t="str">
        <f t="shared" ca="1" si="51"/>
        <v/>
      </c>
      <c r="L515" s="142"/>
      <c r="M515" s="142"/>
      <c r="N515" s="142"/>
      <c r="O515" s="146"/>
      <c r="P515" s="146"/>
      <c r="Q515" s="145">
        <f t="shared" si="53"/>
        <v>0</v>
      </c>
      <c r="R515" s="146"/>
      <c r="S515" s="146"/>
      <c r="T515" s="145">
        <f t="shared" si="54"/>
        <v>0</v>
      </c>
      <c r="U515" s="146"/>
      <c r="V515" s="146"/>
      <c r="W515" s="145">
        <f t="shared" si="55"/>
        <v>0</v>
      </c>
      <c r="X515" s="126">
        <f t="shared" si="52"/>
        <v>0</v>
      </c>
    </row>
    <row r="516" spans="1:24" x14ac:dyDescent="0.55000000000000004">
      <c r="A516">
        <v>507</v>
      </c>
      <c r="B516" s="142"/>
      <c r="C516" s="142"/>
      <c r="D516" s="142"/>
      <c r="E516" s="142"/>
      <c r="F516" s="142"/>
      <c r="G516" t="str">
        <f t="shared" si="49"/>
        <v/>
      </c>
      <c r="H516" s="142"/>
      <c r="I516" t="str">
        <f t="shared" ca="1" si="50"/>
        <v/>
      </c>
      <c r="J516" s="142"/>
      <c r="K516" t="str">
        <f t="shared" ca="1" si="51"/>
        <v/>
      </c>
      <c r="L516" s="142"/>
      <c r="M516" s="142"/>
      <c r="N516" s="142"/>
      <c r="O516" s="146"/>
      <c r="P516" s="146"/>
      <c r="Q516" s="145">
        <f t="shared" si="53"/>
        <v>0</v>
      </c>
      <c r="R516" s="146"/>
      <c r="S516" s="146"/>
      <c r="T516" s="145">
        <f t="shared" si="54"/>
        <v>0</v>
      </c>
      <c r="U516" s="146"/>
      <c r="V516" s="146"/>
      <c r="W516" s="145">
        <f t="shared" si="55"/>
        <v>0</v>
      </c>
      <c r="X516" s="126">
        <f t="shared" si="52"/>
        <v>0</v>
      </c>
    </row>
    <row r="517" spans="1:24" x14ac:dyDescent="0.55000000000000004">
      <c r="A517">
        <v>508</v>
      </c>
      <c r="B517" s="142"/>
      <c r="C517" s="142"/>
      <c r="D517" s="142"/>
      <c r="E517" s="142"/>
      <c r="F517" s="142"/>
      <c r="G517" t="str">
        <f t="shared" si="49"/>
        <v/>
      </c>
      <c r="H517" s="142"/>
      <c r="I517" t="str">
        <f t="shared" ca="1" si="50"/>
        <v/>
      </c>
      <c r="J517" s="142"/>
      <c r="K517" t="str">
        <f t="shared" ca="1" si="51"/>
        <v/>
      </c>
      <c r="L517" s="142"/>
      <c r="M517" s="142"/>
      <c r="N517" s="142"/>
      <c r="O517" s="146"/>
      <c r="P517" s="146"/>
      <c r="Q517" s="145">
        <f t="shared" si="53"/>
        <v>0</v>
      </c>
      <c r="R517" s="146"/>
      <c r="S517" s="146"/>
      <c r="T517" s="145">
        <f t="shared" si="54"/>
        <v>0</v>
      </c>
      <c r="U517" s="146"/>
      <c r="V517" s="146"/>
      <c r="W517" s="145">
        <f t="shared" si="55"/>
        <v>0</v>
      </c>
      <c r="X517" s="126">
        <f t="shared" si="52"/>
        <v>0</v>
      </c>
    </row>
    <row r="518" spans="1:24" x14ac:dyDescent="0.55000000000000004">
      <c r="A518">
        <v>509</v>
      </c>
      <c r="B518" s="142"/>
      <c r="C518" s="142"/>
      <c r="D518" s="142"/>
      <c r="E518" s="142"/>
      <c r="F518" s="142"/>
      <c r="G518" t="str">
        <f t="shared" si="49"/>
        <v/>
      </c>
      <c r="H518" s="142"/>
      <c r="I518" t="str">
        <f t="shared" ca="1" si="50"/>
        <v/>
      </c>
      <c r="J518" s="142"/>
      <c r="K518" t="str">
        <f t="shared" ca="1" si="51"/>
        <v/>
      </c>
      <c r="L518" s="142"/>
      <c r="M518" s="142"/>
      <c r="N518" s="142"/>
      <c r="O518" s="146"/>
      <c r="P518" s="146"/>
      <c r="Q518" s="145">
        <f t="shared" si="53"/>
        <v>0</v>
      </c>
      <c r="R518" s="146"/>
      <c r="S518" s="146"/>
      <c r="T518" s="145">
        <f t="shared" si="54"/>
        <v>0</v>
      </c>
      <c r="U518" s="146"/>
      <c r="V518" s="146"/>
      <c r="W518" s="145">
        <f t="shared" si="55"/>
        <v>0</v>
      </c>
      <c r="X518" s="126">
        <f t="shared" si="52"/>
        <v>0</v>
      </c>
    </row>
    <row r="519" spans="1:24" x14ac:dyDescent="0.55000000000000004">
      <c r="A519">
        <v>510</v>
      </c>
      <c r="B519" s="142"/>
      <c r="C519" s="142"/>
      <c r="D519" s="142"/>
      <c r="E519" s="142"/>
      <c r="F519" s="142"/>
      <c r="G519" t="str">
        <f t="shared" si="49"/>
        <v/>
      </c>
      <c r="H519" s="142"/>
      <c r="I519" t="str">
        <f t="shared" ca="1" si="50"/>
        <v/>
      </c>
      <c r="J519" s="142"/>
      <c r="K519" t="str">
        <f t="shared" ca="1" si="51"/>
        <v/>
      </c>
      <c r="L519" s="142"/>
      <c r="M519" s="142"/>
      <c r="N519" s="142"/>
      <c r="O519" s="146"/>
      <c r="P519" s="146"/>
      <c r="Q519" s="145">
        <f t="shared" si="53"/>
        <v>0</v>
      </c>
      <c r="R519" s="146"/>
      <c r="S519" s="146"/>
      <c r="T519" s="145">
        <f t="shared" si="54"/>
        <v>0</v>
      </c>
      <c r="U519" s="146"/>
      <c r="V519" s="146"/>
      <c r="W519" s="145">
        <f t="shared" si="55"/>
        <v>0</v>
      </c>
      <c r="X519" s="126">
        <f t="shared" si="52"/>
        <v>0</v>
      </c>
    </row>
    <row r="520" spans="1:24" x14ac:dyDescent="0.55000000000000004">
      <c r="A520">
        <v>511</v>
      </c>
      <c r="B520" s="142"/>
      <c r="C520" s="142"/>
      <c r="D520" s="142"/>
      <c r="E520" s="142"/>
      <c r="F520" s="142"/>
      <c r="G520" t="str">
        <f t="shared" si="49"/>
        <v/>
      </c>
      <c r="H520" s="142"/>
      <c r="I520" t="str">
        <f t="shared" ca="1" si="50"/>
        <v/>
      </c>
      <c r="J520" s="142"/>
      <c r="K520" t="str">
        <f t="shared" ca="1" si="51"/>
        <v/>
      </c>
      <c r="L520" s="142"/>
      <c r="M520" s="142"/>
      <c r="N520" s="142"/>
      <c r="O520" s="146"/>
      <c r="P520" s="146"/>
      <c r="Q520" s="145">
        <f t="shared" si="53"/>
        <v>0</v>
      </c>
      <c r="R520" s="146"/>
      <c r="S520" s="146"/>
      <c r="T520" s="145">
        <f t="shared" si="54"/>
        <v>0</v>
      </c>
      <c r="U520" s="146"/>
      <c r="V520" s="146"/>
      <c r="W520" s="145">
        <f t="shared" si="55"/>
        <v>0</v>
      </c>
      <c r="X520" s="126">
        <f t="shared" si="52"/>
        <v>0</v>
      </c>
    </row>
    <row r="521" spans="1:24" x14ac:dyDescent="0.55000000000000004">
      <c r="A521">
        <v>512</v>
      </c>
      <c r="B521" s="142"/>
      <c r="C521" s="142"/>
      <c r="D521" s="142"/>
      <c r="E521" s="142"/>
      <c r="F521" s="142"/>
      <c r="G521" t="str">
        <f t="shared" si="49"/>
        <v/>
      </c>
      <c r="H521" s="142"/>
      <c r="I521" t="str">
        <f t="shared" ca="1" si="50"/>
        <v/>
      </c>
      <c r="J521" s="142"/>
      <c r="K521" t="str">
        <f t="shared" ca="1" si="51"/>
        <v/>
      </c>
      <c r="L521" s="142"/>
      <c r="M521" s="142"/>
      <c r="N521" s="142"/>
      <c r="O521" s="146"/>
      <c r="P521" s="146"/>
      <c r="Q521" s="145">
        <f t="shared" si="53"/>
        <v>0</v>
      </c>
      <c r="R521" s="146"/>
      <c r="S521" s="146"/>
      <c r="T521" s="145">
        <f t="shared" si="54"/>
        <v>0</v>
      </c>
      <c r="U521" s="146"/>
      <c r="V521" s="146"/>
      <c r="W521" s="145">
        <f t="shared" si="55"/>
        <v>0</v>
      </c>
      <c r="X521" s="126">
        <f t="shared" si="52"/>
        <v>0</v>
      </c>
    </row>
    <row r="522" spans="1:24" x14ac:dyDescent="0.55000000000000004">
      <c r="A522">
        <v>513</v>
      </c>
      <c r="B522" s="142"/>
      <c r="C522" s="142"/>
      <c r="D522" s="142"/>
      <c r="E522" s="142"/>
      <c r="F522" s="142"/>
      <c r="G522" t="str">
        <f t="shared" si="49"/>
        <v/>
      </c>
      <c r="H522" s="142"/>
      <c r="I522" t="str">
        <f t="shared" ca="1" si="50"/>
        <v/>
      </c>
      <c r="J522" s="142"/>
      <c r="K522" t="str">
        <f t="shared" ca="1" si="51"/>
        <v/>
      </c>
      <c r="L522" s="142"/>
      <c r="M522" s="142"/>
      <c r="N522" s="142"/>
      <c r="O522" s="146"/>
      <c r="P522" s="146"/>
      <c r="Q522" s="145">
        <f t="shared" si="53"/>
        <v>0</v>
      </c>
      <c r="R522" s="146"/>
      <c r="S522" s="146"/>
      <c r="T522" s="145">
        <f t="shared" si="54"/>
        <v>0</v>
      </c>
      <c r="U522" s="146"/>
      <c r="V522" s="146"/>
      <c r="W522" s="145">
        <f t="shared" si="55"/>
        <v>0</v>
      </c>
      <c r="X522" s="126">
        <f t="shared" si="52"/>
        <v>0</v>
      </c>
    </row>
    <row r="523" spans="1:24" x14ac:dyDescent="0.55000000000000004">
      <c r="A523">
        <v>514</v>
      </c>
      <c r="B523" s="142"/>
      <c r="C523" s="142"/>
      <c r="D523" s="142"/>
      <c r="E523" s="142"/>
      <c r="F523" s="142"/>
      <c r="G523" t="str">
        <f t="shared" ref="G523:G586" si="56">LEFT(F523,1)</f>
        <v/>
      </c>
      <c r="H523" s="142"/>
      <c r="I523" t="str">
        <f t="shared" ref="I523:I586" ca="1" si="57">IFERROR(VLOOKUP(H523,INDIRECT(G523&amp;"CATL"),2,FALSE),"")</f>
        <v/>
      </c>
      <c r="J523" s="142"/>
      <c r="K523" t="str">
        <f t="shared" ref="K523:K586" ca="1" si="58">IFERROR(VLOOKUP(J523,INDIRECT("SUB"&amp;I523&amp;"L"),2,FALSE),"")</f>
        <v/>
      </c>
      <c r="L523" s="142"/>
      <c r="M523" s="142"/>
      <c r="N523" s="142"/>
      <c r="O523" s="146"/>
      <c r="P523" s="146"/>
      <c r="Q523" s="145">
        <f t="shared" si="53"/>
        <v>0</v>
      </c>
      <c r="R523" s="146"/>
      <c r="S523" s="146"/>
      <c r="T523" s="145">
        <f t="shared" si="54"/>
        <v>0</v>
      </c>
      <c r="U523" s="146"/>
      <c r="V523" s="146"/>
      <c r="W523" s="145">
        <f t="shared" si="55"/>
        <v>0</v>
      </c>
      <c r="X523" s="126">
        <f t="shared" ref="X523:X586" si="59">O523-P523+R523-S523+U523-V523</f>
        <v>0</v>
      </c>
    </row>
    <row r="524" spans="1:24" x14ac:dyDescent="0.55000000000000004">
      <c r="A524">
        <v>515</v>
      </c>
      <c r="B524" s="142"/>
      <c r="C524" s="142"/>
      <c r="D524" s="142"/>
      <c r="E524" s="142"/>
      <c r="F524" s="142"/>
      <c r="G524" t="str">
        <f t="shared" si="56"/>
        <v/>
      </c>
      <c r="H524" s="142"/>
      <c r="I524" t="str">
        <f t="shared" ca="1" si="57"/>
        <v/>
      </c>
      <c r="J524" s="142"/>
      <c r="K524" t="str">
        <f t="shared" ca="1" si="58"/>
        <v/>
      </c>
      <c r="L524" s="142"/>
      <c r="M524" s="142"/>
      <c r="N524" s="142"/>
      <c r="O524" s="146"/>
      <c r="P524" s="146"/>
      <c r="Q524" s="145">
        <f t="shared" ref="Q524:Q587" si="60">Q523+O524-P524</f>
        <v>0</v>
      </c>
      <c r="R524" s="146"/>
      <c r="S524" s="146"/>
      <c r="T524" s="145">
        <f t="shared" ref="T524:T587" si="61">T523+R524-S524</f>
        <v>0</v>
      </c>
      <c r="U524" s="146"/>
      <c r="V524" s="146"/>
      <c r="W524" s="145">
        <f t="shared" ref="W524:W587" si="62">W523+U524-V524</f>
        <v>0</v>
      </c>
      <c r="X524" s="126">
        <f t="shared" si="59"/>
        <v>0</v>
      </c>
    </row>
    <row r="525" spans="1:24" x14ac:dyDescent="0.55000000000000004">
      <c r="A525">
        <v>516</v>
      </c>
      <c r="B525" s="142"/>
      <c r="C525" s="142"/>
      <c r="D525" s="142"/>
      <c r="E525" s="142"/>
      <c r="F525" s="142"/>
      <c r="G525" t="str">
        <f t="shared" si="56"/>
        <v/>
      </c>
      <c r="H525" s="142"/>
      <c r="I525" t="str">
        <f t="shared" ca="1" si="57"/>
        <v/>
      </c>
      <c r="J525" s="142"/>
      <c r="K525" t="str">
        <f t="shared" ca="1" si="58"/>
        <v/>
      </c>
      <c r="L525" s="142"/>
      <c r="M525" s="142"/>
      <c r="N525" s="142"/>
      <c r="O525" s="146"/>
      <c r="P525" s="146"/>
      <c r="Q525" s="145">
        <f t="shared" si="60"/>
        <v>0</v>
      </c>
      <c r="R525" s="146"/>
      <c r="S525" s="146"/>
      <c r="T525" s="145">
        <f t="shared" si="61"/>
        <v>0</v>
      </c>
      <c r="U525" s="146"/>
      <c r="V525" s="146"/>
      <c r="W525" s="145">
        <f t="shared" si="62"/>
        <v>0</v>
      </c>
      <c r="X525" s="126">
        <f t="shared" si="59"/>
        <v>0</v>
      </c>
    </row>
    <row r="526" spans="1:24" x14ac:dyDescent="0.55000000000000004">
      <c r="A526">
        <v>517</v>
      </c>
      <c r="B526" s="142"/>
      <c r="C526" s="142"/>
      <c r="D526" s="142"/>
      <c r="E526" s="142"/>
      <c r="F526" s="142"/>
      <c r="G526" t="str">
        <f t="shared" si="56"/>
        <v/>
      </c>
      <c r="H526" s="142"/>
      <c r="I526" t="str">
        <f t="shared" ca="1" si="57"/>
        <v/>
      </c>
      <c r="J526" s="142"/>
      <c r="K526" t="str">
        <f t="shared" ca="1" si="58"/>
        <v/>
      </c>
      <c r="L526" s="142"/>
      <c r="M526" s="142"/>
      <c r="N526" s="142"/>
      <c r="O526" s="146"/>
      <c r="P526" s="146"/>
      <c r="Q526" s="145">
        <f t="shared" si="60"/>
        <v>0</v>
      </c>
      <c r="R526" s="146"/>
      <c r="S526" s="146"/>
      <c r="T526" s="145">
        <f t="shared" si="61"/>
        <v>0</v>
      </c>
      <c r="U526" s="146"/>
      <c r="V526" s="146"/>
      <c r="W526" s="145">
        <f t="shared" si="62"/>
        <v>0</v>
      </c>
      <c r="X526" s="126">
        <f t="shared" si="59"/>
        <v>0</v>
      </c>
    </row>
    <row r="527" spans="1:24" x14ac:dyDescent="0.55000000000000004">
      <c r="A527">
        <v>518</v>
      </c>
      <c r="B527" s="142"/>
      <c r="C527" s="142"/>
      <c r="D527" s="142"/>
      <c r="E527" s="142"/>
      <c r="F527" s="142"/>
      <c r="G527" t="str">
        <f t="shared" si="56"/>
        <v/>
      </c>
      <c r="H527" s="142"/>
      <c r="I527" t="str">
        <f t="shared" ca="1" si="57"/>
        <v/>
      </c>
      <c r="J527" s="142"/>
      <c r="K527" t="str">
        <f t="shared" ca="1" si="58"/>
        <v/>
      </c>
      <c r="L527" s="142"/>
      <c r="M527" s="142"/>
      <c r="N527" s="142"/>
      <c r="O527" s="146"/>
      <c r="P527" s="146"/>
      <c r="Q527" s="145">
        <f t="shared" si="60"/>
        <v>0</v>
      </c>
      <c r="R527" s="146"/>
      <c r="S527" s="146"/>
      <c r="T527" s="145">
        <f t="shared" si="61"/>
        <v>0</v>
      </c>
      <c r="U527" s="146"/>
      <c r="V527" s="146"/>
      <c r="W527" s="145">
        <f t="shared" si="62"/>
        <v>0</v>
      </c>
      <c r="X527" s="126">
        <f t="shared" si="59"/>
        <v>0</v>
      </c>
    </row>
    <row r="528" spans="1:24" x14ac:dyDescent="0.55000000000000004">
      <c r="A528">
        <v>519</v>
      </c>
      <c r="B528" s="142"/>
      <c r="C528" s="142"/>
      <c r="D528" s="142"/>
      <c r="E528" s="142"/>
      <c r="F528" s="142"/>
      <c r="G528" t="str">
        <f t="shared" si="56"/>
        <v/>
      </c>
      <c r="H528" s="142"/>
      <c r="I528" t="str">
        <f t="shared" ca="1" si="57"/>
        <v/>
      </c>
      <c r="J528" s="142"/>
      <c r="K528" t="str">
        <f t="shared" ca="1" si="58"/>
        <v/>
      </c>
      <c r="L528" s="142"/>
      <c r="M528" s="142"/>
      <c r="N528" s="142"/>
      <c r="O528" s="146"/>
      <c r="P528" s="146"/>
      <c r="Q528" s="145">
        <f t="shared" si="60"/>
        <v>0</v>
      </c>
      <c r="R528" s="146"/>
      <c r="S528" s="146"/>
      <c r="T528" s="145">
        <f t="shared" si="61"/>
        <v>0</v>
      </c>
      <c r="U528" s="146"/>
      <c r="V528" s="146"/>
      <c r="W528" s="145">
        <f t="shared" si="62"/>
        <v>0</v>
      </c>
      <c r="X528" s="126">
        <f t="shared" si="59"/>
        <v>0</v>
      </c>
    </row>
    <row r="529" spans="1:24" x14ac:dyDescent="0.55000000000000004">
      <c r="A529">
        <v>520</v>
      </c>
      <c r="B529" s="142"/>
      <c r="C529" s="142"/>
      <c r="D529" s="142"/>
      <c r="E529" s="142"/>
      <c r="F529" s="142"/>
      <c r="G529" t="str">
        <f t="shared" si="56"/>
        <v/>
      </c>
      <c r="H529" s="142"/>
      <c r="I529" t="str">
        <f t="shared" ca="1" si="57"/>
        <v/>
      </c>
      <c r="J529" s="142"/>
      <c r="K529" t="str">
        <f t="shared" ca="1" si="58"/>
        <v/>
      </c>
      <c r="L529" s="142"/>
      <c r="M529" s="142"/>
      <c r="N529" s="142"/>
      <c r="O529" s="146"/>
      <c r="P529" s="146"/>
      <c r="Q529" s="145">
        <f t="shared" si="60"/>
        <v>0</v>
      </c>
      <c r="R529" s="146"/>
      <c r="S529" s="146"/>
      <c r="T529" s="145">
        <f t="shared" si="61"/>
        <v>0</v>
      </c>
      <c r="U529" s="146"/>
      <c r="V529" s="146"/>
      <c r="W529" s="145">
        <f t="shared" si="62"/>
        <v>0</v>
      </c>
      <c r="X529" s="126">
        <f t="shared" si="59"/>
        <v>0</v>
      </c>
    </row>
    <row r="530" spans="1:24" x14ac:dyDescent="0.55000000000000004">
      <c r="A530">
        <v>521</v>
      </c>
      <c r="B530" s="142"/>
      <c r="C530" s="142"/>
      <c r="D530" s="142"/>
      <c r="E530" s="142"/>
      <c r="F530" s="142"/>
      <c r="G530" t="str">
        <f t="shared" si="56"/>
        <v/>
      </c>
      <c r="H530" s="142"/>
      <c r="I530" t="str">
        <f t="shared" ca="1" si="57"/>
        <v/>
      </c>
      <c r="J530" s="142"/>
      <c r="K530" t="str">
        <f t="shared" ca="1" si="58"/>
        <v/>
      </c>
      <c r="L530" s="142"/>
      <c r="M530" s="142"/>
      <c r="N530" s="142"/>
      <c r="O530" s="146"/>
      <c r="P530" s="146"/>
      <c r="Q530" s="145">
        <f t="shared" si="60"/>
        <v>0</v>
      </c>
      <c r="R530" s="146"/>
      <c r="S530" s="146"/>
      <c r="T530" s="145">
        <f t="shared" si="61"/>
        <v>0</v>
      </c>
      <c r="U530" s="146"/>
      <c r="V530" s="146"/>
      <c r="W530" s="145">
        <f t="shared" si="62"/>
        <v>0</v>
      </c>
      <c r="X530" s="126">
        <f t="shared" si="59"/>
        <v>0</v>
      </c>
    </row>
    <row r="531" spans="1:24" x14ac:dyDescent="0.55000000000000004">
      <c r="A531">
        <v>522</v>
      </c>
      <c r="B531" s="142"/>
      <c r="C531" s="142"/>
      <c r="D531" s="142"/>
      <c r="E531" s="142"/>
      <c r="F531" s="142"/>
      <c r="G531" t="str">
        <f t="shared" si="56"/>
        <v/>
      </c>
      <c r="H531" s="142"/>
      <c r="I531" t="str">
        <f t="shared" ca="1" si="57"/>
        <v/>
      </c>
      <c r="J531" s="142"/>
      <c r="K531" t="str">
        <f t="shared" ca="1" si="58"/>
        <v/>
      </c>
      <c r="L531" s="142"/>
      <c r="M531" s="142"/>
      <c r="N531" s="142"/>
      <c r="O531" s="146"/>
      <c r="P531" s="146"/>
      <c r="Q531" s="145">
        <f t="shared" si="60"/>
        <v>0</v>
      </c>
      <c r="R531" s="146"/>
      <c r="S531" s="146"/>
      <c r="T531" s="145">
        <f t="shared" si="61"/>
        <v>0</v>
      </c>
      <c r="U531" s="146"/>
      <c r="V531" s="146"/>
      <c r="W531" s="145">
        <f t="shared" si="62"/>
        <v>0</v>
      </c>
      <c r="X531" s="126">
        <f t="shared" si="59"/>
        <v>0</v>
      </c>
    </row>
    <row r="532" spans="1:24" x14ac:dyDescent="0.55000000000000004">
      <c r="A532">
        <v>523</v>
      </c>
      <c r="B532" s="142"/>
      <c r="C532" s="142"/>
      <c r="D532" s="142"/>
      <c r="E532" s="142"/>
      <c r="F532" s="142"/>
      <c r="G532" t="str">
        <f t="shared" si="56"/>
        <v/>
      </c>
      <c r="H532" s="142"/>
      <c r="I532" t="str">
        <f t="shared" ca="1" si="57"/>
        <v/>
      </c>
      <c r="J532" s="142"/>
      <c r="K532" t="str">
        <f t="shared" ca="1" si="58"/>
        <v/>
      </c>
      <c r="L532" s="142"/>
      <c r="M532" s="142"/>
      <c r="N532" s="142"/>
      <c r="O532" s="146"/>
      <c r="P532" s="146"/>
      <c r="Q532" s="145">
        <f t="shared" si="60"/>
        <v>0</v>
      </c>
      <c r="R532" s="146"/>
      <c r="S532" s="146"/>
      <c r="T532" s="145">
        <f t="shared" si="61"/>
        <v>0</v>
      </c>
      <c r="U532" s="146"/>
      <c r="V532" s="146"/>
      <c r="W532" s="145">
        <f t="shared" si="62"/>
        <v>0</v>
      </c>
      <c r="X532" s="126">
        <f t="shared" si="59"/>
        <v>0</v>
      </c>
    </row>
    <row r="533" spans="1:24" x14ac:dyDescent="0.55000000000000004">
      <c r="A533">
        <v>524</v>
      </c>
      <c r="B533" s="142"/>
      <c r="C533" s="142"/>
      <c r="D533" s="142"/>
      <c r="E533" s="142"/>
      <c r="F533" s="142"/>
      <c r="G533" t="str">
        <f t="shared" si="56"/>
        <v/>
      </c>
      <c r="H533" s="142"/>
      <c r="I533" t="str">
        <f t="shared" ca="1" si="57"/>
        <v/>
      </c>
      <c r="J533" s="142"/>
      <c r="K533" t="str">
        <f t="shared" ca="1" si="58"/>
        <v/>
      </c>
      <c r="L533" s="142"/>
      <c r="M533" s="142"/>
      <c r="N533" s="142"/>
      <c r="O533" s="146"/>
      <c r="P533" s="146"/>
      <c r="Q533" s="145">
        <f t="shared" si="60"/>
        <v>0</v>
      </c>
      <c r="R533" s="146"/>
      <c r="S533" s="146"/>
      <c r="T533" s="145">
        <f t="shared" si="61"/>
        <v>0</v>
      </c>
      <c r="U533" s="146"/>
      <c r="V533" s="146"/>
      <c r="W533" s="145">
        <f t="shared" si="62"/>
        <v>0</v>
      </c>
      <c r="X533" s="126">
        <f t="shared" si="59"/>
        <v>0</v>
      </c>
    </row>
    <row r="534" spans="1:24" x14ac:dyDescent="0.55000000000000004">
      <c r="A534">
        <v>525</v>
      </c>
      <c r="B534" s="142"/>
      <c r="C534" s="142"/>
      <c r="D534" s="142"/>
      <c r="E534" s="142"/>
      <c r="F534" s="142"/>
      <c r="G534" t="str">
        <f t="shared" si="56"/>
        <v/>
      </c>
      <c r="H534" s="142"/>
      <c r="I534" t="str">
        <f t="shared" ca="1" si="57"/>
        <v/>
      </c>
      <c r="J534" s="142"/>
      <c r="K534" t="str">
        <f t="shared" ca="1" si="58"/>
        <v/>
      </c>
      <c r="L534" s="142"/>
      <c r="M534" s="142"/>
      <c r="N534" s="142"/>
      <c r="O534" s="146"/>
      <c r="P534" s="146"/>
      <c r="Q534" s="145">
        <f t="shared" si="60"/>
        <v>0</v>
      </c>
      <c r="R534" s="146"/>
      <c r="S534" s="146"/>
      <c r="T534" s="145">
        <f t="shared" si="61"/>
        <v>0</v>
      </c>
      <c r="U534" s="146"/>
      <c r="V534" s="146"/>
      <c r="W534" s="145">
        <f t="shared" si="62"/>
        <v>0</v>
      </c>
      <c r="X534" s="126">
        <f t="shared" si="59"/>
        <v>0</v>
      </c>
    </row>
    <row r="535" spans="1:24" x14ac:dyDescent="0.55000000000000004">
      <c r="A535">
        <v>526</v>
      </c>
      <c r="B535" s="142"/>
      <c r="C535" s="142"/>
      <c r="D535" s="142"/>
      <c r="E535" s="142"/>
      <c r="F535" s="142"/>
      <c r="G535" t="str">
        <f t="shared" si="56"/>
        <v/>
      </c>
      <c r="H535" s="142"/>
      <c r="I535" t="str">
        <f t="shared" ca="1" si="57"/>
        <v/>
      </c>
      <c r="J535" s="142"/>
      <c r="K535" t="str">
        <f t="shared" ca="1" si="58"/>
        <v/>
      </c>
      <c r="L535" s="142"/>
      <c r="M535" s="142"/>
      <c r="N535" s="142"/>
      <c r="O535" s="146"/>
      <c r="P535" s="146"/>
      <c r="Q535" s="145">
        <f t="shared" si="60"/>
        <v>0</v>
      </c>
      <c r="R535" s="146"/>
      <c r="S535" s="146"/>
      <c r="T535" s="145">
        <f t="shared" si="61"/>
        <v>0</v>
      </c>
      <c r="U535" s="146"/>
      <c r="V535" s="146"/>
      <c r="W535" s="145">
        <f t="shared" si="62"/>
        <v>0</v>
      </c>
      <c r="X535" s="126">
        <f t="shared" si="59"/>
        <v>0</v>
      </c>
    </row>
    <row r="536" spans="1:24" x14ac:dyDescent="0.55000000000000004">
      <c r="A536">
        <v>527</v>
      </c>
      <c r="B536" s="142"/>
      <c r="C536" s="142"/>
      <c r="D536" s="142"/>
      <c r="E536" s="142"/>
      <c r="F536" s="142"/>
      <c r="G536" t="str">
        <f t="shared" si="56"/>
        <v/>
      </c>
      <c r="H536" s="142"/>
      <c r="I536" t="str">
        <f t="shared" ca="1" si="57"/>
        <v/>
      </c>
      <c r="J536" s="142"/>
      <c r="K536" t="str">
        <f t="shared" ca="1" si="58"/>
        <v/>
      </c>
      <c r="L536" s="142"/>
      <c r="M536" s="142"/>
      <c r="N536" s="142"/>
      <c r="O536" s="146"/>
      <c r="P536" s="146"/>
      <c r="Q536" s="145">
        <f t="shared" si="60"/>
        <v>0</v>
      </c>
      <c r="R536" s="146"/>
      <c r="S536" s="146"/>
      <c r="T536" s="145">
        <f t="shared" si="61"/>
        <v>0</v>
      </c>
      <c r="U536" s="146"/>
      <c r="V536" s="146"/>
      <c r="W536" s="145">
        <f t="shared" si="62"/>
        <v>0</v>
      </c>
      <c r="X536" s="126">
        <f t="shared" si="59"/>
        <v>0</v>
      </c>
    </row>
    <row r="537" spans="1:24" x14ac:dyDescent="0.55000000000000004">
      <c r="A537">
        <v>528</v>
      </c>
      <c r="B537" s="142"/>
      <c r="C537" s="142"/>
      <c r="D537" s="142"/>
      <c r="E537" s="142"/>
      <c r="F537" s="142"/>
      <c r="G537" t="str">
        <f t="shared" si="56"/>
        <v/>
      </c>
      <c r="H537" s="142"/>
      <c r="I537" t="str">
        <f t="shared" ca="1" si="57"/>
        <v/>
      </c>
      <c r="J537" s="142"/>
      <c r="K537" t="str">
        <f t="shared" ca="1" si="58"/>
        <v/>
      </c>
      <c r="L537" s="142"/>
      <c r="M537" s="142"/>
      <c r="N537" s="142"/>
      <c r="O537" s="146"/>
      <c r="P537" s="146"/>
      <c r="Q537" s="145">
        <f t="shared" si="60"/>
        <v>0</v>
      </c>
      <c r="R537" s="146"/>
      <c r="S537" s="146"/>
      <c r="T537" s="145">
        <f t="shared" si="61"/>
        <v>0</v>
      </c>
      <c r="U537" s="146"/>
      <c r="V537" s="146"/>
      <c r="W537" s="145">
        <f t="shared" si="62"/>
        <v>0</v>
      </c>
      <c r="X537" s="126">
        <f t="shared" si="59"/>
        <v>0</v>
      </c>
    </row>
    <row r="538" spans="1:24" x14ac:dyDescent="0.55000000000000004">
      <c r="A538">
        <v>529</v>
      </c>
      <c r="B538" s="142"/>
      <c r="C538" s="142"/>
      <c r="D538" s="142"/>
      <c r="E538" s="142"/>
      <c r="F538" s="142"/>
      <c r="G538" t="str">
        <f t="shared" si="56"/>
        <v/>
      </c>
      <c r="H538" s="142"/>
      <c r="I538" t="str">
        <f t="shared" ca="1" si="57"/>
        <v/>
      </c>
      <c r="J538" s="142"/>
      <c r="K538" t="str">
        <f t="shared" ca="1" si="58"/>
        <v/>
      </c>
      <c r="L538" s="142"/>
      <c r="M538" s="142"/>
      <c r="N538" s="142"/>
      <c r="O538" s="146"/>
      <c r="P538" s="146"/>
      <c r="Q538" s="145">
        <f t="shared" si="60"/>
        <v>0</v>
      </c>
      <c r="R538" s="146"/>
      <c r="S538" s="146"/>
      <c r="T538" s="145">
        <f t="shared" si="61"/>
        <v>0</v>
      </c>
      <c r="U538" s="146"/>
      <c r="V538" s="146"/>
      <c r="W538" s="145">
        <f t="shared" si="62"/>
        <v>0</v>
      </c>
      <c r="X538" s="126">
        <f t="shared" si="59"/>
        <v>0</v>
      </c>
    </row>
    <row r="539" spans="1:24" x14ac:dyDescent="0.55000000000000004">
      <c r="A539">
        <v>530</v>
      </c>
      <c r="B539" s="142"/>
      <c r="C539" s="142"/>
      <c r="D539" s="142"/>
      <c r="E539" s="142"/>
      <c r="F539" s="142"/>
      <c r="G539" t="str">
        <f t="shared" si="56"/>
        <v/>
      </c>
      <c r="H539" s="142"/>
      <c r="I539" t="str">
        <f t="shared" ca="1" si="57"/>
        <v/>
      </c>
      <c r="J539" s="142"/>
      <c r="K539" t="str">
        <f t="shared" ca="1" si="58"/>
        <v/>
      </c>
      <c r="L539" s="142"/>
      <c r="M539" s="142"/>
      <c r="N539" s="142"/>
      <c r="O539" s="146"/>
      <c r="P539" s="146"/>
      <c r="Q539" s="145">
        <f t="shared" si="60"/>
        <v>0</v>
      </c>
      <c r="R539" s="146"/>
      <c r="S539" s="146"/>
      <c r="T539" s="145">
        <f t="shared" si="61"/>
        <v>0</v>
      </c>
      <c r="U539" s="146"/>
      <c r="V539" s="146"/>
      <c r="W539" s="145">
        <f t="shared" si="62"/>
        <v>0</v>
      </c>
      <c r="X539" s="126">
        <f t="shared" si="59"/>
        <v>0</v>
      </c>
    </row>
    <row r="540" spans="1:24" x14ac:dyDescent="0.55000000000000004">
      <c r="A540">
        <v>531</v>
      </c>
      <c r="B540" s="142"/>
      <c r="C540" s="142"/>
      <c r="D540" s="142"/>
      <c r="E540" s="142"/>
      <c r="F540" s="142"/>
      <c r="G540" t="str">
        <f t="shared" si="56"/>
        <v/>
      </c>
      <c r="H540" s="142"/>
      <c r="I540" t="str">
        <f t="shared" ca="1" si="57"/>
        <v/>
      </c>
      <c r="J540" s="142"/>
      <c r="K540" t="str">
        <f t="shared" ca="1" si="58"/>
        <v/>
      </c>
      <c r="L540" s="142"/>
      <c r="M540" s="142"/>
      <c r="N540" s="142"/>
      <c r="O540" s="146"/>
      <c r="P540" s="146"/>
      <c r="Q540" s="145">
        <f t="shared" si="60"/>
        <v>0</v>
      </c>
      <c r="R540" s="146"/>
      <c r="S540" s="146"/>
      <c r="T540" s="145">
        <f t="shared" si="61"/>
        <v>0</v>
      </c>
      <c r="U540" s="146"/>
      <c r="V540" s="146"/>
      <c r="W540" s="145">
        <f t="shared" si="62"/>
        <v>0</v>
      </c>
      <c r="X540" s="126">
        <f t="shared" si="59"/>
        <v>0</v>
      </c>
    </row>
    <row r="541" spans="1:24" x14ac:dyDescent="0.55000000000000004">
      <c r="A541">
        <v>532</v>
      </c>
      <c r="B541" s="142"/>
      <c r="C541" s="142"/>
      <c r="D541" s="142"/>
      <c r="E541" s="142"/>
      <c r="F541" s="142"/>
      <c r="G541" t="str">
        <f t="shared" si="56"/>
        <v/>
      </c>
      <c r="H541" s="142"/>
      <c r="I541" t="str">
        <f t="shared" ca="1" si="57"/>
        <v/>
      </c>
      <c r="J541" s="142"/>
      <c r="K541" t="str">
        <f t="shared" ca="1" si="58"/>
        <v/>
      </c>
      <c r="L541" s="142"/>
      <c r="M541" s="142"/>
      <c r="N541" s="142"/>
      <c r="O541" s="146"/>
      <c r="P541" s="146"/>
      <c r="Q541" s="145">
        <f t="shared" si="60"/>
        <v>0</v>
      </c>
      <c r="R541" s="146"/>
      <c r="S541" s="146"/>
      <c r="T541" s="145">
        <f t="shared" si="61"/>
        <v>0</v>
      </c>
      <c r="U541" s="146"/>
      <c r="V541" s="146"/>
      <c r="W541" s="145">
        <f t="shared" si="62"/>
        <v>0</v>
      </c>
      <c r="X541" s="126">
        <f t="shared" si="59"/>
        <v>0</v>
      </c>
    </row>
    <row r="542" spans="1:24" x14ac:dyDescent="0.55000000000000004">
      <c r="A542">
        <v>533</v>
      </c>
      <c r="B542" s="142"/>
      <c r="C542" s="142"/>
      <c r="D542" s="142"/>
      <c r="E542" s="142"/>
      <c r="F542" s="142"/>
      <c r="G542" t="str">
        <f t="shared" si="56"/>
        <v/>
      </c>
      <c r="H542" s="142"/>
      <c r="I542" t="str">
        <f t="shared" ca="1" si="57"/>
        <v/>
      </c>
      <c r="J542" s="142"/>
      <c r="K542" t="str">
        <f t="shared" ca="1" si="58"/>
        <v/>
      </c>
      <c r="L542" s="142"/>
      <c r="M542" s="142"/>
      <c r="N542" s="142"/>
      <c r="O542" s="146"/>
      <c r="P542" s="146"/>
      <c r="Q542" s="145">
        <f t="shared" si="60"/>
        <v>0</v>
      </c>
      <c r="R542" s="146"/>
      <c r="S542" s="146"/>
      <c r="T542" s="145">
        <f t="shared" si="61"/>
        <v>0</v>
      </c>
      <c r="U542" s="146"/>
      <c r="V542" s="146"/>
      <c r="W542" s="145">
        <f t="shared" si="62"/>
        <v>0</v>
      </c>
      <c r="X542" s="126">
        <f t="shared" si="59"/>
        <v>0</v>
      </c>
    </row>
    <row r="543" spans="1:24" x14ac:dyDescent="0.55000000000000004">
      <c r="A543">
        <v>534</v>
      </c>
      <c r="B543" s="142"/>
      <c r="C543" s="142"/>
      <c r="D543" s="142"/>
      <c r="E543" s="142"/>
      <c r="F543" s="142"/>
      <c r="G543" t="str">
        <f t="shared" si="56"/>
        <v/>
      </c>
      <c r="H543" s="142"/>
      <c r="I543" t="str">
        <f t="shared" ca="1" si="57"/>
        <v/>
      </c>
      <c r="J543" s="142"/>
      <c r="K543" t="str">
        <f t="shared" ca="1" si="58"/>
        <v/>
      </c>
      <c r="L543" s="142"/>
      <c r="M543" s="142"/>
      <c r="N543" s="142"/>
      <c r="O543" s="146"/>
      <c r="P543" s="146"/>
      <c r="Q543" s="145">
        <f t="shared" si="60"/>
        <v>0</v>
      </c>
      <c r="R543" s="146"/>
      <c r="S543" s="146"/>
      <c r="T543" s="145">
        <f t="shared" si="61"/>
        <v>0</v>
      </c>
      <c r="U543" s="146"/>
      <c r="V543" s="146"/>
      <c r="W543" s="145">
        <f t="shared" si="62"/>
        <v>0</v>
      </c>
      <c r="X543" s="126">
        <f t="shared" si="59"/>
        <v>0</v>
      </c>
    </row>
    <row r="544" spans="1:24" x14ac:dyDescent="0.55000000000000004">
      <c r="A544">
        <v>535</v>
      </c>
      <c r="B544" s="142"/>
      <c r="C544" s="142"/>
      <c r="D544" s="142"/>
      <c r="E544" s="142"/>
      <c r="F544" s="142"/>
      <c r="G544" t="str">
        <f t="shared" si="56"/>
        <v/>
      </c>
      <c r="H544" s="142"/>
      <c r="I544" t="str">
        <f t="shared" ca="1" si="57"/>
        <v/>
      </c>
      <c r="J544" s="142"/>
      <c r="K544" t="str">
        <f t="shared" ca="1" si="58"/>
        <v/>
      </c>
      <c r="L544" s="142"/>
      <c r="M544" s="142"/>
      <c r="N544" s="142"/>
      <c r="O544" s="146"/>
      <c r="P544" s="146"/>
      <c r="Q544" s="145">
        <f t="shared" si="60"/>
        <v>0</v>
      </c>
      <c r="R544" s="146"/>
      <c r="S544" s="146"/>
      <c r="T544" s="145">
        <f t="shared" si="61"/>
        <v>0</v>
      </c>
      <c r="U544" s="146"/>
      <c r="V544" s="146"/>
      <c r="W544" s="145">
        <f t="shared" si="62"/>
        <v>0</v>
      </c>
      <c r="X544" s="126">
        <f t="shared" si="59"/>
        <v>0</v>
      </c>
    </row>
    <row r="545" spans="1:24" x14ac:dyDescent="0.55000000000000004">
      <c r="A545">
        <v>536</v>
      </c>
      <c r="B545" s="142"/>
      <c r="C545" s="142"/>
      <c r="D545" s="142"/>
      <c r="E545" s="142"/>
      <c r="F545" s="142"/>
      <c r="G545" t="str">
        <f t="shared" si="56"/>
        <v/>
      </c>
      <c r="H545" s="142"/>
      <c r="I545" t="str">
        <f t="shared" ca="1" si="57"/>
        <v/>
      </c>
      <c r="J545" s="142"/>
      <c r="K545" t="str">
        <f t="shared" ca="1" si="58"/>
        <v/>
      </c>
      <c r="L545" s="142"/>
      <c r="M545" s="142"/>
      <c r="N545" s="142"/>
      <c r="O545" s="146"/>
      <c r="P545" s="146"/>
      <c r="Q545" s="145">
        <f t="shared" si="60"/>
        <v>0</v>
      </c>
      <c r="R545" s="146"/>
      <c r="S545" s="146"/>
      <c r="T545" s="145">
        <f t="shared" si="61"/>
        <v>0</v>
      </c>
      <c r="U545" s="146"/>
      <c r="V545" s="146"/>
      <c r="W545" s="145">
        <f t="shared" si="62"/>
        <v>0</v>
      </c>
      <c r="X545" s="126">
        <f t="shared" si="59"/>
        <v>0</v>
      </c>
    </row>
    <row r="546" spans="1:24" x14ac:dyDescent="0.55000000000000004">
      <c r="A546">
        <v>537</v>
      </c>
      <c r="B546" s="142"/>
      <c r="C546" s="142"/>
      <c r="D546" s="142"/>
      <c r="E546" s="142"/>
      <c r="F546" s="142"/>
      <c r="G546" t="str">
        <f t="shared" si="56"/>
        <v/>
      </c>
      <c r="H546" s="142"/>
      <c r="I546" t="str">
        <f t="shared" ca="1" si="57"/>
        <v/>
      </c>
      <c r="J546" s="142"/>
      <c r="K546" t="str">
        <f t="shared" ca="1" si="58"/>
        <v/>
      </c>
      <c r="L546" s="142"/>
      <c r="M546" s="142"/>
      <c r="N546" s="142"/>
      <c r="O546" s="146"/>
      <c r="P546" s="146"/>
      <c r="Q546" s="145">
        <f t="shared" si="60"/>
        <v>0</v>
      </c>
      <c r="R546" s="146"/>
      <c r="S546" s="146"/>
      <c r="T546" s="145">
        <f t="shared" si="61"/>
        <v>0</v>
      </c>
      <c r="U546" s="146"/>
      <c r="V546" s="146"/>
      <c r="W546" s="145">
        <f t="shared" si="62"/>
        <v>0</v>
      </c>
      <c r="X546" s="126">
        <f t="shared" si="59"/>
        <v>0</v>
      </c>
    </row>
    <row r="547" spans="1:24" x14ac:dyDescent="0.55000000000000004">
      <c r="A547">
        <v>538</v>
      </c>
      <c r="B547" s="142"/>
      <c r="C547" s="142"/>
      <c r="D547" s="142"/>
      <c r="E547" s="142"/>
      <c r="F547" s="142"/>
      <c r="G547" t="str">
        <f t="shared" si="56"/>
        <v/>
      </c>
      <c r="H547" s="142"/>
      <c r="I547" t="str">
        <f t="shared" ca="1" si="57"/>
        <v/>
      </c>
      <c r="J547" s="142"/>
      <c r="K547" t="str">
        <f t="shared" ca="1" si="58"/>
        <v/>
      </c>
      <c r="L547" s="142"/>
      <c r="M547" s="142"/>
      <c r="N547" s="142"/>
      <c r="O547" s="146"/>
      <c r="P547" s="146"/>
      <c r="Q547" s="145">
        <f t="shared" si="60"/>
        <v>0</v>
      </c>
      <c r="R547" s="146"/>
      <c r="S547" s="146"/>
      <c r="T547" s="145">
        <f t="shared" si="61"/>
        <v>0</v>
      </c>
      <c r="U547" s="146"/>
      <c r="V547" s="146"/>
      <c r="W547" s="145">
        <f t="shared" si="62"/>
        <v>0</v>
      </c>
      <c r="X547" s="126">
        <f t="shared" si="59"/>
        <v>0</v>
      </c>
    </row>
    <row r="548" spans="1:24" x14ac:dyDescent="0.55000000000000004">
      <c r="A548">
        <v>539</v>
      </c>
      <c r="B548" s="142"/>
      <c r="C548" s="142"/>
      <c r="D548" s="142"/>
      <c r="E548" s="142"/>
      <c r="F548" s="142"/>
      <c r="G548" t="str">
        <f t="shared" si="56"/>
        <v/>
      </c>
      <c r="H548" s="142"/>
      <c r="I548" t="str">
        <f t="shared" ca="1" si="57"/>
        <v/>
      </c>
      <c r="J548" s="142"/>
      <c r="K548" t="str">
        <f t="shared" ca="1" si="58"/>
        <v/>
      </c>
      <c r="L548" s="142"/>
      <c r="M548" s="142"/>
      <c r="N548" s="142"/>
      <c r="O548" s="146"/>
      <c r="P548" s="146"/>
      <c r="Q548" s="145">
        <f t="shared" si="60"/>
        <v>0</v>
      </c>
      <c r="R548" s="146"/>
      <c r="S548" s="146"/>
      <c r="T548" s="145">
        <f t="shared" si="61"/>
        <v>0</v>
      </c>
      <c r="U548" s="146"/>
      <c r="V548" s="146"/>
      <c r="W548" s="145">
        <f t="shared" si="62"/>
        <v>0</v>
      </c>
      <c r="X548" s="126">
        <f t="shared" si="59"/>
        <v>0</v>
      </c>
    </row>
    <row r="549" spans="1:24" x14ac:dyDescent="0.55000000000000004">
      <c r="A549">
        <v>540</v>
      </c>
      <c r="B549" s="142"/>
      <c r="C549" s="142"/>
      <c r="D549" s="142"/>
      <c r="E549" s="142"/>
      <c r="F549" s="142"/>
      <c r="G549" t="str">
        <f t="shared" si="56"/>
        <v/>
      </c>
      <c r="H549" s="142"/>
      <c r="I549" t="str">
        <f t="shared" ca="1" si="57"/>
        <v/>
      </c>
      <c r="J549" s="142"/>
      <c r="K549" t="str">
        <f t="shared" ca="1" si="58"/>
        <v/>
      </c>
      <c r="L549" s="142"/>
      <c r="M549" s="142"/>
      <c r="N549" s="142"/>
      <c r="O549" s="146"/>
      <c r="P549" s="146"/>
      <c r="Q549" s="145">
        <f t="shared" si="60"/>
        <v>0</v>
      </c>
      <c r="R549" s="146"/>
      <c r="S549" s="146"/>
      <c r="T549" s="145">
        <f t="shared" si="61"/>
        <v>0</v>
      </c>
      <c r="U549" s="146"/>
      <c r="V549" s="146"/>
      <c r="W549" s="145">
        <f t="shared" si="62"/>
        <v>0</v>
      </c>
      <c r="X549" s="126">
        <f t="shared" si="59"/>
        <v>0</v>
      </c>
    </row>
    <row r="550" spans="1:24" x14ac:dyDescent="0.55000000000000004">
      <c r="A550">
        <v>541</v>
      </c>
      <c r="B550" s="142"/>
      <c r="C550" s="142"/>
      <c r="D550" s="142"/>
      <c r="E550" s="142"/>
      <c r="F550" s="142"/>
      <c r="G550" t="str">
        <f t="shared" si="56"/>
        <v/>
      </c>
      <c r="H550" s="142"/>
      <c r="I550" t="str">
        <f t="shared" ca="1" si="57"/>
        <v/>
      </c>
      <c r="J550" s="142"/>
      <c r="K550" t="str">
        <f t="shared" ca="1" si="58"/>
        <v/>
      </c>
      <c r="L550" s="142"/>
      <c r="M550" s="142"/>
      <c r="N550" s="142"/>
      <c r="O550" s="146"/>
      <c r="P550" s="146"/>
      <c r="Q550" s="145">
        <f t="shared" si="60"/>
        <v>0</v>
      </c>
      <c r="R550" s="146"/>
      <c r="S550" s="146"/>
      <c r="T550" s="145">
        <f t="shared" si="61"/>
        <v>0</v>
      </c>
      <c r="U550" s="146"/>
      <c r="V550" s="146"/>
      <c r="W550" s="145">
        <f t="shared" si="62"/>
        <v>0</v>
      </c>
      <c r="X550" s="126">
        <f t="shared" si="59"/>
        <v>0</v>
      </c>
    </row>
    <row r="551" spans="1:24" x14ac:dyDescent="0.55000000000000004">
      <c r="A551">
        <v>542</v>
      </c>
      <c r="B551" s="142"/>
      <c r="C551" s="142"/>
      <c r="D551" s="142"/>
      <c r="E551" s="142"/>
      <c r="F551" s="142"/>
      <c r="G551" t="str">
        <f t="shared" si="56"/>
        <v/>
      </c>
      <c r="H551" s="142"/>
      <c r="I551" t="str">
        <f t="shared" ca="1" si="57"/>
        <v/>
      </c>
      <c r="J551" s="142"/>
      <c r="K551" t="str">
        <f t="shared" ca="1" si="58"/>
        <v/>
      </c>
      <c r="L551" s="142"/>
      <c r="M551" s="142"/>
      <c r="N551" s="142"/>
      <c r="O551" s="146"/>
      <c r="P551" s="146"/>
      <c r="Q551" s="145">
        <f t="shared" si="60"/>
        <v>0</v>
      </c>
      <c r="R551" s="146"/>
      <c r="S551" s="146"/>
      <c r="T551" s="145">
        <f t="shared" si="61"/>
        <v>0</v>
      </c>
      <c r="U551" s="146"/>
      <c r="V551" s="146"/>
      <c r="W551" s="145">
        <f t="shared" si="62"/>
        <v>0</v>
      </c>
      <c r="X551" s="126">
        <f t="shared" si="59"/>
        <v>0</v>
      </c>
    </row>
    <row r="552" spans="1:24" x14ac:dyDescent="0.55000000000000004">
      <c r="A552">
        <v>543</v>
      </c>
      <c r="B552" s="142"/>
      <c r="C552" s="142"/>
      <c r="D552" s="142"/>
      <c r="E552" s="142"/>
      <c r="F552" s="142"/>
      <c r="G552" t="str">
        <f t="shared" si="56"/>
        <v/>
      </c>
      <c r="H552" s="142"/>
      <c r="I552" t="str">
        <f t="shared" ca="1" si="57"/>
        <v/>
      </c>
      <c r="J552" s="142"/>
      <c r="K552" t="str">
        <f t="shared" ca="1" si="58"/>
        <v/>
      </c>
      <c r="L552" s="142"/>
      <c r="M552" s="142"/>
      <c r="N552" s="142"/>
      <c r="O552" s="146"/>
      <c r="P552" s="146"/>
      <c r="Q552" s="145">
        <f t="shared" si="60"/>
        <v>0</v>
      </c>
      <c r="R552" s="146"/>
      <c r="S552" s="146"/>
      <c r="T552" s="145">
        <f t="shared" si="61"/>
        <v>0</v>
      </c>
      <c r="U552" s="146"/>
      <c r="V552" s="146"/>
      <c r="W552" s="145">
        <f t="shared" si="62"/>
        <v>0</v>
      </c>
      <c r="X552" s="126">
        <f t="shared" si="59"/>
        <v>0</v>
      </c>
    </row>
    <row r="553" spans="1:24" x14ac:dyDescent="0.55000000000000004">
      <c r="A553">
        <v>544</v>
      </c>
      <c r="B553" s="142"/>
      <c r="C553" s="142"/>
      <c r="D553" s="142"/>
      <c r="E553" s="142"/>
      <c r="F553" s="142"/>
      <c r="G553" t="str">
        <f t="shared" si="56"/>
        <v/>
      </c>
      <c r="H553" s="142"/>
      <c r="I553" t="str">
        <f t="shared" ca="1" si="57"/>
        <v/>
      </c>
      <c r="J553" s="142"/>
      <c r="K553" t="str">
        <f t="shared" ca="1" si="58"/>
        <v/>
      </c>
      <c r="L553" s="142"/>
      <c r="M553" s="142"/>
      <c r="N553" s="142"/>
      <c r="O553" s="146"/>
      <c r="P553" s="146"/>
      <c r="Q553" s="145">
        <f t="shared" si="60"/>
        <v>0</v>
      </c>
      <c r="R553" s="146"/>
      <c r="S553" s="146"/>
      <c r="T553" s="145">
        <f t="shared" si="61"/>
        <v>0</v>
      </c>
      <c r="U553" s="146"/>
      <c r="V553" s="146"/>
      <c r="W553" s="145">
        <f t="shared" si="62"/>
        <v>0</v>
      </c>
      <c r="X553" s="126">
        <f t="shared" si="59"/>
        <v>0</v>
      </c>
    </row>
    <row r="554" spans="1:24" x14ac:dyDescent="0.55000000000000004">
      <c r="A554">
        <v>545</v>
      </c>
      <c r="B554" s="142"/>
      <c r="C554" s="142"/>
      <c r="D554" s="142"/>
      <c r="E554" s="142"/>
      <c r="F554" s="142"/>
      <c r="G554" t="str">
        <f t="shared" si="56"/>
        <v/>
      </c>
      <c r="H554" s="142"/>
      <c r="I554" t="str">
        <f t="shared" ca="1" si="57"/>
        <v/>
      </c>
      <c r="J554" s="142"/>
      <c r="K554" t="str">
        <f t="shared" ca="1" si="58"/>
        <v/>
      </c>
      <c r="L554" s="142"/>
      <c r="M554" s="142"/>
      <c r="N554" s="142"/>
      <c r="O554" s="146"/>
      <c r="P554" s="146"/>
      <c r="Q554" s="145">
        <f t="shared" si="60"/>
        <v>0</v>
      </c>
      <c r="R554" s="146"/>
      <c r="S554" s="146"/>
      <c r="T554" s="145">
        <f t="shared" si="61"/>
        <v>0</v>
      </c>
      <c r="U554" s="146"/>
      <c r="V554" s="146"/>
      <c r="W554" s="145">
        <f t="shared" si="62"/>
        <v>0</v>
      </c>
      <c r="X554" s="126">
        <f t="shared" si="59"/>
        <v>0</v>
      </c>
    </row>
    <row r="555" spans="1:24" x14ac:dyDescent="0.55000000000000004">
      <c r="A555">
        <v>546</v>
      </c>
      <c r="B555" s="142"/>
      <c r="C555" s="142"/>
      <c r="D555" s="142"/>
      <c r="E555" s="142"/>
      <c r="F555" s="142"/>
      <c r="G555" t="str">
        <f t="shared" si="56"/>
        <v/>
      </c>
      <c r="H555" s="142"/>
      <c r="I555" t="str">
        <f t="shared" ca="1" si="57"/>
        <v/>
      </c>
      <c r="J555" s="142"/>
      <c r="K555" t="str">
        <f t="shared" ca="1" si="58"/>
        <v/>
      </c>
      <c r="L555" s="142"/>
      <c r="M555" s="142"/>
      <c r="N555" s="142"/>
      <c r="O555" s="146"/>
      <c r="P555" s="146"/>
      <c r="Q555" s="145">
        <f t="shared" si="60"/>
        <v>0</v>
      </c>
      <c r="R555" s="146"/>
      <c r="S555" s="146"/>
      <c r="T555" s="145">
        <f t="shared" si="61"/>
        <v>0</v>
      </c>
      <c r="U555" s="146"/>
      <c r="V555" s="146"/>
      <c r="W555" s="145">
        <f t="shared" si="62"/>
        <v>0</v>
      </c>
      <c r="X555" s="126">
        <f t="shared" si="59"/>
        <v>0</v>
      </c>
    </row>
    <row r="556" spans="1:24" x14ac:dyDescent="0.55000000000000004">
      <c r="A556">
        <v>547</v>
      </c>
      <c r="B556" s="142"/>
      <c r="C556" s="142"/>
      <c r="D556" s="142"/>
      <c r="E556" s="142"/>
      <c r="F556" s="142"/>
      <c r="G556" t="str">
        <f t="shared" si="56"/>
        <v/>
      </c>
      <c r="H556" s="142"/>
      <c r="I556" t="str">
        <f t="shared" ca="1" si="57"/>
        <v/>
      </c>
      <c r="J556" s="142"/>
      <c r="K556" t="str">
        <f t="shared" ca="1" si="58"/>
        <v/>
      </c>
      <c r="L556" s="142"/>
      <c r="M556" s="142"/>
      <c r="N556" s="142"/>
      <c r="O556" s="146"/>
      <c r="P556" s="146"/>
      <c r="Q556" s="145">
        <f t="shared" si="60"/>
        <v>0</v>
      </c>
      <c r="R556" s="146"/>
      <c r="S556" s="146"/>
      <c r="T556" s="145">
        <f t="shared" si="61"/>
        <v>0</v>
      </c>
      <c r="U556" s="146"/>
      <c r="V556" s="146"/>
      <c r="W556" s="145">
        <f t="shared" si="62"/>
        <v>0</v>
      </c>
      <c r="X556" s="126">
        <f t="shared" si="59"/>
        <v>0</v>
      </c>
    </row>
    <row r="557" spans="1:24" x14ac:dyDescent="0.55000000000000004">
      <c r="A557">
        <v>548</v>
      </c>
      <c r="B557" s="142"/>
      <c r="C557" s="142"/>
      <c r="D557" s="142"/>
      <c r="E557" s="142"/>
      <c r="F557" s="142"/>
      <c r="G557" t="str">
        <f t="shared" si="56"/>
        <v/>
      </c>
      <c r="H557" s="142"/>
      <c r="I557" t="str">
        <f t="shared" ca="1" si="57"/>
        <v/>
      </c>
      <c r="J557" s="142"/>
      <c r="K557" t="str">
        <f t="shared" ca="1" si="58"/>
        <v/>
      </c>
      <c r="L557" s="142"/>
      <c r="M557" s="142"/>
      <c r="N557" s="142"/>
      <c r="O557" s="146"/>
      <c r="P557" s="146"/>
      <c r="Q557" s="145">
        <f t="shared" si="60"/>
        <v>0</v>
      </c>
      <c r="R557" s="146"/>
      <c r="S557" s="146"/>
      <c r="T557" s="145">
        <f t="shared" si="61"/>
        <v>0</v>
      </c>
      <c r="U557" s="146"/>
      <c r="V557" s="146"/>
      <c r="W557" s="145">
        <f t="shared" si="62"/>
        <v>0</v>
      </c>
      <c r="X557" s="126">
        <f t="shared" si="59"/>
        <v>0</v>
      </c>
    </row>
    <row r="558" spans="1:24" x14ac:dyDescent="0.55000000000000004">
      <c r="A558">
        <v>549</v>
      </c>
      <c r="B558" s="142"/>
      <c r="C558" s="142"/>
      <c r="D558" s="142"/>
      <c r="E558" s="142"/>
      <c r="F558" s="142"/>
      <c r="G558" t="str">
        <f t="shared" si="56"/>
        <v/>
      </c>
      <c r="H558" s="142"/>
      <c r="I558" t="str">
        <f t="shared" ca="1" si="57"/>
        <v/>
      </c>
      <c r="J558" s="142"/>
      <c r="K558" t="str">
        <f t="shared" ca="1" si="58"/>
        <v/>
      </c>
      <c r="L558" s="142"/>
      <c r="M558" s="142"/>
      <c r="N558" s="142"/>
      <c r="O558" s="146"/>
      <c r="P558" s="146"/>
      <c r="Q558" s="145">
        <f t="shared" si="60"/>
        <v>0</v>
      </c>
      <c r="R558" s="146"/>
      <c r="S558" s="146"/>
      <c r="T558" s="145">
        <f t="shared" si="61"/>
        <v>0</v>
      </c>
      <c r="U558" s="146"/>
      <c r="V558" s="146"/>
      <c r="W558" s="145">
        <f t="shared" si="62"/>
        <v>0</v>
      </c>
      <c r="X558" s="126">
        <f t="shared" si="59"/>
        <v>0</v>
      </c>
    </row>
    <row r="559" spans="1:24" x14ac:dyDescent="0.55000000000000004">
      <c r="A559">
        <v>550</v>
      </c>
      <c r="B559" s="142"/>
      <c r="C559" s="142"/>
      <c r="D559" s="142"/>
      <c r="E559" s="142"/>
      <c r="F559" s="142"/>
      <c r="G559" t="str">
        <f t="shared" si="56"/>
        <v/>
      </c>
      <c r="H559" s="142"/>
      <c r="I559" t="str">
        <f t="shared" ca="1" si="57"/>
        <v/>
      </c>
      <c r="J559" s="142"/>
      <c r="K559" t="str">
        <f t="shared" ca="1" si="58"/>
        <v/>
      </c>
      <c r="L559" s="142"/>
      <c r="M559" s="142"/>
      <c r="N559" s="142"/>
      <c r="O559" s="146"/>
      <c r="P559" s="146"/>
      <c r="Q559" s="145">
        <f t="shared" si="60"/>
        <v>0</v>
      </c>
      <c r="R559" s="146"/>
      <c r="S559" s="146"/>
      <c r="T559" s="145">
        <f t="shared" si="61"/>
        <v>0</v>
      </c>
      <c r="U559" s="146"/>
      <c r="V559" s="146"/>
      <c r="W559" s="145">
        <f t="shared" si="62"/>
        <v>0</v>
      </c>
      <c r="X559" s="126">
        <f t="shared" si="59"/>
        <v>0</v>
      </c>
    </row>
    <row r="560" spans="1:24" x14ac:dyDescent="0.55000000000000004">
      <c r="A560">
        <v>551</v>
      </c>
      <c r="B560" s="142"/>
      <c r="C560" s="142"/>
      <c r="D560" s="142"/>
      <c r="E560" s="142"/>
      <c r="F560" s="142"/>
      <c r="G560" t="str">
        <f t="shared" si="56"/>
        <v/>
      </c>
      <c r="H560" s="142"/>
      <c r="I560" t="str">
        <f t="shared" ca="1" si="57"/>
        <v/>
      </c>
      <c r="J560" s="142"/>
      <c r="K560" t="str">
        <f t="shared" ca="1" si="58"/>
        <v/>
      </c>
      <c r="L560" s="142"/>
      <c r="M560" s="142"/>
      <c r="N560" s="142"/>
      <c r="O560" s="146"/>
      <c r="P560" s="146"/>
      <c r="Q560" s="145">
        <f t="shared" si="60"/>
        <v>0</v>
      </c>
      <c r="R560" s="146"/>
      <c r="S560" s="146"/>
      <c r="T560" s="145">
        <f t="shared" si="61"/>
        <v>0</v>
      </c>
      <c r="U560" s="146"/>
      <c r="V560" s="146"/>
      <c r="W560" s="145">
        <f t="shared" si="62"/>
        <v>0</v>
      </c>
      <c r="X560" s="126">
        <f t="shared" si="59"/>
        <v>0</v>
      </c>
    </row>
    <row r="561" spans="1:24" x14ac:dyDescent="0.55000000000000004">
      <c r="A561">
        <v>552</v>
      </c>
      <c r="B561" s="142"/>
      <c r="C561" s="142"/>
      <c r="D561" s="142"/>
      <c r="E561" s="142"/>
      <c r="F561" s="142"/>
      <c r="G561" t="str">
        <f t="shared" si="56"/>
        <v/>
      </c>
      <c r="H561" s="142"/>
      <c r="I561" t="str">
        <f t="shared" ca="1" si="57"/>
        <v/>
      </c>
      <c r="J561" s="142"/>
      <c r="K561" t="str">
        <f t="shared" ca="1" si="58"/>
        <v/>
      </c>
      <c r="L561" s="142"/>
      <c r="M561" s="142"/>
      <c r="N561" s="142"/>
      <c r="O561" s="146"/>
      <c r="P561" s="146"/>
      <c r="Q561" s="145">
        <f t="shared" si="60"/>
        <v>0</v>
      </c>
      <c r="R561" s="146"/>
      <c r="S561" s="146"/>
      <c r="T561" s="145">
        <f t="shared" si="61"/>
        <v>0</v>
      </c>
      <c r="U561" s="146"/>
      <c r="V561" s="146"/>
      <c r="W561" s="145">
        <f t="shared" si="62"/>
        <v>0</v>
      </c>
      <c r="X561" s="126">
        <f t="shared" si="59"/>
        <v>0</v>
      </c>
    </row>
    <row r="562" spans="1:24" x14ac:dyDescent="0.55000000000000004">
      <c r="A562">
        <v>553</v>
      </c>
      <c r="B562" s="142"/>
      <c r="C562" s="142"/>
      <c r="D562" s="142"/>
      <c r="E562" s="142"/>
      <c r="F562" s="142"/>
      <c r="G562" t="str">
        <f t="shared" si="56"/>
        <v/>
      </c>
      <c r="H562" s="142"/>
      <c r="I562" t="str">
        <f t="shared" ca="1" si="57"/>
        <v/>
      </c>
      <c r="J562" s="142"/>
      <c r="K562" t="str">
        <f t="shared" ca="1" si="58"/>
        <v/>
      </c>
      <c r="L562" s="142"/>
      <c r="M562" s="142"/>
      <c r="N562" s="142"/>
      <c r="O562" s="146"/>
      <c r="P562" s="146"/>
      <c r="Q562" s="145">
        <f t="shared" si="60"/>
        <v>0</v>
      </c>
      <c r="R562" s="146"/>
      <c r="S562" s="146"/>
      <c r="T562" s="145">
        <f t="shared" si="61"/>
        <v>0</v>
      </c>
      <c r="U562" s="146"/>
      <c r="V562" s="146"/>
      <c r="W562" s="145">
        <f t="shared" si="62"/>
        <v>0</v>
      </c>
      <c r="X562" s="126">
        <f t="shared" si="59"/>
        <v>0</v>
      </c>
    </row>
    <row r="563" spans="1:24" x14ac:dyDescent="0.55000000000000004">
      <c r="A563">
        <v>554</v>
      </c>
      <c r="B563" s="142"/>
      <c r="C563" s="142"/>
      <c r="D563" s="142"/>
      <c r="E563" s="142"/>
      <c r="F563" s="142"/>
      <c r="G563" t="str">
        <f t="shared" si="56"/>
        <v/>
      </c>
      <c r="H563" s="142"/>
      <c r="I563" t="str">
        <f t="shared" ca="1" si="57"/>
        <v/>
      </c>
      <c r="J563" s="142"/>
      <c r="K563" t="str">
        <f t="shared" ca="1" si="58"/>
        <v/>
      </c>
      <c r="L563" s="142"/>
      <c r="M563" s="142"/>
      <c r="N563" s="142"/>
      <c r="O563" s="146"/>
      <c r="P563" s="146"/>
      <c r="Q563" s="145">
        <f t="shared" si="60"/>
        <v>0</v>
      </c>
      <c r="R563" s="146"/>
      <c r="S563" s="146"/>
      <c r="T563" s="145">
        <f t="shared" si="61"/>
        <v>0</v>
      </c>
      <c r="U563" s="146"/>
      <c r="V563" s="146"/>
      <c r="W563" s="145">
        <f t="shared" si="62"/>
        <v>0</v>
      </c>
      <c r="X563" s="126">
        <f t="shared" si="59"/>
        <v>0</v>
      </c>
    </row>
    <row r="564" spans="1:24" x14ac:dyDescent="0.55000000000000004">
      <c r="A564">
        <v>555</v>
      </c>
      <c r="B564" s="142"/>
      <c r="C564" s="142"/>
      <c r="D564" s="142"/>
      <c r="E564" s="142"/>
      <c r="F564" s="142"/>
      <c r="G564" t="str">
        <f t="shared" si="56"/>
        <v/>
      </c>
      <c r="H564" s="142"/>
      <c r="I564" t="str">
        <f t="shared" ca="1" si="57"/>
        <v/>
      </c>
      <c r="J564" s="142"/>
      <c r="K564" t="str">
        <f t="shared" ca="1" si="58"/>
        <v/>
      </c>
      <c r="L564" s="142"/>
      <c r="M564" s="142"/>
      <c r="N564" s="142"/>
      <c r="O564" s="146"/>
      <c r="P564" s="146"/>
      <c r="Q564" s="145">
        <f t="shared" si="60"/>
        <v>0</v>
      </c>
      <c r="R564" s="146"/>
      <c r="S564" s="146"/>
      <c r="T564" s="145">
        <f t="shared" si="61"/>
        <v>0</v>
      </c>
      <c r="U564" s="146"/>
      <c r="V564" s="146"/>
      <c r="W564" s="145">
        <f t="shared" si="62"/>
        <v>0</v>
      </c>
      <c r="X564" s="126">
        <f t="shared" si="59"/>
        <v>0</v>
      </c>
    </row>
    <row r="565" spans="1:24" x14ac:dyDescent="0.55000000000000004">
      <c r="A565">
        <v>556</v>
      </c>
      <c r="B565" s="142"/>
      <c r="C565" s="142"/>
      <c r="D565" s="142"/>
      <c r="E565" s="142"/>
      <c r="F565" s="142"/>
      <c r="G565" t="str">
        <f t="shared" si="56"/>
        <v/>
      </c>
      <c r="H565" s="142"/>
      <c r="I565" t="str">
        <f t="shared" ca="1" si="57"/>
        <v/>
      </c>
      <c r="J565" s="142"/>
      <c r="K565" t="str">
        <f t="shared" ca="1" si="58"/>
        <v/>
      </c>
      <c r="L565" s="142"/>
      <c r="M565" s="142"/>
      <c r="N565" s="142"/>
      <c r="O565" s="146"/>
      <c r="P565" s="146"/>
      <c r="Q565" s="145">
        <f t="shared" si="60"/>
        <v>0</v>
      </c>
      <c r="R565" s="146"/>
      <c r="S565" s="146"/>
      <c r="T565" s="145">
        <f t="shared" si="61"/>
        <v>0</v>
      </c>
      <c r="U565" s="146"/>
      <c r="V565" s="146"/>
      <c r="W565" s="145">
        <f t="shared" si="62"/>
        <v>0</v>
      </c>
      <c r="X565" s="126">
        <f t="shared" si="59"/>
        <v>0</v>
      </c>
    </row>
    <row r="566" spans="1:24" x14ac:dyDescent="0.55000000000000004">
      <c r="A566">
        <v>557</v>
      </c>
      <c r="B566" s="142"/>
      <c r="C566" s="142"/>
      <c r="D566" s="142"/>
      <c r="E566" s="142"/>
      <c r="F566" s="142"/>
      <c r="G566" t="str">
        <f t="shared" si="56"/>
        <v/>
      </c>
      <c r="H566" s="142"/>
      <c r="I566" t="str">
        <f t="shared" ca="1" si="57"/>
        <v/>
      </c>
      <c r="J566" s="142"/>
      <c r="K566" t="str">
        <f t="shared" ca="1" si="58"/>
        <v/>
      </c>
      <c r="L566" s="142"/>
      <c r="M566" s="142"/>
      <c r="N566" s="142"/>
      <c r="O566" s="146"/>
      <c r="P566" s="146"/>
      <c r="Q566" s="145">
        <f t="shared" si="60"/>
        <v>0</v>
      </c>
      <c r="R566" s="146"/>
      <c r="S566" s="146"/>
      <c r="T566" s="145">
        <f t="shared" si="61"/>
        <v>0</v>
      </c>
      <c r="U566" s="146"/>
      <c r="V566" s="146"/>
      <c r="W566" s="145">
        <f t="shared" si="62"/>
        <v>0</v>
      </c>
      <c r="X566" s="126">
        <f t="shared" si="59"/>
        <v>0</v>
      </c>
    </row>
    <row r="567" spans="1:24" x14ac:dyDescent="0.55000000000000004">
      <c r="A567">
        <v>558</v>
      </c>
      <c r="B567" s="142"/>
      <c r="C567" s="142"/>
      <c r="D567" s="142"/>
      <c r="E567" s="142"/>
      <c r="F567" s="142"/>
      <c r="G567" t="str">
        <f t="shared" si="56"/>
        <v/>
      </c>
      <c r="H567" s="142"/>
      <c r="I567" t="str">
        <f t="shared" ca="1" si="57"/>
        <v/>
      </c>
      <c r="J567" s="142"/>
      <c r="K567" t="str">
        <f t="shared" ca="1" si="58"/>
        <v/>
      </c>
      <c r="L567" s="142"/>
      <c r="M567" s="142"/>
      <c r="N567" s="142"/>
      <c r="O567" s="146"/>
      <c r="P567" s="146"/>
      <c r="Q567" s="145">
        <f t="shared" si="60"/>
        <v>0</v>
      </c>
      <c r="R567" s="146"/>
      <c r="S567" s="146"/>
      <c r="T567" s="145">
        <f t="shared" si="61"/>
        <v>0</v>
      </c>
      <c r="U567" s="146"/>
      <c r="V567" s="146"/>
      <c r="W567" s="145">
        <f t="shared" si="62"/>
        <v>0</v>
      </c>
      <c r="X567" s="126">
        <f t="shared" si="59"/>
        <v>0</v>
      </c>
    </row>
    <row r="568" spans="1:24" x14ac:dyDescent="0.55000000000000004">
      <c r="A568">
        <v>559</v>
      </c>
      <c r="B568" s="142"/>
      <c r="C568" s="142"/>
      <c r="D568" s="142"/>
      <c r="E568" s="142"/>
      <c r="F568" s="142"/>
      <c r="G568" t="str">
        <f t="shared" si="56"/>
        <v/>
      </c>
      <c r="H568" s="142"/>
      <c r="I568" t="str">
        <f t="shared" ca="1" si="57"/>
        <v/>
      </c>
      <c r="J568" s="142"/>
      <c r="K568" t="str">
        <f t="shared" ca="1" si="58"/>
        <v/>
      </c>
      <c r="L568" s="142"/>
      <c r="M568" s="142"/>
      <c r="N568" s="142"/>
      <c r="O568" s="146"/>
      <c r="P568" s="146"/>
      <c r="Q568" s="145">
        <f t="shared" si="60"/>
        <v>0</v>
      </c>
      <c r="R568" s="146"/>
      <c r="S568" s="146"/>
      <c r="T568" s="145">
        <f t="shared" si="61"/>
        <v>0</v>
      </c>
      <c r="U568" s="146"/>
      <c r="V568" s="146"/>
      <c r="W568" s="145">
        <f t="shared" si="62"/>
        <v>0</v>
      </c>
      <c r="X568" s="126">
        <f t="shared" si="59"/>
        <v>0</v>
      </c>
    </row>
    <row r="569" spans="1:24" x14ac:dyDescent="0.55000000000000004">
      <c r="A569">
        <v>560</v>
      </c>
      <c r="B569" s="142"/>
      <c r="C569" s="142"/>
      <c r="D569" s="142"/>
      <c r="E569" s="142"/>
      <c r="F569" s="142"/>
      <c r="G569" t="str">
        <f t="shared" si="56"/>
        <v/>
      </c>
      <c r="H569" s="142"/>
      <c r="I569" t="str">
        <f t="shared" ca="1" si="57"/>
        <v/>
      </c>
      <c r="J569" s="142"/>
      <c r="K569" t="str">
        <f t="shared" ca="1" si="58"/>
        <v/>
      </c>
      <c r="L569" s="142"/>
      <c r="M569" s="142"/>
      <c r="N569" s="142"/>
      <c r="O569" s="146"/>
      <c r="P569" s="146"/>
      <c r="Q569" s="145">
        <f t="shared" si="60"/>
        <v>0</v>
      </c>
      <c r="R569" s="146"/>
      <c r="S569" s="146"/>
      <c r="T569" s="145">
        <f t="shared" si="61"/>
        <v>0</v>
      </c>
      <c r="U569" s="146"/>
      <c r="V569" s="146"/>
      <c r="W569" s="145">
        <f t="shared" si="62"/>
        <v>0</v>
      </c>
      <c r="X569" s="126">
        <f t="shared" si="59"/>
        <v>0</v>
      </c>
    </row>
    <row r="570" spans="1:24" x14ac:dyDescent="0.55000000000000004">
      <c r="A570">
        <v>561</v>
      </c>
      <c r="B570" s="142"/>
      <c r="C570" s="142"/>
      <c r="D570" s="142"/>
      <c r="E570" s="142"/>
      <c r="F570" s="142"/>
      <c r="G570" t="str">
        <f t="shared" si="56"/>
        <v/>
      </c>
      <c r="H570" s="142"/>
      <c r="I570" t="str">
        <f t="shared" ca="1" si="57"/>
        <v/>
      </c>
      <c r="J570" s="142"/>
      <c r="K570" t="str">
        <f t="shared" ca="1" si="58"/>
        <v/>
      </c>
      <c r="L570" s="142"/>
      <c r="M570" s="142"/>
      <c r="N570" s="142"/>
      <c r="O570" s="146"/>
      <c r="P570" s="146"/>
      <c r="Q570" s="145">
        <f t="shared" si="60"/>
        <v>0</v>
      </c>
      <c r="R570" s="146"/>
      <c r="S570" s="146"/>
      <c r="T570" s="145">
        <f t="shared" si="61"/>
        <v>0</v>
      </c>
      <c r="U570" s="146"/>
      <c r="V570" s="146"/>
      <c r="W570" s="145">
        <f t="shared" si="62"/>
        <v>0</v>
      </c>
      <c r="X570" s="126">
        <f t="shared" si="59"/>
        <v>0</v>
      </c>
    </row>
    <row r="571" spans="1:24" x14ac:dyDescent="0.55000000000000004">
      <c r="A571">
        <v>562</v>
      </c>
      <c r="B571" s="142"/>
      <c r="C571" s="142"/>
      <c r="D571" s="142"/>
      <c r="E571" s="142"/>
      <c r="F571" s="142"/>
      <c r="G571" t="str">
        <f t="shared" si="56"/>
        <v/>
      </c>
      <c r="H571" s="142"/>
      <c r="I571" t="str">
        <f t="shared" ca="1" si="57"/>
        <v/>
      </c>
      <c r="J571" s="142"/>
      <c r="K571" t="str">
        <f t="shared" ca="1" si="58"/>
        <v/>
      </c>
      <c r="L571" s="142"/>
      <c r="M571" s="142"/>
      <c r="N571" s="142"/>
      <c r="O571" s="146"/>
      <c r="P571" s="146"/>
      <c r="Q571" s="145">
        <f t="shared" si="60"/>
        <v>0</v>
      </c>
      <c r="R571" s="146"/>
      <c r="S571" s="146"/>
      <c r="T571" s="145">
        <f t="shared" si="61"/>
        <v>0</v>
      </c>
      <c r="U571" s="146"/>
      <c r="V571" s="146"/>
      <c r="W571" s="145">
        <f t="shared" si="62"/>
        <v>0</v>
      </c>
      <c r="X571" s="126">
        <f t="shared" si="59"/>
        <v>0</v>
      </c>
    </row>
    <row r="572" spans="1:24" x14ac:dyDescent="0.55000000000000004">
      <c r="A572">
        <v>563</v>
      </c>
      <c r="B572" s="142"/>
      <c r="C572" s="142"/>
      <c r="D572" s="142"/>
      <c r="E572" s="142"/>
      <c r="F572" s="142"/>
      <c r="G572" t="str">
        <f t="shared" si="56"/>
        <v/>
      </c>
      <c r="H572" s="142"/>
      <c r="I572" t="str">
        <f t="shared" ca="1" si="57"/>
        <v/>
      </c>
      <c r="J572" s="142"/>
      <c r="K572" t="str">
        <f t="shared" ca="1" si="58"/>
        <v/>
      </c>
      <c r="L572" s="142"/>
      <c r="M572" s="142"/>
      <c r="N572" s="142"/>
      <c r="O572" s="146"/>
      <c r="P572" s="146"/>
      <c r="Q572" s="145">
        <f t="shared" si="60"/>
        <v>0</v>
      </c>
      <c r="R572" s="146"/>
      <c r="S572" s="146"/>
      <c r="T572" s="145">
        <f t="shared" si="61"/>
        <v>0</v>
      </c>
      <c r="U572" s="146"/>
      <c r="V572" s="146"/>
      <c r="W572" s="145">
        <f t="shared" si="62"/>
        <v>0</v>
      </c>
      <c r="X572" s="126">
        <f t="shared" si="59"/>
        <v>0</v>
      </c>
    </row>
    <row r="573" spans="1:24" x14ac:dyDescent="0.55000000000000004">
      <c r="A573">
        <v>564</v>
      </c>
      <c r="B573" s="142"/>
      <c r="C573" s="142"/>
      <c r="D573" s="142"/>
      <c r="E573" s="142"/>
      <c r="F573" s="142"/>
      <c r="G573" t="str">
        <f t="shared" si="56"/>
        <v/>
      </c>
      <c r="H573" s="142"/>
      <c r="I573" t="str">
        <f t="shared" ca="1" si="57"/>
        <v/>
      </c>
      <c r="J573" s="142"/>
      <c r="K573" t="str">
        <f t="shared" ca="1" si="58"/>
        <v/>
      </c>
      <c r="L573" s="142"/>
      <c r="M573" s="142"/>
      <c r="N573" s="142"/>
      <c r="O573" s="146"/>
      <c r="P573" s="146"/>
      <c r="Q573" s="145">
        <f t="shared" si="60"/>
        <v>0</v>
      </c>
      <c r="R573" s="146"/>
      <c r="S573" s="146"/>
      <c r="T573" s="145">
        <f t="shared" si="61"/>
        <v>0</v>
      </c>
      <c r="U573" s="146"/>
      <c r="V573" s="146"/>
      <c r="W573" s="145">
        <f t="shared" si="62"/>
        <v>0</v>
      </c>
      <c r="X573" s="126">
        <f t="shared" si="59"/>
        <v>0</v>
      </c>
    </row>
    <row r="574" spans="1:24" x14ac:dyDescent="0.55000000000000004">
      <c r="A574">
        <v>565</v>
      </c>
      <c r="B574" s="142"/>
      <c r="C574" s="142"/>
      <c r="D574" s="142"/>
      <c r="E574" s="142"/>
      <c r="F574" s="142"/>
      <c r="G574" t="str">
        <f t="shared" si="56"/>
        <v/>
      </c>
      <c r="H574" s="142"/>
      <c r="I574" t="str">
        <f t="shared" ca="1" si="57"/>
        <v/>
      </c>
      <c r="J574" s="142"/>
      <c r="K574" t="str">
        <f t="shared" ca="1" si="58"/>
        <v/>
      </c>
      <c r="L574" s="142"/>
      <c r="M574" s="142"/>
      <c r="N574" s="142"/>
      <c r="O574" s="146"/>
      <c r="P574" s="146"/>
      <c r="Q574" s="145">
        <f t="shared" si="60"/>
        <v>0</v>
      </c>
      <c r="R574" s="146"/>
      <c r="S574" s="146"/>
      <c r="T574" s="145">
        <f t="shared" si="61"/>
        <v>0</v>
      </c>
      <c r="U574" s="146"/>
      <c r="V574" s="146"/>
      <c r="W574" s="145">
        <f t="shared" si="62"/>
        <v>0</v>
      </c>
      <c r="X574" s="126">
        <f t="shared" si="59"/>
        <v>0</v>
      </c>
    </row>
    <row r="575" spans="1:24" x14ac:dyDescent="0.55000000000000004">
      <c r="A575">
        <v>566</v>
      </c>
      <c r="B575" s="142"/>
      <c r="C575" s="142"/>
      <c r="D575" s="142"/>
      <c r="E575" s="142"/>
      <c r="F575" s="142"/>
      <c r="G575" t="str">
        <f t="shared" si="56"/>
        <v/>
      </c>
      <c r="H575" s="142"/>
      <c r="I575" t="str">
        <f t="shared" ca="1" si="57"/>
        <v/>
      </c>
      <c r="J575" s="142"/>
      <c r="K575" t="str">
        <f t="shared" ca="1" si="58"/>
        <v/>
      </c>
      <c r="L575" s="142"/>
      <c r="M575" s="142"/>
      <c r="N575" s="142"/>
      <c r="O575" s="146"/>
      <c r="P575" s="146"/>
      <c r="Q575" s="145">
        <f t="shared" si="60"/>
        <v>0</v>
      </c>
      <c r="R575" s="146"/>
      <c r="S575" s="146"/>
      <c r="T575" s="145">
        <f t="shared" si="61"/>
        <v>0</v>
      </c>
      <c r="U575" s="146"/>
      <c r="V575" s="146"/>
      <c r="W575" s="145">
        <f t="shared" si="62"/>
        <v>0</v>
      </c>
      <c r="X575" s="126">
        <f t="shared" si="59"/>
        <v>0</v>
      </c>
    </row>
    <row r="576" spans="1:24" x14ac:dyDescent="0.55000000000000004">
      <c r="A576">
        <v>567</v>
      </c>
      <c r="B576" s="142"/>
      <c r="C576" s="142"/>
      <c r="D576" s="142"/>
      <c r="E576" s="142"/>
      <c r="F576" s="142"/>
      <c r="G576" t="str">
        <f t="shared" si="56"/>
        <v/>
      </c>
      <c r="H576" s="142"/>
      <c r="I576" t="str">
        <f t="shared" ca="1" si="57"/>
        <v/>
      </c>
      <c r="J576" s="142"/>
      <c r="K576" t="str">
        <f t="shared" ca="1" si="58"/>
        <v/>
      </c>
      <c r="L576" s="142"/>
      <c r="M576" s="142"/>
      <c r="N576" s="142"/>
      <c r="O576" s="146"/>
      <c r="P576" s="146"/>
      <c r="Q576" s="145">
        <f t="shared" si="60"/>
        <v>0</v>
      </c>
      <c r="R576" s="146"/>
      <c r="S576" s="146"/>
      <c r="T576" s="145">
        <f t="shared" si="61"/>
        <v>0</v>
      </c>
      <c r="U576" s="146"/>
      <c r="V576" s="146"/>
      <c r="W576" s="145">
        <f t="shared" si="62"/>
        <v>0</v>
      </c>
      <c r="X576" s="126">
        <f t="shared" si="59"/>
        <v>0</v>
      </c>
    </row>
    <row r="577" spans="1:24" x14ac:dyDescent="0.55000000000000004">
      <c r="A577">
        <v>568</v>
      </c>
      <c r="B577" s="142"/>
      <c r="C577" s="142"/>
      <c r="D577" s="142"/>
      <c r="E577" s="142"/>
      <c r="F577" s="142"/>
      <c r="G577" t="str">
        <f t="shared" si="56"/>
        <v/>
      </c>
      <c r="H577" s="142"/>
      <c r="I577" t="str">
        <f t="shared" ca="1" si="57"/>
        <v/>
      </c>
      <c r="J577" s="142"/>
      <c r="K577" t="str">
        <f t="shared" ca="1" si="58"/>
        <v/>
      </c>
      <c r="L577" s="142"/>
      <c r="M577" s="142"/>
      <c r="N577" s="142"/>
      <c r="O577" s="146"/>
      <c r="P577" s="146"/>
      <c r="Q577" s="145">
        <f t="shared" si="60"/>
        <v>0</v>
      </c>
      <c r="R577" s="146"/>
      <c r="S577" s="146"/>
      <c r="T577" s="145">
        <f t="shared" si="61"/>
        <v>0</v>
      </c>
      <c r="U577" s="146"/>
      <c r="V577" s="146"/>
      <c r="W577" s="145">
        <f t="shared" si="62"/>
        <v>0</v>
      </c>
      <c r="X577" s="126">
        <f t="shared" si="59"/>
        <v>0</v>
      </c>
    </row>
    <row r="578" spans="1:24" x14ac:dyDescent="0.55000000000000004">
      <c r="A578">
        <v>569</v>
      </c>
      <c r="B578" s="142"/>
      <c r="C578" s="142"/>
      <c r="D578" s="142"/>
      <c r="E578" s="142"/>
      <c r="F578" s="142"/>
      <c r="G578" t="str">
        <f t="shared" si="56"/>
        <v/>
      </c>
      <c r="H578" s="142"/>
      <c r="I578" t="str">
        <f t="shared" ca="1" si="57"/>
        <v/>
      </c>
      <c r="J578" s="142"/>
      <c r="K578" t="str">
        <f t="shared" ca="1" si="58"/>
        <v/>
      </c>
      <c r="L578" s="142"/>
      <c r="M578" s="142"/>
      <c r="N578" s="142"/>
      <c r="O578" s="146"/>
      <c r="P578" s="146"/>
      <c r="Q578" s="145">
        <f t="shared" si="60"/>
        <v>0</v>
      </c>
      <c r="R578" s="146"/>
      <c r="S578" s="146"/>
      <c r="T578" s="145">
        <f t="shared" si="61"/>
        <v>0</v>
      </c>
      <c r="U578" s="146"/>
      <c r="V578" s="146"/>
      <c r="W578" s="145">
        <f t="shared" si="62"/>
        <v>0</v>
      </c>
      <c r="X578" s="126">
        <f t="shared" si="59"/>
        <v>0</v>
      </c>
    </row>
    <row r="579" spans="1:24" x14ac:dyDescent="0.55000000000000004">
      <c r="A579">
        <v>570</v>
      </c>
      <c r="B579" s="142"/>
      <c r="C579" s="142"/>
      <c r="D579" s="142"/>
      <c r="E579" s="142"/>
      <c r="F579" s="142"/>
      <c r="G579" t="str">
        <f t="shared" si="56"/>
        <v/>
      </c>
      <c r="H579" s="142"/>
      <c r="I579" t="str">
        <f t="shared" ca="1" si="57"/>
        <v/>
      </c>
      <c r="J579" s="142"/>
      <c r="K579" t="str">
        <f t="shared" ca="1" si="58"/>
        <v/>
      </c>
      <c r="L579" s="142"/>
      <c r="M579" s="142"/>
      <c r="N579" s="142"/>
      <c r="O579" s="146"/>
      <c r="P579" s="146"/>
      <c r="Q579" s="145">
        <f t="shared" si="60"/>
        <v>0</v>
      </c>
      <c r="R579" s="146"/>
      <c r="S579" s="146"/>
      <c r="T579" s="145">
        <f t="shared" si="61"/>
        <v>0</v>
      </c>
      <c r="U579" s="146"/>
      <c r="V579" s="146"/>
      <c r="W579" s="145">
        <f t="shared" si="62"/>
        <v>0</v>
      </c>
      <c r="X579" s="126">
        <f t="shared" si="59"/>
        <v>0</v>
      </c>
    </row>
    <row r="580" spans="1:24" x14ac:dyDescent="0.55000000000000004">
      <c r="A580">
        <v>571</v>
      </c>
      <c r="B580" s="142"/>
      <c r="C580" s="142"/>
      <c r="D580" s="142"/>
      <c r="E580" s="142"/>
      <c r="F580" s="142"/>
      <c r="G580" t="str">
        <f t="shared" si="56"/>
        <v/>
      </c>
      <c r="H580" s="142"/>
      <c r="I580" t="str">
        <f t="shared" ca="1" si="57"/>
        <v/>
      </c>
      <c r="J580" s="142"/>
      <c r="K580" t="str">
        <f t="shared" ca="1" si="58"/>
        <v/>
      </c>
      <c r="L580" s="142"/>
      <c r="M580" s="142"/>
      <c r="N580" s="142"/>
      <c r="O580" s="146"/>
      <c r="P580" s="146"/>
      <c r="Q580" s="145">
        <f t="shared" si="60"/>
        <v>0</v>
      </c>
      <c r="R580" s="146"/>
      <c r="S580" s="146"/>
      <c r="T580" s="145">
        <f t="shared" si="61"/>
        <v>0</v>
      </c>
      <c r="U580" s="146"/>
      <c r="V580" s="146"/>
      <c r="W580" s="145">
        <f t="shared" si="62"/>
        <v>0</v>
      </c>
      <c r="X580" s="126">
        <f t="shared" si="59"/>
        <v>0</v>
      </c>
    </row>
    <row r="581" spans="1:24" x14ac:dyDescent="0.55000000000000004">
      <c r="A581">
        <v>572</v>
      </c>
      <c r="B581" s="142"/>
      <c r="C581" s="142"/>
      <c r="D581" s="142"/>
      <c r="E581" s="142"/>
      <c r="F581" s="142"/>
      <c r="G581" t="str">
        <f t="shared" si="56"/>
        <v/>
      </c>
      <c r="H581" s="142"/>
      <c r="I581" t="str">
        <f t="shared" ca="1" si="57"/>
        <v/>
      </c>
      <c r="J581" s="142"/>
      <c r="K581" t="str">
        <f t="shared" ca="1" si="58"/>
        <v/>
      </c>
      <c r="L581" s="142"/>
      <c r="M581" s="142"/>
      <c r="N581" s="142"/>
      <c r="O581" s="146"/>
      <c r="P581" s="146"/>
      <c r="Q581" s="145">
        <f t="shared" si="60"/>
        <v>0</v>
      </c>
      <c r="R581" s="146"/>
      <c r="S581" s="146"/>
      <c r="T581" s="145">
        <f t="shared" si="61"/>
        <v>0</v>
      </c>
      <c r="U581" s="146"/>
      <c r="V581" s="146"/>
      <c r="W581" s="145">
        <f t="shared" si="62"/>
        <v>0</v>
      </c>
      <c r="X581" s="126">
        <f t="shared" si="59"/>
        <v>0</v>
      </c>
    </row>
    <row r="582" spans="1:24" x14ac:dyDescent="0.55000000000000004">
      <c r="A582">
        <v>573</v>
      </c>
      <c r="B582" s="142"/>
      <c r="C582" s="142"/>
      <c r="D582" s="142"/>
      <c r="E582" s="142"/>
      <c r="F582" s="142"/>
      <c r="G582" t="str">
        <f t="shared" si="56"/>
        <v/>
      </c>
      <c r="H582" s="142"/>
      <c r="I582" t="str">
        <f t="shared" ca="1" si="57"/>
        <v/>
      </c>
      <c r="J582" s="142"/>
      <c r="K582" t="str">
        <f t="shared" ca="1" si="58"/>
        <v/>
      </c>
      <c r="L582" s="142"/>
      <c r="M582" s="142"/>
      <c r="N582" s="142"/>
      <c r="O582" s="146"/>
      <c r="P582" s="146"/>
      <c r="Q582" s="145">
        <f t="shared" si="60"/>
        <v>0</v>
      </c>
      <c r="R582" s="146"/>
      <c r="S582" s="146"/>
      <c r="T582" s="145">
        <f t="shared" si="61"/>
        <v>0</v>
      </c>
      <c r="U582" s="146"/>
      <c r="V582" s="146"/>
      <c r="W582" s="145">
        <f t="shared" si="62"/>
        <v>0</v>
      </c>
      <c r="X582" s="126">
        <f t="shared" si="59"/>
        <v>0</v>
      </c>
    </row>
    <row r="583" spans="1:24" x14ac:dyDescent="0.55000000000000004">
      <c r="A583">
        <v>574</v>
      </c>
      <c r="B583" s="142"/>
      <c r="C583" s="142"/>
      <c r="D583" s="142"/>
      <c r="E583" s="142"/>
      <c r="F583" s="142"/>
      <c r="G583" t="str">
        <f t="shared" si="56"/>
        <v/>
      </c>
      <c r="H583" s="142"/>
      <c r="I583" t="str">
        <f t="shared" ca="1" si="57"/>
        <v/>
      </c>
      <c r="J583" s="142"/>
      <c r="K583" t="str">
        <f t="shared" ca="1" si="58"/>
        <v/>
      </c>
      <c r="L583" s="142"/>
      <c r="M583" s="142"/>
      <c r="N583" s="142"/>
      <c r="O583" s="146"/>
      <c r="P583" s="146"/>
      <c r="Q583" s="145">
        <f t="shared" si="60"/>
        <v>0</v>
      </c>
      <c r="R583" s="146"/>
      <c r="S583" s="146"/>
      <c r="T583" s="145">
        <f t="shared" si="61"/>
        <v>0</v>
      </c>
      <c r="U583" s="146"/>
      <c r="V583" s="146"/>
      <c r="W583" s="145">
        <f t="shared" si="62"/>
        <v>0</v>
      </c>
      <c r="X583" s="126">
        <f t="shared" si="59"/>
        <v>0</v>
      </c>
    </row>
    <row r="584" spans="1:24" x14ac:dyDescent="0.55000000000000004">
      <c r="A584">
        <v>575</v>
      </c>
      <c r="B584" s="142"/>
      <c r="C584" s="142"/>
      <c r="D584" s="142"/>
      <c r="E584" s="142"/>
      <c r="F584" s="142"/>
      <c r="G584" t="str">
        <f t="shared" si="56"/>
        <v/>
      </c>
      <c r="H584" s="142"/>
      <c r="I584" t="str">
        <f t="shared" ca="1" si="57"/>
        <v/>
      </c>
      <c r="J584" s="142"/>
      <c r="K584" t="str">
        <f t="shared" ca="1" si="58"/>
        <v/>
      </c>
      <c r="L584" s="142"/>
      <c r="M584" s="142"/>
      <c r="N584" s="142"/>
      <c r="O584" s="146"/>
      <c r="P584" s="146"/>
      <c r="Q584" s="145">
        <f t="shared" si="60"/>
        <v>0</v>
      </c>
      <c r="R584" s="146"/>
      <c r="S584" s="146"/>
      <c r="T584" s="145">
        <f t="shared" si="61"/>
        <v>0</v>
      </c>
      <c r="U584" s="146"/>
      <c r="V584" s="146"/>
      <c r="W584" s="145">
        <f t="shared" si="62"/>
        <v>0</v>
      </c>
      <c r="X584" s="126">
        <f t="shared" si="59"/>
        <v>0</v>
      </c>
    </row>
    <row r="585" spans="1:24" x14ac:dyDescent="0.55000000000000004">
      <c r="A585">
        <v>576</v>
      </c>
      <c r="B585" s="142"/>
      <c r="C585" s="142"/>
      <c r="D585" s="142"/>
      <c r="E585" s="142"/>
      <c r="F585" s="142"/>
      <c r="G585" t="str">
        <f t="shared" si="56"/>
        <v/>
      </c>
      <c r="H585" s="142"/>
      <c r="I585" t="str">
        <f t="shared" ca="1" si="57"/>
        <v/>
      </c>
      <c r="J585" s="142"/>
      <c r="K585" t="str">
        <f t="shared" ca="1" si="58"/>
        <v/>
      </c>
      <c r="L585" s="142"/>
      <c r="M585" s="142"/>
      <c r="N585" s="142"/>
      <c r="O585" s="146"/>
      <c r="P585" s="146"/>
      <c r="Q585" s="145">
        <f t="shared" si="60"/>
        <v>0</v>
      </c>
      <c r="R585" s="146"/>
      <c r="S585" s="146"/>
      <c r="T585" s="145">
        <f t="shared" si="61"/>
        <v>0</v>
      </c>
      <c r="U585" s="146"/>
      <c r="V585" s="146"/>
      <c r="W585" s="145">
        <f t="shared" si="62"/>
        <v>0</v>
      </c>
      <c r="X585" s="126">
        <f t="shared" si="59"/>
        <v>0</v>
      </c>
    </row>
    <row r="586" spans="1:24" x14ac:dyDescent="0.55000000000000004">
      <c r="A586">
        <v>577</v>
      </c>
      <c r="B586" s="142"/>
      <c r="C586" s="142"/>
      <c r="D586" s="142"/>
      <c r="E586" s="142"/>
      <c r="F586" s="142"/>
      <c r="G586" t="str">
        <f t="shared" si="56"/>
        <v/>
      </c>
      <c r="H586" s="142"/>
      <c r="I586" t="str">
        <f t="shared" ca="1" si="57"/>
        <v/>
      </c>
      <c r="J586" s="142"/>
      <c r="K586" t="str">
        <f t="shared" ca="1" si="58"/>
        <v/>
      </c>
      <c r="L586" s="142"/>
      <c r="M586" s="142"/>
      <c r="N586" s="142"/>
      <c r="O586" s="146"/>
      <c r="P586" s="146"/>
      <c r="Q586" s="145">
        <f t="shared" si="60"/>
        <v>0</v>
      </c>
      <c r="R586" s="146"/>
      <c r="S586" s="146"/>
      <c r="T586" s="145">
        <f t="shared" si="61"/>
        <v>0</v>
      </c>
      <c r="U586" s="146"/>
      <c r="V586" s="146"/>
      <c r="W586" s="145">
        <f t="shared" si="62"/>
        <v>0</v>
      </c>
      <c r="X586" s="126">
        <f t="shared" si="59"/>
        <v>0</v>
      </c>
    </row>
    <row r="587" spans="1:24" x14ac:dyDescent="0.55000000000000004">
      <c r="A587">
        <v>578</v>
      </c>
      <c r="B587" s="142"/>
      <c r="C587" s="142"/>
      <c r="D587" s="142"/>
      <c r="E587" s="142"/>
      <c r="F587" s="142"/>
      <c r="G587" t="str">
        <f t="shared" ref="G587:G650" si="63">LEFT(F587,1)</f>
        <v/>
      </c>
      <c r="H587" s="142"/>
      <c r="I587" t="str">
        <f t="shared" ref="I587:I650" ca="1" si="64">IFERROR(VLOOKUP(H587,INDIRECT(G587&amp;"CATL"),2,FALSE),"")</f>
        <v/>
      </c>
      <c r="J587" s="142"/>
      <c r="K587" t="str">
        <f t="shared" ref="K587:K650" ca="1" si="65">IFERROR(VLOOKUP(J587,INDIRECT("SUB"&amp;I587&amp;"L"),2,FALSE),"")</f>
        <v/>
      </c>
      <c r="L587" s="142"/>
      <c r="M587" s="142"/>
      <c r="N587" s="142"/>
      <c r="O587" s="146"/>
      <c r="P587" s="146"/>
      <c r="Q587" s="145">
        <f t="shared" si="60"/>
        <v>0</v>
      </c>
      <c r="R587" s="146"/>
      <c r="S587" s="146"/>
      <c r="T587" s="145">
        <f t="shared" si="61"/>
        <v>0</v>
      </c>
      <c r="U587" s="146"/>
      <c r="V587" s="146"/>
      <c r="W587" s="145">
        <f t="shared" si="62"/>
        <v>0</v>
      </c>
      <c r="X587" s="126">
        <f t="shared" ref="X587:X650" si="66">O587-P587+R587-S587+U587-V587</f>
        <v>0</v>
      </c>
    </row>
    <row r="588" spans="1:24" x14ac:dyDescent="0.55000000000000004">
      <c r="A588">
        <v>579</v>
      </c>
      <c r="B588" s="142"/>
      <c r="C588" s="142"/>
      <c r="D588" s="142"/>
      <c r="E588" s="142"/>
      <c r="F588" s="142"/>
      <c r="G588" t="str">
        <f t="shared" si="63"/>
        <v/>
      </c>
      <c r="H588" s="142"/>
      <c r="I588" t="str">
        <f t="shared" ca="1" si="64"/>
        <v/>
      </c>
      <c r="J588" s="142"/>
      <c r="K588" t="str">
        <f t="shared" ca="1" si="65"/>
        <v/>
      </c>
      <c r="L588" s="142"/>
      <c r="M588" s="142"/>
      <c r="N588" s="142"/>
      <c r="O588" s="146"/>
      <c r="P588" s="146"/>
      <c r="Q588" s="145">
        <f t="shared" ref="Q588:Q651" si="67">Q587+O588-P588</f>
        <v>0</v>
      </c>
      <c r="R588" s="146"/>
      <c r="S588" s="146"/>
      <c r="T588" s="145">
        <f t="shared" ref="T588:T651" si="68">T587+R588-S588</f>
        <v>0</v>
      </c>
      <c r="U588" s="146"/>
      <c r="V588" s="146"/>
      <c r="W588" s="145">
        <f t="shared" ref="W588:W651" si="69">W587+U588-V588</f>
        <v>0</v>
      </c>
      <c r="X588" s="126">
        <f t="shared" si="66"/>
        <v>0</v>
      </c>
    </row>
    <row r="589" spans="1:24" x14ac:dyDescent="0.55000000000000004">
      <c r="A589">
        <v>580</v>
      </c>
      <c r="B589" s="142"/>
      <c r="C589" s="142"/>
      <c r="D589" s="142"/>
      <c r="E589" s="142"/>
      <c r="F589" s="142"/>
      <c r="G589" t="str">
        <f t="shared" si="63"/>
        <v/>
      </c>
      <c r="H589" s="142"/>
      <c r="I589" t="str">
        <f t="shared" ca="1" si="64"/>
        <v/>
      </c>
      <c r="J589" s="142"/>
      <c r="K589" t="str">
        <f t="shared" ca="1" si="65"/>
        <v/>
      </c>
      <c r="L589" s="142"/>
      <c r="M589" s="142"/>
      <c r="N589" s="142"/>
      <c r="O589" s="146"/>
      <c r="P589" s="146"/>
      <c r="Q589" s="145">
        <f t="shared" si="67"/>
        <v>0</v>
      </c>
      <c r="R589" s="146"/>
      <c r="S589" s="146"/>
      <c r="T589" s="145">
        <f t="shared" si="68"/>
        <v>0</v>
      </c>
      <c r="U589" s="146"/>
      <c r="V589" s="146"/>
      <c r="W589" s="145">
        <f t="shared" si="69"/>
        <v>0</v>
      </c>
      <c r="X589" s="126">
        <f t="shared" si="66"/>
        <v>0</v>
      </c>
    </row>
    <row r="590" spans="1:24" x14ac:dyDescent="0.55000000000000004">
      <c r="A590">
        <v>581</v>
      </c>
      <c r="B590" s="142"/>
      <c r="C590" s="142"/>
      <c r="D590" s="142"/>
      <c r="E590" s="142"/>
      <c r="F590" s="142"/>
      <c r="G590" t="str">
        <f t="shared" si="63"/>
        <v/>
      </c>
      <c r="H590" s="142"/>
      <c r="I590" t="str">
        <f t="shared" ca="1" si="64"/>
        <v/>
      </c>
      <c r="J590" s="142"/>
      <c r="K590" t="str">
        <f t="shared" ca="1" si="65"/>
        <v/>
      </c>
      <c r="L590" s="142"/>
      <c r="M590" s="142"/>
      <c r="N590" s="142"/>
      <c r="O590" s="146"/>
      <c r="P590" s="146"/>
      <c r="Q590" s="145">
        <f t="shared" si="67"/>
        <v>0</v>
      </c>
      <c r="R590" s="146"/>
      <c r="S590" s="146"/>
      <c r="T590" s="145">
        <f t="shared" si="68"/>
        <v>0</v>
      </c>
      <c r="U590" s="146"/>
      <c r="V590" s="146"/>
      <c r="W590" s="145">
        <f t="shared" si="69"/>
        <v>0</v>
      </c>
      <c r="X590" s="126">
        <f t="shared" si="66"/>
        <v>0</v>
      </c>
    </row>
    <row r="591" spans="1:24" x14ac:dyDescent="0.55000000000000004">
      <c r="A591">
        <v>582</v>
      </c>
      <c r="B591" s="142"/>
      <c r="C591" s="142"/>
      <c r="D591" s="142"/>
      <c r="E591" s="142"/>
      <c r="F591" s="142"/>
      <c r="G591" t="str">
        <f t="shared" si="63"/>
        <v/>
      </c>
      <c r="H591" s="142"/>
      <c r="I591" t="str">
        <f t="shared" ca="1" si="64"/>
        <v/>
      </c>
      <c r="J591" s="142"/>
      <c r="K591" t="str">
        <f t="shared" ca="1" si="65"/>
        <v/>
      </c>
      <c r="L591" s="142"/>
      <c r="M591" s="142"/>
      <c r="N591" s="142"/>
      <c r="O591" s="146"/>
      <c r="P591" s="146"/>
      <c r="Q591" s="145">
        <f t="shared" si="67"/>
        <v>0</v>
      </c>
      <c r="R591" s="146"/>
      <c r="S591" s="146"/>
      <c r="T591" s="145">
        <f t="shared" si="68"/>
        <v>0</v>
      </c>
      <c r="U591" s="146"/>
      <c r="V591" s="146"/>
      <c r="W591" s="145">
        <f t="shared" si="69"/>
        <v>0</v>
      </c>
      <c r="X591" s="126">
        <f t="shared" si="66"/>
        <v>0</v>
      </c>
    </row>
    <row r="592" spans="1:24" x14ac:dyDescent="0.55000000000000004">
      <c r="A592">
        <v>583</v>
      </c>
      <c r="B592" s="142"/>
      <c r="C592" s="142"/>
      <c r="D592" s="142"/>
      <c r="E592" s="142"/>
      <c r="F592" s="142"/>
      <c r="G592" t="str">
        <f t="shared" si="63"/>
        <v/>
      </c>
      <c r="H592" s="142"/>
      <c r="I592" t="str">
        <f t="shared" ca="1" si="64"/>
        <v/>
      </c>
      <c r="J592" s="142"/>
      <c r="K592" t="str">
        <f t="shared" ca="1" si="65"/>
        <v/>
      </c>
      <c r="L592" s="142"/>
      <c r="M592" s="142"/>
      <c r="N592" s="142"/>
      <c r="O592" s="146"/>
      <c r="P592" s="146"/>
      <c r="Q592" s="145">
        <f t="shared" si="67"/>
        <v>0</v>
      </c>
      <c r="R592" s="146"/>
      <c r="S592" s="146"/>
      <c r="T592" s="145">
        <f t="shared" si="68"/>
        <v>0</v>
      </c>
      <c r="U592" s="146"/>
      <c r="V592" s="146"/>
      <c r="W592" s="145">
        <f t="shared" si="69"/>
        <v>0</v>
      </c>
      <c r="X592" s="126">
        <f t="shared" si="66"/>
        <v>0</v>
      </c>
    </row>
    <row r="593" spans="1:24" x14ac:dyDescent="0.55000000000000004">
      <c r="A593">
        <v>584</v>
      </c>
      <c r="B593" s="142"/>
      <c r="C593" s="142"/>
      <c r="D593" s="142"/>
      <c r="E593" s="142"/>
      <c r="F593" s="142"/>
      <c r="G593" t="str">
        <f t="shared" si="63"/>
        <v/>
      </c>
      <c r="H593" s="142"/>
      <c r="I593" t="str">
        <f t="shared" ca="1" si="64"/>
        <v/>
      </c>
      <c r="J593" s="142"/>
      <c r="K593" t="str">
        <f t="shared" ca="1" si="65"/>
        <v/>
      </c>
      <c r="L593" s="142"/>
      <c r="M593" s="142"/>
      <c r="N593" s="142"/>
      <c r="O593" s="146"/>
      <c r="P593" s="146"/>
      <c r="Q593" s="145">
        <f t="shared" si="67"/>
        <v>0</v>
      </c>
      <c r="R593" s="146"/>
      <c r="S593" s="146"/>
      <c r="T593" s="145">
        <f t="shared" si="68"/>
        <v>0</v>
      </c>
      <c r="U593" s="146"/>
      <c r="V593" s="146"/>
      <c r="W593" s="145">
        <f t="shared" si="69"/>
        <v>0</v>
      </c>
      <c r="X593" s="126">
        <f t="shared" si="66"/>
        <v>0</v>
      </c>
    </row>
    <row r="594" spans="1:24" x14ac:dyDescent="0.55000000000000004">
      <c r="A594">
        <v>585</v>
      </c>
      <c r="B594" s="142"/>
      <c r="C594" s="142"/>
      <c r="D594" s="142"/>
      <c r="E594" s="142"/>
      <c r="F594" s="142"/>
      <c r="G594" t="str">
        <f t="shared" si="63"/>
        <v/>
      </c>
      <c r="H594" s="142"/>
      <c r="I594" t="str">
        <f t="shared" ca="1" si="64"/>
        <v/>
      </c>
      <c r="J594" s="142"/>
      <c r="K594" t="str">
        <f t="shared" ca="1" si="65"/>
        <v/>
      </c>
      <c r="L594" s="142"/>
      <c r="M594" s="142"/>
      <c r="N594" s="142"/>
      <c r="O594" s="146"/>
      <c r="P594" s="146"/>
      <c r="Q594" s="145">
        <f t="shared" si="67"/>
        <v>0</v>
      </c>
      <c r="R594" s="146"/>
      <c r="S594" s="146"/>
      <c r="T594" s="145">
        <f t="shared" si="68"/>
        <v>0</v>
      </c>
      <c r="U594" s="146"/>
      <c r="V594" s="146"/>
      <c r="W594" s="145">
        <f t="shared" si="69"/>
        <v>0</v>
      </c>
      <c r="X594" s="126">
        <f t="shared" si="66"/>
        <v>0</v>
      </c>
    </row>
    <row r="595" spans="1:24" x14ac:dyDescent="0.55000000000000004">
      <c r="A595">
        <v>586</v>
      </c>
      <c r="B595" s="142"/>
      <c r="C595" s="142"/>
      <c r="D595" s="142"/>
      <c r="E595" s="142"/>
      <c r="F595" s="142"/>
      <c r="G595" t="str">
        <f t="shared" si="63"/>
        <v/>
      </c>
      <c r="H595" s="142"/>
      <c r="I595" t="str">
        <f t="shared" ca="1" si="64"/>
        <v/>
      </c>
      <c r="J595" s="142"/>
      <c r="K595" t="str">
        <f t="shared" ca="1" si="65"/>
        <v/>
      </c>
      <c r="L595" s="142"/>
      <c r="M595" s="142"/>
      <c r="N595" s="142"/>
      <c r="O595" s="146"/>
      <c r="P595" s="146"/>
      <c r="Q595" s="145">
        <f t="shared" si="67"/>
        <v>0</v>
      </c>
      <c r="R595" s="146"/>
      <c r="S595" s="146"/>
      <c r="T595" s="145">
        <f t="shared" si="68"/>
        <v>0</v>
      </c>
      <c r="U595" s="146"/>
      <c r="V595" s="146"/>
      <c r="W595" s="145">
        <f t="shared" si="69"/>
        <v>0</v>
      </c>
      <c r="X595" s="126">
        <f t="shared" si="66"/>
        <v>0</v>
      </c>
    </row>
    <row r="596" spans="1:24" x14ac:dyDescent="0.55000000000000004">
      <c r="A596">
        <v>587</v>
      </c>
      <c r="B596" s="142"/>
      <c r="C596" s="142"/>
      <c r="D596" s="142"/>
      <c r="E596" s="142"/>
      <c r="F596" s="142"/>
      <c r="G596" t="str">
        <f t="shared" si="63"/>
        <v/>
      </c>
      <c r="H596" s="142"/>
      <c r="I596" t="str">
        <f t="shared" ca="1" si="64"/>
        <v/>
      </c>
      <c r="J596" s="142"/>
      <c r="K596" t="str">
        <f t="shared" ca="1" si="65"/>
        <v/>
      </c>
      <c r="L596" s="142"/>
      <c r="M596" s="142"/>
      <c r="N596" s="142"/>
      <c r="O596" s="146"/>
      <c r="P596" s="146"/>
      <c r="Q596" s="145">
        <f t="shared" si="67"/>
        <v>0</v>
      </c>
      <c r="R596" s="146"/>
      <c r="S596" s="146"/>
      <c r="T596" s="145">
        <f t="shared" si="68"/>
        <v>0</v>
      </c>
      <c r="U596" s="146"/>
      <c r="V596" s="146"/>
      <c r="W596" s="145">
        <f t="shared" si="69"/>
        <v>0</v>
      </c>
      <c r="X596" s="126">
        <f t="shared" si="66"/>
        <v>0</v>
      </c>
    </row>
    <row r="597" spans="1:24" x14ac:dyDescent="0.55000000000000004">
      <c r="A597">
        <v>588</v>
      </c>
      <c r="B597" s="142"/>
      <c r="C597" s="142"/>
      <c r="D597" s="142"/>
      <c r="E597" s="142"/>
      <c r="F597" s="142"/>
      <c r="G597" t="str">
        <f t="shared" si="63"/>
        <v/>
      </c>
      <c r="H597" s="142"/>
      <c r="I597" t="str">
        <f t="shared" ca="1" si="64"/>
        <v/>
      </c>
      <c r="J597" s="142"/>
      <c r="K597" t="str">
        <f t="shared" ca="1" si="65"/>
        <v/>
      </c>
      <c r="L597" s="142"/>
      <c r="M597" s="142"/>
      <c r="N597" s="142"/>
      <c r="O597" s="146"/>
      <c r="P597" s="146"/>
      <c r="Q597" s="145">
        <f t="shared" si="67"/>
        <v>0</v>
      </c>
      <c r="R597" s="146"/>
      <c r="S597" s="146"/>
      <c r="T597" s="145">
        <f t="shared" si="68"/>
        <v>0</v>
      </c>
      <c r="U597" s="146"/>
      <c r="V597" s="146"/>
      <c r="W597" s="145">
        <f t="shared" si="69"/>
        <v>0</v>
      </c>
      <c r="X597" s="126">
        <f t="shared" si="66"/>
        <v>0</v>
      </c>
    </row>
    <row r="598" spans="1:24" x14ac:dyDescent="0.55000000000000004">
      <c r="A598">
        <v>589</v>
      </c>
      <c r="B598" s="142"/>
      <c r="C598" s="142"/>
      <c r="D598" s="142"/>
      <c r="E598" s="142"/>
      <c r="F598" s="142"/>
      <c r="G598" t="str">
        <f t="shared" si="63"/>
        <v/>
      </c>
      <c r="H598" s="142"/>
      <c r="I598" t="str">
        <f t="shared" ca="1" si="64"/>
        <v/>
      </c>
      <c r="J598" s="142"/>
      <c r="K598" t="str">
        <f t="shared" ca="1" si="65"/>
        <v/>
      </c>
      <c r="L598" s="142"/>
      <c r="M598" s="142"/>
      <c r="N598" s="142"/>
      <c r="O598" s="146"/>
      <c r="P598" s="146"/>
      <c r="Q598" s="145">
        <f t="shared" si="67"/>
        <v>0</v>
      </c>
      <c r="R598" s="146"/>
      <c r="S598" s="146"/>
      <c r="T598" s="145">
        <f t="shared" si="68"/>
        <v>0</v>
      </c>
      <c r="U598" s="146"/>
      <c r="V598" s="146"/>
      <c r="W598" s="145">
        <f t="shared" si="69"/>
        <v>0</v>
      </c>
      <c r="X598" s="126">
        <f t="shared" si="66"/>
        <v>0</v>
      </c>
    </row>
    <row r="599" spans="1:24" x14ac:dyDescent="0.55000000000000004">
      <c r="A599">
        <v>590</v>
      </c>
      <c r="B599" s="142"/>
      <c r="C599" s="142"/>
      <c r="D599" s="142"/>
      <c r="E599" s="142"/>
      <c r="F599" s="142"/>
      <c r="G599" t="str">
        <f t="shared" si="63"/>
        <v/>
      </c>
      <c r="H599" s="142"/>
      <c r="I599" t="str">
        <f t="shared" ca="1" si="64"/>
        <v/>
      </c>
      <c r="J599" s="142"/>
      <c r="K599" t="str">
        <f t="shared" ca="1" si="65"/>
        <v/>
      </c>
      <c r="L599" s="142"/>
      <c r="M599" s="142"/>
      <c r="N599" s="142"/>
      <c r="O599" s="146"/>
      <c r="P599" s="146"/>
      <c r="Q599" s="145">
        <f t="shared" si="67"/>
        <v>0</v>
      </c>
      <c r="R599" s="146"/>
      <c r="S599" s="146"/>
      <c r="T599" s="145">
        <f t="shared" si="68"/>
        <v>0</v>
      </c>
      <c r="U599" s="146"/>
      <c r="V599" s="146"/>
      <c r="W599" s="145">
        <f t="shared" si="69"/>
        <v>0</v>
      </c>
      <c r="X599" s="126">
        <f t="shared" si="66"/>
        <v>0</v>
      </c>
    </row>
    <row r="600" spans="1:24" x14ac:dyDescent="0.55000000000000004">
      <c r="A600">
        <v>591</v>
      </c>
      <c r="B600" s="142"/>
      <c r="C600" s="142"/>
      <c r="D600" s="142"/>
      <c r="E600" s="142"/>
      <c r="F600" s="142"/>
      <c r="G600" t="str">
        <f t="shared" si="63"/>
        <v/>
      </c>
      <c r="H600" s="142"/>
      <c r="I600" t="str">
        <f t="shared" ca="1" si="64"/>
        <v/>
      </c>
      <c r="J600" s="142"/>
      <c r="K600" t="str">
        <f t="shared" ca="1" si="65"/>
        <v/>
      </c>
      <c r="L600" s="142"/>
      <c r="M600" s="142"/>
      <c r="N600" s="142"/>
      <c r="O600" s="146"/>
      <c r="P600" s="146"/>
      <c r="Q600" s="145">
        <f t="shared" si="67"/>
        <v>0</v>
      </c>
      <c r="R600" s="146"/>
      <c r="S600" s="146"/>
      <c r="T600" s="145">
        <f t="shared" si="68"/>
        <v>0</v>
      </c>
      <c r="U600" s="146"/>
      <c r="V600" s="146"/>
      <c r="W600" s="145">
        <f t="shared" si="69"/>
        <v>0</v>
      </c>
      <c r="X600" s="126">
        <f t="shared" si="66"/>
        <v>0</v>
      </c>
    </row>
    <row r="601" spans="1:24" x14ac:dyDescent="0.55000000000000004">
      <c r="A601">
        <v>592</v>
      </c>
      <c r="B601" s="142"/>
      <c r="C601" s="142"/>
      <c r="D601" s="142"/>
      <c r="E601" s="142"/>
      <c r="F601" s="142"/>
      <c r="G601" t="str">
        <f t="shared" si="63"/>
        <v/>
      </c>
      <c r="H601" s="142"/>
      <c r="I601" t="str">
        <f t="shared" ca="1" si="64"/>
        <v/>
      </c>
      <c r="J601" s="142"/>
      <c r="K601" t="str">
        <f t="shared" ca="1" si="65"/>
        <v/>
      </c>
      <c r="L601" s="142"/>
      <c r="M601" s="142"/>
      <c r="N601" s="142"/>
      <c r="O601" s="146"/>
      <c r="P601" s="146"/>
      <c r="Q601" s="145">
        <f t="shared" si="67"/>
        <v>0</v>
      </c>
      <c r="R601" s="146"/>
      <c r="S601" s="146"/>
      <c r="T601" s="145">
        <f t="shared" si="68"/>
        <v>0</v>
      </c>
      <c r="U601" s="146"/>
      <c r="V601" s="146"/>
      <c r="W601" s="145">
        <f t="shared" si="69"/>
        <v>0</v>
      </c>
      <c r="X601" s="126">
        <f t="shared" si="66"/>
        <v>0</v>
      </c>
    </row>
    <row r="602" spans="1:24" x14ac:dyDescent="0.55000000000000004">
      <c r="A602">
        <v>593</v>
      </c>
      <c r="B602" s="142"/>
      <c r="C602" s="142"/>
      <c r="D602" s="142"/>
      <c r="E602" s="142"/>
      <c r="F602" s="142"/>
      <c r="G602" t="str">
        <f t="shared" si="63"/>
        <v/>
      </c>
      <c r="H602" s="142"/>
      <c r="I602" t="str">
        <f t="shared" ca="1" si="64"/>
        <v/>
      </c>
      <c r="J602" s="142"/>
      <c r="K602" t="str">
        <f t="shared" ca="1" si="65"/>
        <v/>
      </c>
      <c r="L602" s="142"/>
      <c r="M602" s="142"/>
      <c r="N602" s="142"/>
      <c r="O602" s="146"/>
      <c r="P602" s="146"/>
      <c r="Q602" s="145">
        <f t="shared" si="67"/>
        <v>0</v>
      </c>
      <c r="R602" s="146"/>
      <c r="S602" s="146"/>
      <c r="T602" s="145">
        <f t="shared" si="68"/>
        <v>0</v>
      </c>
      <c r="U602" s="146"/>
      <c r="V602" s="146"/>
      <c r="W602" s="145">
        <f t="shared" si="69"/>
        <v>0</v>
      </c>
      <c r="X602" s="126">
        <f t="shared" si="66"/>
        <v>0</v>
      </c>
    </row>
    <row r="603" spans="1:24" x14ac:dyDescent="0.55000000000000004">
      <c r="A603">
        <v>594</v>
      </c>
      <c r="B603" s="142"/>
      <c r="C603" s="142"/>
      <c r="D603" s="142"/>
      <c r="E603" s="142"/>
      <c r="F603" s="142"/>
      <c r="G603" t="str">
        <f t="shared" si="63"/>
        <v/>
      </c>
      <c r="H603" s="142"/>
      <c r="I603" t="str">
        <f t="shared" ca="1" si="64"/>
        <v/>
      </c>
      <c r="J603" s="142"/>
      <c r="K603" t="str">
        <f t="shared" ca="1" si="65"/>
        <v/>
      </c>
      <c r="L603" s="142"/>
      <c r="M603" s="142"/>
      <c r="N603" s="142"/>
      <c r="O603" s="146"/>
      <c r="P603" s="146"/>
      <c r="Q603" s="145">
        <f t="shared" si="67"/>
        <v>0</v>
      </c>
      <c r="R603" s="146"/>
      <c r="S603" s="146"/>
      <c r="T603" s="145">
        <f t="shared" si="68"/>
        <v>0</v>
      </c>
      <c r="U603" s="146"/>
      <c r="V603" s="146"/>
      <c r="W603" s="145">
        <f t="shared" si="69"/>
        <v>0</v>
      </c>
      <c r="X603" s="126">
        <f t="shared" si="66"/>
        <v>0</v>
      </c>
    </row>
    <row r="604" spans="1:24" x14ac:dyDescent="0.55000000000000004">
      <c r="A604">
        <v>595</v>
      </c>
      <c r="B604" s="142"/>
      <c r="C604" s="142"/>
      <c r="D604" s="142"/>
      <c r="E604" s="142"/>
      <c r="F604" s="142"/>
      <c r="G604" t="str">
        <f t="shared" si="63"/>
        <v/>
      </c>
      <c r="H604" s="142"/>
      <c r="I604" t="str">
        <f t="shared" ca="1" si="64"/>
        <v/>
      </c>
      <c r="J604" s="142"/>
      <c r="K604" t="str">
        <f t="shared" ca="1" si="65"/>
        <v/>
      </c>
      <c r="L604" s="142"/>
      <c r="M604" s="142"/>
      <c r="N604" s="142"/>
      <c r="O604" s="146"/>
      <c r="P604" s="146"/>
      <c r="Q604" s="145">
        <f t="shared" si="67"/>
        <v>0</v>
      </c>
      <c r="R604" s="146"/>
      <c r="S604" s="146"/>
      <c r="T604" s="145">
        <f t="shared" si="68"/>
        <v>0</v>
      </c>
      <c r="U604" s="146"/>
      <c r="V604" s="146"/>
      <c r="W604" s="145">
        <f t="shared" si="69"/>
        <v>0</v>
      </c>
      <c r="X604" s="126">
        <f t="shared" si="66"/>
        <v>0</v>
      </c>
    </row>
    <row r="605" spans="1:24" x14ac:dyDescent="0.55000000000000004">
      <c r="A605">
        <v>596</v>
      </c>
      <c r="B605" s="142"/>
      <c r="C605" s="142"/>
      <c r="D605" s="142"/>
      <c r="E605" s="142"/>
      <c r="F605" s="142"/>
      <c r="G605" t="str">
        <f t="shared" si="63"/>
        <v/>
      </c>
      <c r="H605" s="142"/>
      <c r="I605" t="str">
        <f t="shared" ca="1" si="64"/>
        <v/>
      </c>
      <c r="J605" s="142"/>
      <c r="K605" t="str">
        <f t="shared" ca="1" si="65"/>
        <v/>
      </c>
      <c r="L605" s="142"/>
      <c r="M605" s="142"/>
      <c r="N605" s="142"/>
      <c r="O605" s="146"/>
      <c r="P605" s="146"/>
      <c r="Q605" s="145">
        <f t="shared" si="67"/>
        <v>0</v>
      </c>
      <c r="R605" s="146"/>
      <c r="S605" s="146"/>
      <c r="T605" s="145">
        <f t="shared" si="68"/>
        <v>0</v>
      </c>
      <c r="U605" s="146"/>
      <c r="V605" s="146"/>
      <c r="W605" s="145">
        <f t="shared" si="69"/>
        <v>0</v>
      </c>
      <c r="X605" s="126">
        <f t="shared" si="66"/>
        <v>0</v>
      </c>
    </row>
    <row r="606" spans="1:24" x14ac:dyDescent="0.55000000000000004">
      <c r="A606">
        <v>597</v>
      </c>
      <c r="B606" s="142"/>
      <c r="C606" s="142"/>
      <c r="D606" s="142"/>
      <c r="E606" s="142"/>
      <c r="F606" s="142"/>
      <c r="G606" t="str">
        <f t="shared" si="63"/>
        <v/>
      </c>
      <c r="H606" s="142"/>
      <c r="I606" t="str">
        <f t="shared" ca="1" si="64"/>
        <v/>
      </c>
      <c r="J606" s="142"/>
      <c r="K606" t="str">
        <f t="shared" ca="1" si="65"/>
        <v/>
      </c>
      <c r="L606" s="142"/>
      <c r="M606" s="142"/>
      <c r="N606" s="142"/>
      <c r="O606" s="146"/>
      <c r="P606" s="146"/>
      <c r="Q606" s="145">
        <f t="shared" si="67"/>
        <v>0</v>
      </c>
      <c r="R606" s="146"/>
      <c r="S606" s="146"/>
      <c r="T606" s="145">
        <f t="shared" si="68"/>
        <v>0</v>
      </c>
      <c r="U606" s="146"/>
      <c r="V606" s="146"/>
      <c r="W606" s="145">
        <f t="shared" si="69"/>
        <v>0</v>
      </c>
      <c r="X606" s="126">
        <f t="shared" si="66"/>
        <v>0</v>
      </c>
    </row>
    <row r="607" spans="1:24" x14ac:dyDescent="0.55000000000000004">
      <c r="A607">
        <v>598</v>
      </c>
      <c r="B607" s="142"/>
      <c r="C607" s="142"/>
      <c r="D607" s="142"/>
      <c r="E607" s="142"/>
      <c r="F607" s="142"/>
      <c r="G607" t="str">
        <f t="shared" si="63"/>
        <v/>
      </c>
      <c r="H607" s="142"/>
      <c r="I607" t="str">
        <f t="shared" ca="1" si="64"/>
        <v/>
      </c>
      <c r="J607" s="142"/>
      <c r="K607" t="str">
        <f t="shared" ca="1" si="65"/>
        <v/>
      </c>
      <c r="L607" s="142"/>
      <c r="M607" s="142"/>
      <c r="N607" s="142"/>
      <c r="O607" s="146"/>
      <c r="P607" s="146"/>
      <c r="Q607" s="145">
        <f t="shared" si="67"/>
        <v>0</v>
      </c>
      <c r="R607" s="146"/>
      <c r="S607" s="146"/>
      <c r="T607" s="145">
        <f t="shared" si="68"/>
        <v>0</v>
      </c>
      <c r="U607" s="146"/>
      <c r="V607" s="146"/>
      <c r="W607" s="145">
        <f t="shared" si="69"/>
        <v>0</v>
      </c>
      <c r="X607" s="126">
        <f t="shared" si="66"/>
        <v>0</v>
      </c>
    </row>
    <row r="608" spans="1:24" x14ac:dyDescent="0.55000000000000004">
      <c r="A608">
        <v>599</v>
      </c>
      <c r="B608" s="142"/>
      <c r="C608" s="142"/>
      <c r="D608" s="142"/>
      <c r="E608" s="142"/>
      <c r="F608" s="142"/>
      <c r="G608" t="str">
        <f t="shared" si="63"/>
        <v/>
      </c>
      <c r="H608" s="142"/>
      <c r="I608" t="str">
        <f t="shared" ca="1" si="64"/>
        <v/>
      </c>
      <c r="J608" s="142"/>
      <c r="K608" t="str">
        <f t="shared" ca="1" si="65"/>
        <v/>
      </c>
      <c r="L608" s="142"/>
      <c r="M608" s="142"/>
      <c r="N608" s="142"/>
      <c r="O608" s="146"/>
      <c r="P608" s="146"/>
      <c r="Q608" s="145">
        <f t="shared" si="67"/>
        <v>0</v>
      </c>
      <c r="R608" s="146"/>
      <c r="S608" s="146"/>
      <c r="T608" s="145">
        <f t="shared" si="68"/>
        <v>0</v>
      </c>
      <c r="U608" s="146"/>
      <c r="V608" s="146"/>
      <c r="W608" s="145">
        <f t="shared" si="69"/>
        <v>0</v>
      </c>
      <c r="X608" s="126">
        <f t="shared" si="66"/>
        <v>0</v>
      </c>
    </row>
    <row r="609" spans="1:24" x14ac:dyDescent="0.55000000000000004">
      <c r="A609">
        <v>600</v>
      </c>
      <c r="B609" s="142"/>
      <c r="C609" s="142"/>
      <c r="D609" s="142"/>
      <c r="E609" s="142"/>
      <c r="F609" s="142"/>
      <c r="G609" t="str">
        <f t="shared" si="63"/>
        <v/>
      </c>
      <c r="H609" s="142"/>
      <c r="I609" t="str">
        <f t="shared" ca="1" si="64"/>
        <v/>
      </c>
      <c r="J609" s="142"/>
      <c r="K609" t="str">
        <f t="shared" ca="1" si="65"/>
        <v/>
      </c>
      <c r="L609" s="142"/>
      <c r="M609" s="142"/>
      <c r="N609" s="142"/>
      <c r="O609" s="146"/>
      <c r="P609" s="146"/>
      <c r="Q609" s="145">
        <f t="shared" si="67"/>
        <v>0</v>
      </c>
      <c r="R609" s="146"/>
      <c r="S609" s="146"/>
      <c r="T609" s="145">
        <f t="shared" si="68"/>
        <v>0</v>
      </c>
      <c r="U609" s="146"/>
      <c r="V609" s="146"/>
      <c r="W609" s="145">
        <f t="shared" si="69"/>
        <v>0</v>
      </c>
      <c r="X609" s="126">
        <f t="shared" si="66"/>
        <v>0</v>
      </c>
    </row>
    <row r="610" spans="1:24" x14ac:dyDescent="0.55000000000000004">
      <c r="A610">
        <v>601</v>
      </c>
      <c r="B610" s="142"/>
      <c r="C610" s="142"/>
      <c r="D610" s="142"/>
      <c r="E610" s="142"/>
      <c r="F610" s="142"/>
      <c r="G610" t="str">
        <f t="shared" si="63"/>
        <v/>
      </c>
      <c r="H610" s="142"/>
      <c r="I610" t="str">
        <f t="shared" ca="1" si="64"/>
        <v/>
      </c>
      <c r="J610" s="142"/>
      <c r="K610" t="str">
        <f t="shared" ca="1" si="65"/>
        <v/>
      </c>
      <c r="L610" s="142"/>
      <c r="M610" s="142"/>
      <c r="N610" s="142"/>
      <c r="O610" s="146"/>
      <c r="P610" s="146"/>
      <c r="Q610" s="145">
        <f t="shared" si="67"/>
        <v>0</v>
      </c>
      <c r="R610" s="146"/>
      <c r="S610" s="146"/>
      <c r="T610" s="145">
        <f t="shared" si="68"/>
        <v>0</v>
      </c>
      <c r="U610" s="146"/>
      <c r="V610" s="146"/>
      <c r="W610" s="145">
        <f t="shared" si="69"/>
        <v>0</v>
      </c>
      <c r="X610" s="126">
        <f t="shared" si="66"/>
        <v>0</v>
      </c>
    </row>
    <row r="611" spans="1:24" x14ac:dyDescent="0.55000000000000004">
      <c r="A611">
        <v>602</v>
      </c>
      <c r="B611" s="142"/>
      <c r="C611" s="142"/>
      <c r="D611" s="142"/>
      <c r="E611" s="142"/>
      <c r="F611" s="142"/>
      <c r="G611" t="str">
        <f t="shared" si="63"/>
        <v/>
      </c>
      <c r="H611" s="142"/>
      <c r="I611" t="str">
        <f t="shared" ca="1" si="64"/>
        <v/>
      </c>
      <c r="J611" s="142"/>
      <c r="K611" t="str">
        <f t="shared" ca="1" si="65"/>
        <v/>
      </c>
      <c r="L611" s="142"/>
      <c r="M611" s="142"/>
      <c r="N611" s="142"/>
      <c r="O611" s="146"/>
      <c r="P611" s="146"/>
      <c r="Q611" s="145">
        <f t="shared" si="67"/>
        <v>0</v>
      </c>
      <c r="R611" s="146"/>
      <c r="S611" s="146"/>
      <c r="T611" s="145">
        <f t="shared" si="68"/>
        <v>0</v>
      </c>
      <c r="U611" s="146"/>
      <c r="V611" s="146"/>
      <c r="W611" s="145">
        <f t="shared" si="69"/>
        <v>0</v>
      </c>
      <c r="X611" s="126">
        <f t="shared" si="66"/>
        <v>0</v>
      </c>
    </row>
    <row r="612" spans="1:24" x14ac:dyDescent="0.55000000000000004">
      <c r="A612">
        <v>603</v>
      </c>
      <c r="B612" s="142"/>
      <c r="C612" s="142"/>
      <c r="D612" s="142"/>
      <c r="E612" s="142"/>
      <c r="F612" s="142"/>
      <c r="G612" t="str">
        <f t="shared" si="63"/>
        <v/>
      </c>
      <c r="H612" s="142"/>
      <c r="I612" t="str">
        <f t="shared" ca="1" si="64"/>
        <v/>
      </c>
      <c r="J612" s="142"/>
      <c r="K612" t="str">
        <f t="shared" ca="1" si="65"/>
        <v/>
      </c>
      <c r="L612" s="142"/>
      <c r="M612" s="142"/>
      <c r="N612" s="142"/>
      <c r="O612" s="146"/>
      <c r="P612" s="146"/>
      <c r="Q612" s="145">
        <f t="shared" si="67"/>
        <v>0</v>
      </c>
      <c r="R612" s="146"/>
      <c r="S612" s="146"/>
      <c r="T612" s="145">
        <f t="shared" si="68"/>
        <v>0</v>
      </c>
      <c r="U612" s="146"/>
      <c r="V612" s="146"/>
      <c r="W612" s="145">
        <f t="shared" si="69"/>
        <v>0</v>
      </c>
      <c r="X612" s="126">
        <f t="shared" si="66"/>
        <v>0</v>
      </c>
    </row>
    <row r="613" spans="1:24" x14ac:dyDescent="0.55000000000000004">
      <c r="A613">
        <v>604</v>
      </c>
      <c r="B613" s="142"/>
      <c r="C613" s="142"/>
      <c r="D613" s="142"/>
      <c r="E613" s="142"/>
      <c r="F613" s="142"/>
      <c r="G613" t="str">
        <f t="shared" si="63"/>
        <v/>
      </c>
      <c r="H613" s="142"/>
      <c r="I613" t="str">
        <f t="shared" ca="1" si="64"/>
        <v/>
      </c>
      <c r="J613" s="142"/>
      <c r="K613" t="str">
        <f t="shared" ca="1" si="65"/>
        <v/>
      </c>
      <c r="L613" s="142"/>
      <c r="M613" s="142"/>
      <c r="N613" s="142"/>
      <c r="O613" s="146"/>
      <c r="P613" s="146"/>
      <c r="Q613" s="145">
        <f t="shared" si="67"/>
        <v>0</v>
      </c>
      <c r="R613" s="146"/>
      <c r="S613" s="146"/>
      <c r="T613" s="145">
        <f t="shared" si="68"/>
        <v>0</v>
      </c>
      <c r="U613" s="146"/>
      <c r="V613" s="146"/>
      <c r="W613" s="145">
        <f t="shared" si="69"/>
        <v>0</v>
      </c>
      <c r="X613" s="126">
        <f t="shared" si="66"/>
        <v>0</v>
      </c>
    </row>
    <row r="614" spans="1:24" x14ac:dyDescent="0.55000000000000004">
      <c r="A614">
        <v>605</v>
      </c>
      <c r="B614" s="142"/>
      <c r="C614" s="142"/>
      <c r="D614" s="142"/>
      <c r="E614" s="142"/>
      <c r="F614" s="142"/>
      <c r="G614" t="str">
        <f t="shared" si="63"/>
        <v/>
      </c>
      <c r="H614" s="142"/>
      <c r="I614" t="str">
        <f t="shared" ca="1" si="64"/>
        <v/>
      </c>
      <c r="J614" s="142"/>
      <c r="K614" t="str">
        <f t="shared" ca="1" si="65"/>
        <v/>
      </c>
      <c r="L614" s="142"/>
      <c r="M614" s="142"/>
      <c r="N614" s="142"/>
      <c r="O614" s="146"/>
      <c r="P614" s="146"/>
      <c r="Q614" s="145">
        <f t="shared" si="67"/>
        <v>0</v>
      </c>
      <c r="R614" s="146"/>
      <c r="S614" s="146"/>
      <c r="T614" s="145">
        <f t="shared" si="68"/>
        <v>0</v>
      </c>
      <c r="U614" s="146"/>
      <c r="V614" s="146"/>
      <c r="W614" s="145">
        <f t="shared" si="69"/>
        <v>0</v>
      </c>
      <c r="X614" s="126">
        <f t="shared" si="66"/>
        <v>0</v>
      </c>
    </row>
    <row r="615" spans="1:24" x14ac:dyDescent="0.55000000000000004">
      <c r="A615">
        <v>606</v>
      </c>
      <c r="B615" s="142"/>
      <c r="C615" s="142"/>
      <c r="D615" s="142"/>
      <c r="E615" s="142"/>
      <c r="F615" s="142"/>
      <c r="G615" t="str">
        <f t="shared" si="63"/>
        <v/>
      </c>
      <c r="H615" s="142"/>
      <c r="I615" t="str">
        <f t="shared" ca="1" si="64"/>
        <v/>
      </c>
      <c r="J615" s="142"/>
      <c r="K615" t="str">
        <f t="shared" ca="1" si="65"/>
        <v/>
      </c>
      <c r="L615" s="142"/>
      <c r="M615" s="142"/>
      <c r="N615" s="142"/>
      <c r="O615" s="146"/>
      <c r="P615" s="146"/>
      <c r="Q615" s="145">
        <f t="shared" si="67"/>
        <v>0</v>
      </c>
      <c r="R615" s="146"/>
      <c r="S615" s="146"/>
      <c r="T615" s="145">
        <f t="shared" si="68"/>
        <v>0</v>
      </c>
      <c r="U615" s="146"/>
      <c r="V615" s="146"/>
      <c r="W615" s="145">
        <f t="shared" si="69"/>
        <v>0</v>
      </c>
      <c r="X615" s="126">
        <f t="shared" si="66"/>
        <v>0</v>
      </c>
    </row>
    <row r="616" spans="1:24" x14ac:dyDescent="0.55000000000000004">
      <c r="A616">
        <v>607</v>
      </c>
      <c r="B616" s="142"/>
      <c r="C616" s="142"/>
      <c r="D616" s="142"/>
      <c r="E616" s="142"/>
      <c r="F616" s="142"/>
      <c r="G616" t="str">
        <f t="shared" si="63"/>
        <v/>
      </c>
      <c r="H616" s="142"/>
      <c r="I616" t="str">
        <f t="shared" ca="1" si="64"/>
        <v/>
      </c>
      <c r="J616" s="142"/>
      <c r="K616" t="str">
        <f t="shared" ca="1" si="65"/>
        <v/>
      </c>
      <c r="L616" s="142"/>
      <c r="M616" s="142"/>
      <c r="N616" s="142"/>
      <c r="O616" s="146"/>
      <c r="P616" s="146"/>
      <c r="Q616" s="145">
        <f t="shared" si="67"/>
        <v>0</v>
      </c>
      <c r="R616" s="146"/>
      <c r="S616" s="146"/>
      <c r="T616" s="145">
        <f t="shared" si="68"/>
        <v>0</v>
      </c>
      <c r="U616" s="146"/>
      <c r="V616" s="146"/>
      <c r="W616" s="145">
        <f t="shared" si="69"/>
        <v>0</v>
      </c>
      <c r="X616" s="126">
        <f t="shared" si="66"/>
        <v>0</v>
      </c>
    </row>
    <row r="617" spans="1:24" x14ac:dyDescent="0.55000000000000004">
      <c r="A617">
        <v>608</v>
      </c>
      <c r="B617" s="142"/>
      <c r="C617" s="142"/>
      <c r="D617" s="142"/>
      <c r="E617" s="142"/>
      <c r="F617" s="142"/>
      <c r="G617" t="str">
        <f t="shared" si="63"/>
        <v/>
      </c>
      <c r="H617" s="142"/>
      <c r="I617" t="str">
        <f t="shared" ca="1" si="64"/>
        <v/>
      </c>
      <c r="J617" s="142"/>
      <c r="K617" t="str">
        <f t="shared" ca="1" si="65"/>
        <v/>
      </c>
      <c r="L617" s="142"/>
      <c r="M617" s="142"/>
      <c r="N617" s="142"/>
      <c r="O617" s="146"/>
      <c r="P617" s="146"/>
      <c r="Q617" s="145">
        <f t="shared" si="67"/>
        <v>0</v>
      </c>
      <c r="R617" s="146"/>
      <c r="S617" s="146"/>
      <c r="T617" s="145">
        <f t="shared" si="68"/>
        <v>0</v>
      </c>
      <c r="U617" s="146"/>
      <c r="V617" s="146"/>
      <c r="W617" s="145">
        <f t="shared" si="69"/>
        <v>0</v>
      </c>
      <c r="X617" s="126">
        <f t="shared" si="66"/>
        <v>0</v>
      </c>
    </row>
    <row r="618" spans="1:24" x14ac:dyDescent="0.55000000000000004">
      <c r="A618">
        <v>609</v>
      </c>
      <c r="B618" s="142"/>
      <c r="C618" s="142"/>
      <c r="D618" s="142"/>
      <c r="E618" s="142"/>
      <c r="F618" s="142"/>
      <c r="G618" t="str">
        <f t="shared" si="63"/>
        <v/>
      </c>
      <c r="H618" s="142"/>
      <c r="I618" t="str">
        <f t="shared" ca="1" si="64"/>
        <v/>
      </c>
      <c r="J618" s="142"/>
      <c r="K618" t="str">
        <f t="shared" ca="1" si="65"/>
        <v/>
      </c>
      <c r="L618" s="142"/>
      <c r="M618" s="142"/>
      <c r="N618" s="142"/>
      <c r="O618" s="146"/>
      <c r="P618" s="146"/>
      <c r="Q618" s="145">
        <f t="shared" si="67"/>
        <v>0</v>
      </c>
      <c r="R618" s="146"/>
      <c r="S618" s="146"/>
      <c r="T618" s="145">
        <f t="shared" si="68"/>
        <v>0</v>
      </c>
      <c r="U618" s="146"/>
      <c r="V618" s="146"/>
      <c r="W618" s="145">
        <f t="shared" si="69"/>
        <v>0</v>
      </c>
      <c r="X618" s="126">
        <f t="shared" si="66"/>
        <v>0</v>
      </c>
    </row>
    <row r="619" spans="1:24" x14ac:dyDescent="0.55000000000000004">
      <c r="A619">
        <v>610</v>
      </c>
      <c r="B619" s="142"/>
      <c r="C619" s="142"/>
      <c r="D619" s="142"/>
      <c r="E619" s="142"/>
      <c r="F619" s="142"/>
      <c r="G619" t="str">
        <f t="shared" si="63"/>
        <v/>
      </c>
      <c r="H619" s="142"/>
      <c r="I619" t="str">
        <f t="shared" ca="1" si="64"/>
        <v/>
      </c>
      <c r="J619" s="142"/>
      <c r="K619" t="str">
        <f t="shared" ca="1" si="65"/>
        <v/>
      </c>
      <c r="L619" s="142"/>
      <c r="M619" s="142"/>
      <c r="N619" s="142"/>
      <c r="O619" s="146"/>
      <c r="P619" s="146"/>
      <c r="Q619" s="145">
        <f t="shared" si="67"/>
        <v>0</v>
      </c>
      <c r="R619" s="146"/>
      <c r="S619" s="146"/>
      <c r="T619" s="145">
        <f t="shared" si="68"/>
        <v>0</v>
      </c>
      <c r="U619" s="146"/>
      <c r="V619" s="146"/>
      <c r="W619" s="145">
        <f t="shared" si="69"/>
        <v>0</v>
      </c>
      <c r="X619" s="126">
        <f t="shared" si="66"/>
        <v>0</v>
      </c>
    </row>
    <row r="620" spans="1:24" x14ac:dyDescent="0.55000000000000004">
      <c r="A620">
        <v>611</v>
      </c>
      <c r="B620" s="142"/>
      <c r="C620" s="142"/>
      <c r="D620" s="142"/>
      <c r="E620" s="142"/>
      <c r="F620" s="142"/>
      <c r="G620" t="str">
        <f t="shared" si="63"/>
        <v/>
      </c>
      <c r="H620" s="142"/>
      <c r="I620" t="str">
        <f t="shared" ca="1" si="64"/>
        <v/>
      </c>
      <c r="J620" s="142"/>
      <c r="K620" t="str">
        <f t="shared" ca="1" si="65"/>
        <v/>
      </c>
      <c r="L620" s="142"/>
      <c r="M620" s="142"/>
      <c r="N620" s="142"/>
      <c r="O620" s="146"/>
      <c r="P620" s="146"/>
      <c r="Q620" s="145">
        <f t="shared" si="67"/>
        <v>0</v>
      </c>
      <c r="R620" s="146"/>
      <c r="S620" s="146"/>
      <c r="T620" s="145">
        <f t="shared" si="68"/>
        <v>0</v>
      </c>
      <c r="U620" s="146"/>
      <c r="V620" s="146"/>
      <c r="W620" s="145">
        <f t="shared" si="69"/>
        <v>0</v>
      </c>
      <c r="X620" s="126">
        <f t="shared" si="66"/>
        <v>0</v>
      </c>
    </row>
    <row r="621" spans="1:24" x14ac:dyDescent="0.55000000000000004">
      <c r="A621">
        <v>612</v>
      </c>
      <c r="B621" s="142"/>
      <c r="C621" s="142"/>
      <c r="D621" s="142"/>
      <c r="E621" s="142"/>
      <c r="F621" s="142"/>
      <c r="G621" t="str">
        <f t="shared" si="63"/>
        <v/>
      </c>
      <c r="H621" s="142"/>
      <c r="I621" t="str">
        <f t="shared" ca="1" si="64"/>
        <v/>
      </c>
      <c r="J621" s="142"/>
      <c r="K621" t="str">
        <f t="shared" ca="1" si="65"/>
        <v/>
      </c>
      <c r="L621" s="142"/>
      <c r="M621" s="142"/>
      <c r="N621" s="142"/>
      <c r="O621" s="146"/>
      <c r="P621" s="146"/>
      <c r="Q621" s="145">
        <f t="shared" si="67"/>
        <v>0</v>
      </c>
      <c r="R621" s="146"/>
      <c r="S621" s="146"/>
      <c r="T621" s="145">
        <f t="shared" si="68"/>
        <v>0</v>
      </c>
      <c r="U621" s="146"/>
      <c r="V621" s="146"/>
      <c r="W621" s="145">
        <f t="shared" si="69"/>
        <v>0</v>
      </c>
      <c r="X621" s="126">
        <f t="shared" si="66"/>
        <v>0</v>
      </c>
    </row>
    <row r="622" spans="1:24" x14ac:dyDescent="0.55000000000000004">
      <c r="A622">
        <v>613</v>
      </c>
      <c r="B622" s="142"/>
      <c r="C622" s="142"/>
      <c r="D622" s="142"/>
      <c r="E622" s="142"/>
      <c r="F622" s="142"/>
      <c r="G622" t="str">
        <f t="shared" si="63"/>
        <v/>
      </c>
      <c r="H622" s="142"/>
      <c r="I622" t="str">
        <f t="shared" ca="1" si="64"/>
        <v/>
      </c>
      <c r="J622" s="142"/>
      <c r="K622" t="str">
        <f t="shared" ca="1" si="65"/>
        <v/>
      </c>
      <c r="L622" s="142"/>
      <c r="M622" s="142"/>
      <c r="N622" s="142"/>
      <c r="O622" s="146"/>
      <c r="P622" s="146"/>
      <c r="Q622" s="145">
        <f t="shared" si="67"/>
        <v>0</v>
      </c>
      <c r="R622" s="146"/>
      <c r="S622" s="146"/>
      <c r="T622" s="145">
        <f t="shared" si="68"/>
        <v>0</v>
      </c>
      <c r="U622" s="146"/>
      <c r="V622" s="146"/>
      <c r="W622" s="145">
        <f t="shared" si="69"/>
        <v>0</v>
      </c>
      <c r="X622" s="126">
        <f t="shared" si="66"/>
        <v>0</v>
      </c>
    </row>
    <row r="623" spans="1:24" x14ac:dyDescent="0.55000000000000004">
      <c r="A623">
        <v>614</v>
      </c>
      <c r="B623" s="142"/>
      <c r="C623" s="142"/>
      <c r="D623" s="142"/>
      <c r="E623" s="142"/>
      <c r="F623" s="142"/>
      <c r="G623" t="str">
        <f t="shared" si="63"/>
        <v/>
      </c>
      <c r="H623" s="142"/>
      <c r="I623" t="str">
        <f t="shared" ca="1" si="64"/>
        <v/>
      </c>
      <c r="J623" s="142"/>
      <c r="K623" t="str">
        <f t="shared" ca="1" si="65"/>
        <v/>
      </c>
      <c r="L623" s="142"/>
      <c r="M623" s="142"/>
      <c r="N623" s="142"/>
      <c r="O623" s="146"/>
      <c r="P623" s="146"/>
      <c r="Q623" s="145">
        <f t="shared" si="67"/>
        <v>0</v>
      </c>
      <c r="R623" s="146"/>
      <c r="S623" s="146"/>
      <c r="T623" s="145">
        <f t="shared" si="68"/>
        <v>0</v>
      </c>
      <c r="U623" s="146"/>
      <c r="V623" s="146"/>
      <c r="W623" s="145">
        <f t="shared" si="69"/>
        <v>0</v>
      </c>
      <c r="X623" s="126">
        <f t="shared" si="66"/>
        <v>0</v>
      </c>
    </row>
    <row r="624" spans="1:24" x14ac:dyDescent="0.55000000000000004">
      <c r="A624">
        <v>615</v>
      </c>
      <c r="B624" s="142"/>
      <c r="C624" s="142"/>
      <c r="D624" s="142"/>
      <c r="E624" s="142"/>
      <c r="F624" s="142"/>
      <c r="G624" t="str">
        <f t="shared" si="63"/>
        <v/>
      </c>
      <c r="H624" s="142"/>
      <c r="I624" t="str">
        <f t="shared" ca="1" si="64"/>
        <v/>
      </c>
      <c r="J624" s="142"/>
      <c r="K624" t="str">
        <f t="shared" ca="1" si="65"/>
        <v/>
      </c>
      <c r="L624" s="142"/>
      <c r="M624" s="142"/>
      <c r="N624" s="142"/>
      <c r="O624" s="146"/>
      <c r="P624" s="146"/>
      <c r="Q624" s="145">
        <f t="shared" si="67"/>
        <v>0</v>
      </c>
      <c r="R624" s="146"/>
      <c r="S624" s="146"/>
      <c r="T624" s="145">
        <f t="shared" si="68"/>
        <v>0</v>
      </c>
      <c r="U624" s="146"/>
      <c r="V624" s="146"/>
      <c r="W624" s="145">
        <f t="shared" si="69"/>
        <v>0</v>
      </c>
      <c r="X624" s="126">
        <f t="shared" si="66"/>
        <v>0</v>
      </c>
    </row>
    <row r="625" spans="1:24" x14ac:dyDescent="0.55000000000000004">
      <c r="A625">
        <v>616</v>
      </c>
      <c r="B625" s="142"/>
      <c r="C625" s="142"/>
      <c r="D625" s="142"/>
      <c r="E625" s="142"/>
      <c r="F625" s="142"/>
      <c r="G625" t="str">
        <f t="shared" si="63"/>
        <v/>
      </c>
      <c r="H625" s="142"/>
      <c r="I625" t="str">
        <f t="shared" ca="1" si="64"/>
        <v/>
      </c>
      <c r="J625" s="142"/>
      <c r="K625" t="str">
        <f t="shared" ca="1" si="65"/>
        <v/>
      </c>
      <c r="L625" s="142"/>
      <c r="M625" s="142"/>
      <c r="N625" s="142"/>
      <c r="O625" s="146"/>
      <c r="P625" s="146"/>
      <c r="Q625" s="145">
        <f t="shared" si="67"/>
        <v>0</v>
      </c>
      <c r="R625" s="146"/>
      <c r="S625" s="146"/>
      <c r="T625" s="145">
        <f t="shared" si="68"/>
        <v>0</v>
      </c>
      <c r="U625" s="146"/>
      <c r="V625" s="146"/>
      <c r="W625" s="145">
        <f t="shared" si="69"/>
        <v>0</v>
      </c>
      <c r="X625" s="126">
        <f t="shared" si="66"/>
        <v>0</v>
      </c>
    </row>
    <row r="626" spans="1:24" x14ac:dyDescent="0.55000000000000004">
      <c r="A626">
        <v>617</v>
      </c>
      <c r="B626" s="142"/>
      <c r="C626" s="142"/>
      <c r="D626" s="142"/>
      <c r="E626" s="142"/>
      <c r="F626" s="142"/>
      <c r="G626" t="str">
        <f t="shared" si="63"/>
        <v/>
      </c>
      <c r="H626" s="142"/>
      <c r="I626" t="str">
        <f t="shared" ca="1" si="64"/>
        <v/>
      </c>
      <c r="J626" s="142"/>
      <c r="K626" t="str">
        <f t="shared" ca="1" si="65"/>
        <v/>
      </c>
      <c r="L626" s="142"/>
      <c r="M626" s="142"/>
      <c r="N626" s="142"/>
      <c r="O626" s="146"/>
      <c r="P626" s="146"/>
      <c r="Q626" s="145">
        <f t="shared" si="67"/>
        <v>0</v>
      </c>
      <c r="R626" s="146"/>
      <c r="S626" s="146"/>
      <c r="T626" s="145">
        <f t="shared" si="68"/>
        <v>0</v>
      </c>
      <c r="U626" s="146"/>
      <c r="V626" s="146"/>
      <c r="W626" s="145">
        <f t="shared" si="69"/>
        <v>0</v>
      </c>
      <c r="X626" s="126">
        <f t="shared" si="66"/>
        <v>0</v>
      </c>
    </row>
    <row r="627" spans="1:24" x14ac:dyDescent="0.55000000000000004">
      <c r="A627">
        <v>618</v>
      </c>
      <c r="B627" s="142"/>
      <c r="C627" s="142"/>
      <c r="D627" s="142"/>
      <c r="E627" s="142"/>
      <c r="F627" s="142"/>
      <c r="G627" t="str">
        <f t="shared" si="63"/>
        <v/>
      </c>
      <c r="H627" s="142"/>
      <c r="I627" t="str">
        <f t="shared" ca="1" si="64"/>
        <v/>
      </c>
      <c r="J627" s="142"/>
      <c r="K627" t="str">
        <f t="shared" ca="1" si="65"/>
        <v/>
      </c>
      <c r="L627" s="142"/>
      <c r="M627" s="142"/>
      <c r="N627" s="142"/>
      <c r="O627" s="146"/>
      <c r="P627" s="146"/>
      <c r="Q627" s="145">
        <f t="shared" si="67"/>
        <v>0</v>
      </c>
      <c r="R627" s="146"/>
      <c r="S627" s="146"/>
      <c r="T627" s="145">
        <f t="shared" si="68"/>
        <v>0</v>
      </c>
      <c r="U627" s="146"/>
      <c r="V627" s="146"/>
      <c r="W627" s="145">
        <f t="shared" si="69"/>
        <v>0</v>
      </c>
      <c r="X627" s="126">
        <f t="shared" si="66"/>
        <v>0</v>
      </c>
    </row>
    <row r="628" spans="1:24" x14ac:dyDescent="0.55000000000000004">
      <c r="A628">
        <v>619</v>
      </c>
      <c r="B628" s="142"/>
      <c r="C628" s="142"/>
      <c r="D628" s="142"/>
      <c r="E628" s="142"/>
      <c r="F628" s="142"/>
      <c r="G628" t="str">
        <f t="shared" si="63"/>
        <v/>
      </c>
      <c r="H628" s="142"/>
      <c r="I628" t="str">
        <f t="shared" ca="1" si="64"/>
        <v/>
      </c>
      <c r="J628" s="142"/>
      <c r="K628" t="str">
        <f t="shared" ca="1" si="65"/>
        <v/>
      </c>
      <c r="L628" s="142"/>
      <c r="M628" s="142"/>
      <c r="N628" s="142"/>
      <c r="O628" s="146"/>
      <c r="P628" s="146"/>
      <c r="Q628" s="145">
        <f t="shared" si="67"/>
        <v>0</v>
      </c>
      <c r="R628" s="146"/>
      <c r="S628" s="146"/>
      <c r="T628" s="145">
        <f t="shared" si="68"/>
        <v>0</v>
      </c>
      <c r="U628" s="146"/>
      <c r="V628" s="146"/>
      <c r="W628" s="145">
        <f t="shared" si="69"/>
        <v>0</v>
      </c>
      <c r="X628" s="126">
        <f t="shared" si="66"/>
        <v>0</v>
      </c>
    </row>
    <row r="629" spans="1:24" x14ac:dyDescent="0.55000000000000004">
      <c r="A629">
        <v>620</v>
      </c>
      <c r="B629" s="142"/>
      <c r="C629" s="142"/>
      <c r="D629" s="142"/>
      <c r="E629" s="142"/>
      <c r="F629" s="142"/>
      <c r="G629" t="str">
        <f t="shared" si="63"/>
        <v/>
      </c>
      <c r="H629" s="142"/>
      <c r="I629" t="str">
        <f t="shared" ca="1" si="64"/>
        <v/>
      </c>
      <c r="J629" s="142"/>
      <c r="K629" t="str">
        <f t="shared" ca="1" si="65"/>
        <v/>
      </c>
      <c r="L629" s="142"/>
      <c r="M629" s="142"/>
      <c r="N629" s="142"/>
      <c r="O629" s="146"/>
      <c r="P629" s="146"/>
      <c r="Q629" s="145">
        <f t="shared" si="67"/>
        <v>0</v>
      </c>
      <c r="R629" s="146"/>
      <c r="S629" s="146"/>
      <c r="T629" s="145">
        <f t="shared" si="68"/>
        <v>0</v>
      </c>
      <c r="U629" s="146"/>
      <c r="V629" s="146"/>
      <c r="W629" s="145">
        <f t="shared" si="69"/>
        <v>0</v>
      </c>
      <c r="X629" s="126">
        <f t="shared" si="66"/>
        <v>0</v>
      </c>
    </row>
    <row r="630" spans="1:24" x14ac:dyDescent="0.55000000000000004">
      <c r="A630">
        <v>621</v>
      </c>
      <c r="B630" s="142"/>
      <c r="C630" s="142"/>
      <c r="D630" s="142"/>
      <c r="E630" s="142"/>
      <c r="F630" s="142"/>
      <c r="G630" t="str">
        <f t="shared" si="63"/>
        <v/>
      </c>
      <c r="H630" s="142"/>
      <c r="I630" t="str">
        <f t="shared" ca="1" si="64"/>
        <v/>
      </c>
      <c r="J630" s="142"/>
      <c r="K630" t="str">
        <f t="shared" ca="1" si="65"/>
        <v/>
      </c>
      <c r="L630" s="142"/>
      <c r="M630" s="142"/>
      <c r="N630" s="142"/>
      <c r="O630" s="146"/>
      <c r="P630" s="146"/>
      <c r="Q630" s="145">
        <f t="shared" si="67"/>
        <v>0</v>
      </c>
      <c r="R630" s="146"/>
      <c r="S630" s="146"/>
      <c r="T630" s="145">
        <f t="shared" si="68"/>
        <v>0</v>
      </c>
      <c r="U630" s="146"/>
      <c r="V630" s="146"/>
      <c r="W630" s="145">
        <f t="shared" si="69"/>
        <v>0</v>
      </c>
      <c r="X630" s="126">
        <f t="shared" si="66"/>
        <v>0</v>
      </c>
    </row>
    <row r="631" spans="1:24" x14ac:dyDescent="0.55000000000000004">
      <c r="A631">
        <v>622</v>
      </c>
      <c r="B631" s="142"/>
      <c r="C631" s="142"/>
      <c r="D631" s="142"/>
      <c r="E631" s="142"/>
      <c r="F631" s="142"/>
      <c r="G631" t="str">
        <f t="shared" si="63"/>
        <v/>
      </c>
      <c r="H631" s="142"/>
      <c r="I631" t="str">
        <f t="shared" ca="1" si="64"/>
        <v/>
      </c>
      <c r="J631" s="142"/>
      <c r="K631" t="str">
        <f t="shared" ca="1" si="65"/>
        <v/>
      </c>
      <c r="L631" s="142"/>
      <c r="M631" s="142"/>
      <c r="N631" s="142"/>
      <c r="O631" s="146"/>
      <c r="P631" s="146"/>
      <c r="Q631" s="145">
        <f t="shared" si="67"/>
        <v>0</v>
      </c>
      <c r="R631" s="146"/>
      <c r="S631" s="146"/>
      <c r="T631" s="145">
        <f t="shared" si="68"/>
        <v>0</v>
      </c>
      <c r="U631" s="146"/>
      <c r="V631" s="146"/>
      <c r="W631" s="145">
        <f t="shared" si="69"/>
        <v>0</v>
      </c>
      <c r="X631" s="126">
        <f t="shared" si="66"/>
        <v>0</v>
      </c>
    </row>
    <row r="632" spans="1:24" x14ac:dyDescent="0.55000000000000004">
      <c r="A632">
        <v>623</v>
      </c>
      <c r="B632" s="142"/>
      <c r="C632" s="142"/>
      <c r="D632" s="142"/>
      <c r="E632" s="142"/>
      <c r="F632" s="142"/>
      <c r="G632" t="str">
        <f t="shared" si="63"/>
        <v/>
      </c>
      <c r="H632" s="142"/>
      <c r="I632" t="str">
        <f t="shared" ca="1" si="64"/>
        <v/>
      </c>
      <c r="J632" s="142"/>
      <c r="K632" t="str">
        <f t="shared" ca="1" si="65"/>
        <v/>
      </c>
      <c r="L632" s="142"/>
      <c r="M632" s="142"/>
      <c r="N632" s="142"/>
      <c r="O632" s="146"/>
      <c r="P632" s="146"/>
      <c r="Q632" s="145">
        <f t="shared" si="67"/>
        <v>0</v>
      </c>
      <c r="R632" s="146"/>
      <c r="S632" s="146"/>
      <c r="T632" s="145">
        <f t="shared" si="68"/>
        <v>0</v>
      </c>
      <c r="U632" s="146"/>
      <c r="V632" s="146"/>
      <c r="W632" s="145">
        <f t="shared" si="69"/>
        <v>0</v>
      </c>
      <c r="X632" s="126">
        <f t="shared" si="66"/>
        <v>0</v>
      </c>
    </row>
    <row r="633" spans="1:24" x14ac:dyDescent="0.55000000000000004">
      <c r="A633">
        <v>624</v>
      </c>
      <c r="B633" s="142"/>
      <c r="C633" s="142"/>
      <c r="D633" s="142"/>
      <c r="E633" s="142"/>
      <c r="F633" s="142"/>
      <c r="G633" t="str">
        <f t="shared" si="63"/>
        <v/>
      </c>
      <c r="H633" s="142"/>
      <c r="I633" t="str">
        <f t="shared" ca="1" si="64"/>
        <v/>
      </c>
      <c r="J633" s="142"/>
      <c r="K633" t="str">
        <f t="shared" ca="1" si="65"/>
        <v/>
      </c>
      <c r="L633" s="142"/>
      <c r="M633" s="142"/>
      <c r="N633" s="142"/>
      <c r="O633" s="146"/>
      <c r="P633" s="146"/>
      <c r="Q633" s="145">
        <f t="shared" si="67"/>
        <v>0</v>
      </c>
      <c r="R633" s="146"/>
      <c r="S633" s="146"/>
      <c r="T633" s="145">
        <f t="shared" si="68"/>
        <v>0</v>
      </c>
      <c r="U633" s="146"/>
      <c r="V633" s="146"/>
      <c r="W633" s="145">
        <f t="shared" si="69"/>
        <v>0</v>
      </c>
      <c r="X633" s="126">
        <f t="shared" si="66"/>
        <v>0</v>
      </c>
    </row>
    <row r="634" spans="1:24" x14ac:dyDescent="0.55000000000000004">
      <c r="A634">
        <v>625</v>
      </c>
      <c r="B634" s="142"/>
      <c r="C634" s="142"/>
      <c r="D634" s="142"/>
      <c r="E634" s="142"/>
      <c r="F634" s="142"/>
      <c r="G634" t="str">
        <f t="shared" si="63"/>
        <v/>
      </c>
      <c r="H634" s="142"/>
      <c r="I634" t="str">
        <f t="shared" ca="1" si="64"/>
        <v/>
      </c>
      <c r="J634" s="142"/>
      <c r="K634" t="str">
        <f t="shared" ca="1" si="65"/>
        <v/>
      </c>
      <c r="L634" s="142"/>
      <c r="M634" s="142"/>
      <c r="N634" s="142"/>
      <c r="O634" s="146"/>
      <c r="P634" s="146"/>
      <c r="Q634" s="145">
        <f t="shared" si="67"/>
        <v>0</v>
      </c>
      <c r="R634" s="146"/>
      <c r="S634" s="146"/>
      <c r="T634" s="145">
        <f t="shared" si="68"/>
        <v>0</v>
      </c>
      <c r="U634" s="146"/>
      <c r="V634" s="146"/>
      <c r="W634" s="145">
        <f t="shared" si="69"/>
        <v>0</v>
      </c>
      <c r="X634" s="126">
        <f t="shared" si="66"/>
        <v>0</v>
      </c>
    </row>
    <row r="635" spans="1:24" x14ac:dyDescent="0.55000000000000004">
      <c r="A635">
        <v>626</v>
      </c>
      <c r="B635" s="142"/>
      <c r="C635" s="142"/>
      <c r="D635" s="142"/>
      <c r="E635" s="142"/>
      <c r="F635" s="142"/>
      <c r="G635" t="str">
        <f t="shared" si="63"/>
        <v/>
      </c>
      <c r="H635" s="142"/>
      <c r="I635" t="str">
        <f t="shared" ca="1" si="64"/>
        <v/>
      </c>
      <c r="J635" s="142"/>
      <c r="K635" t="str">
        <f t="shared" ca="1" si="65"/>
        <v/>
      </c>
      <c r="L635" s="142"/>
      <c r="M635" s="142"/>
      <c r="N635" s="142"/>
      <c r="O635" s="146"/>
      <c r="P635" s="146"/>
      <c r="Q635" s="145">
        <f t="shared" si="67"/>
        <v>0</v>
      </c>
      <c r="R635" s="146"/>
      <c r="S635" s="146"/>
      <c r="T635" s="145">
        <f t="shared" si="68"/>
        <v>0</v>
      </c>
      <c r="U635" s="146"/>
      <c r="V635" s="146"/>
      <c r="W635" s="145">
        <f t="shared" si="69"/>
        <v>0</v>
      </c>
      <c r="X635" s="126">
        <f t="shared" si="66"/>
        <v>0</v>
      </c>
    </row>
    <row r="636" spans="1:24" x14ac:dyDescent="0.55000000000000004">
      <c r="A636">
        <v>627</v>
      </c>
      <c r="B636" s="142"/>
      <c r="C636" s="142"/>
      <c r="D636" s="142"/>
      <c r="E636" s="142"/>
      <c r="F636" s="142"/>
      <c r="G636" t="str">
        <f t="shared" si="63"/>
        <v/>
      </c>
      <c r="H636" s="142"/>
      <c r="I636" t="str">
        <f t="shared" ca="1" si="64"/>
        <v/>
      </c>
      <c r="J636" s="142"/>
      <c r="K636" t="str">
        <f t="shared" ca="1" si="65"/>
        <v/>
      </c>
      <c r="L636" s="142"/>
      <c r="M636" s="142"/>
      <c r="N636" s="142"/>
      <c r="O636" s="146"/>
      <c r="P636" s="146"/>
      <c r="Q636" s="145">
        <f t="shared" si="67"/>
        <v>0</v>
      </c>
      <c r="R636" s="146"/>
      <c r="S636" s="146"/>
      <c r="T636" s="145">
        <f t="shared" si="68"/>
        <v>0</v>
      </c>
      <c r="U636" s="146"/>
      <c r="V636" s="146"/>
      <c r="W636" s="145">
        <f t="shared" si="69"/>
        <v>0</v>
      </c>
      <c r="X636" s="126">
        <f t="shared" si="66"/>
        <v>0</v>
      </c>
    </row>
    <row r="637" spans="1:24" x14ac:dyDescent="0.55000000000000004">
      <c r="A637">
        <v>628</v>
      </c>
      <c r="B637" s="142"/>
      <c r="C637" s="142"/>
      <c r="D637" s="142"/>
      <c r="E637" s="142"/>
      <c r="F637" s="142"/>
      <c r="G637" t="str">
        <f t="shared" si="63"/>
        <v/>
      </c>
      <c r="H637" s="142"/>
      <c r="I637" t="str">
        <f t="shared" ca="1" si="64"/>
        <v/>
      </c>
      <c r="J637" s="142"/>
      <c r="K637" t="str">
        <f t="shared" ca="1" si="65"/>
        <v/>
      </c>
      <c r="L637" s="142"/>
      <c r="M637" s="142"/>
      <c r="N637" s="142"/>
      <c r="O637" s="146"/>
      <c r="P637" s="146"/>
      <c r="Q637" s="145">
        <f t="shared" si="67"/>
        <v>0</v>
      </c>
      <c r="R637" s="146"/>
      <c r="S637" s="146"/>
      <c r="T637" s="145">
        <f t="shared" si="68"/>
        <v>0</v>
      </c>
      <c r="U637" s="146"/>
      <c r="V637" s="146"/>
      <c r="W637" s="145">
        <f t="shared" si="69"/>
        <v>0</v>
      </c>
      <c r="X637" s="126">
        <f t="shared" si="66"/>
        <v>0</v>
      </c>
    </row>
    <row r="638" spans="1:24" x14ac:dyDescent="0.55000000000000004">
      <c r="A638">
        <v>629</v>
      </c>
      <c r="B638" s="142"/>
      <c r="C638" s="142"/>
      <c r="D638" s="142"/>
      <c r="E638" s="142"/>
      <c r="F638" s="142"/>
      <c r="G638" t="str">
        <f t="shared" si="63"/>
        <v/>
      </c>
      <c r="H638" s="142"/>
      <c r="I638" t="str">
        <f t="shared" ca="1" si="64"/>
        <v/>
      </c>
      <c r="J638" s="142"/>
      <c r="K638" t="str">
        <f t="shared" ca="1" si="65"/>
        <v/>
      </c>
      <c r="L638" s="142"/>
      <c r="M638" s="142"/>
      <c r="N638" s="142"/>
      <c r="O638" s="146"/>
      <c r="P638" s="146"/>
      <c r="Q638" s="145">
        <f t="shared" si="67"/>
        <v>0</v>
      </c>
      <c r="R638" s="146"/>
      <c r="S638" s="146"/>
      <c r="T638" s="145">
        <f t="shared" si="68"/>
        <v>0</v>
      </c>
      <c r="U638" s="146"/>
      <c r="V638" s="146"/>
      <c r="W638" s="145">
        <f t="shared" si="69"/>
        <v>0</v>
      </c>
      <c r="X638" s="126">
        <f t="shared" si="66"/>
        <v>0</v>
      </c>
    </row>
    <row r="639" spans="1:24" x14ac:dyDescent="0.55000000000000004">
      <c r="A639">
        <v>630</v>
      </c>
      <c r="B639" s="142"/>
      <c r="C639" s="142"/>
      <c r="D639" s="142"/>
      <c r="E639" s="142"/>
      <c r="F639" s="142"/>
      <c r="G639" t="str">
        <f t="shared" si="63"/>
        <v/>
      </c>
      <c r="H639" s="142"/>
      <c r="I639" t="str">
        <f t="shared" ca="1" si="64"/>
        <v/>
      </c>
      <c r="J639" s="142"/>
      <c r="K639" t="str">
        <f t="shared" ca="1" si="65"/>
        <v/>
      </c>
      <c r="L639" s="142"/>
      <c r="M639" s="142"/>
      <c r="N639" s="142"/>
      <c r="O639" s="146"/>
      <c r="P639" s="146"/>
      <c r="Q639" s="145">
        <f t="shared" si="67"/>
        <v>0</v>
      </c>
      <c r="R639" s="146"/>
      <c r="S639" s="146"/>
      <c r="T639" s="145">
        <f t="shared" si="68"/>
        <v>0</v>
      </c>
      <c r="U639" s="146"/>
      <c r="V639" s="146"/>
      <c r="W639" s="145">
        <f t="shared" si="69"/>
        <v>0</v>
      </c>
      <c r="X639" s="126">
        <f t="shared" si="66"/>
        <v>0</v>
      </c>
    </row>
    <row r="640" spans="1:24" x14ac:dyDescent="0.55000000000000004">
      <c r="A640">
        <v>631</v>
      </c>
      <c r="B640" s="142"/>
      <c r="C640" s="142"/>
      <c r="D640" s="142"/>
      <c r="E640" s="142"/>
      <c r="F640" s="142"/>
      <c r="G640" t="str">
        <f t="shared" si="63"/>
        <v/>
      </c>
      <c r="H640" s="142"/>
      <c r="I640" t="str">
        <f t="shared" ca="1" si="64"/>
        <v/>
      </c>
      <c r="J640" s="142"/>
      <c r="K640" t="str">
        <f t="shared" ca="1" si="65"/>
        <v/>
      </c>
      <c r="L640" s="142"/>
      <c r="M640" s="142"/>
      <c r="N640" s="142"/>
      <c r="O640" s="146"/>
      <c r="P640" s="146"/>
      <c r="Q640" s="145">
        <f t="shared" si="67"/>
        <v>0</v>
      </c>
      <c r="R640" s="146"/>
      <c r="S640" s="146"/>
      <c r="T640" s="145">
        <f t="shared" si="68"/>
        <v>0</v>
      </c>
      <c r="U640" s="146"/>
      <c r="V640" s="146"/>
      <c r="W640" s="145">
        <f t="shared" si="69"/>
        <v>0</v>
      </c>
      <c r="X640" s="126">
        <f t="shared" si="66"/>
        <v>0</v>
      </c>
    </row>
    <row r="641" spans="1:24" x14ac:dyDescent="0.55000000000000004">
      <c r="A641">
        <v>632</v>
      </c>
      <c r="B641" s="142"/>
      <c r="C641" s="142"/>
      <c r="D641" s="142"/>
      <c r="E641" s="142"/>
      <c r="F641" s="142"/>
      <c r="G641" t="str">
        <f t="shared" si="63"/>
        <v/>
      </c>
      <c r="H641" s="142"/>
      <c r="I641" t="str">
        <f t="shared" ca="1" si="64"/>
        <v/>
      </c>
      <c r="J641" s="142"/>
      <c r="K641" t="str">
        <f t="shared" ca="1" si="65"/>
        <v/>
      </c>
      <c r="L641" s="142"/>
      <c r="M641" s="142"/>
      <c r="N641" s="142"/>
      <c r="O641" s="146"/>
      <c r="P641" s="146"/>
      <c r="Q641" s="145">
        <f t="shared" si="67"/>
        <v>0</v>
      </c>
      <c r="R641" s="146"/>
      <c r="S641" s="146"/>
      <c r="T641" s="145">
        <f t="shared" si="68"/>
        <v>0</v>
      </c>
      <c r="U641" s="146"/>
      <c r="V641" s="146"/>
      <c r="W641" s="145">
        <f t="shared" si="69"/>
        <v>0</v>
      </c>
      <c r="X641" s="126">
        <f t="shared" si="66"/>
        <v>0</v>
      </c>
    </row>
    <row r="642" spans="1:24" x14ac:dyDescent="0.55000000000000004">
      <c r="A642">
        <v>633</v>
      </c>
      <c r="B642" s="142"/>
      <c r="C642" s="142"/>
      <c r="D642" s="142"/>
      <c r="E642" s="142"/>
      <c r="F642" s="142"/>
      <c r="G642" t="str">
        <f t="shared" si="63"/>
        <v/>
      </c>
      <c r="H642" s="142"/>
      <c r="I642" t="str">
        <f t="shared" ca="1" si="64"/>
        <v/>
      </c>
      <c r="J642" s="142"/>
      <c r="K642" t="str">
        <f t="shared" ca="1" si="65"/>
        <v/>
      </c>
      <c r="L642" s="142"/>
      <c r="M642" s="142"/>
      <c r="N642" s="142"/>
      <c r="O642" s="146"/>
      <c r="P642" s="146"/>
      <c r="Q642" s="145">
        <f t="shared" si="67"/>
        <v>0</v>
      </c>
      <c r="R642" s="146"/>
      <c r="S642" s="146"/>
      <c r="T642" s="145">
        <f t="shared" si="68"/>
        <v>0</v>
      </c>
      <c r="U642" s="146"/>
      <c r="V642" s="146"/>
      <c r="W642" s="145">
        <f t="shared" si="69"/>
        <v>0</v>
      </c>
      <c r="X642" s="126">
        <f t="shared" si="66"/>
        <v>0</v>
      </c>
    </row>
    <row r="643" spans="1:24" x14ac:dyDescent="0.55000000000000004">
      <c r="A643">
        <v>634</v>
      </c>
      <c r="B643" s="142"/>
      <c r="C643" s="142"/>
      <c r="D643" s="142"/>
      <c r="E643" s="142"/>
      <c r="F643" s="142"/>
      <c r="G643" t="str">
        <f t="shared" si="63"/>
        <v/>
      </c>
      <c r="H643" s="142"/>
      <c r="I643" t="str">
        <f t="shared" ca="1" si="64"/>
        <v/>
      </c>
      <c r="J643" s="142"/>
      <c r="K643" t="str">
        <f t="shared" ca="1" si="65"/>
        <v/>
      </c>
      <c r="L643" s="142"/>
      <c r="M643" s="142"/>
      <c r="N643" s="142"/>
      <c r="O643" s="146"/>
      <c r="P643" s="146"/>
      <c r="Q643" s="145">
        <f t="shared" si="67"/>
        <v>0</v>
      </c>
      <c r="R643" s="146"/>
      <c r="S643" s="146"/>
      <c r="T643" s="145">
        <f t="shared" si="68"/>
        <v>0</v>
      </c>
      <c r="U643" s="146"/>
      <c r="V643" s="146"/>
      <c r="W643" s="145">
        <f t="shared" si="69"/>
        <v>0</v>
      </c>
      <c r="X643" s="126">
        <f t="shared" si="66"/>
        <v>0</v>
      </c>
    </row>
    <row r="644" spans="1:24" x14ac:dyDescent="0.55000000000000004">
      <c r="A644">
        <v>635</v>
      </c>
      <c r="B644" s="142"/>
      <c r="C644" s="142"/>
      <c r="D644" s="142"/>
      <c r="E644" s="142"/>
      <c r="F644" s="142"/>
      <c r="G644" t="str">
        <f t="shared" si="63"/>
        <v/>
      </c>
      <c r="H644" s="142"/>
      <c r="I644" t="str">
        <f t="shared" ca="1" si="64"/>
        <v/>
      </c>
      <c r="J644" s="142"/>
      <c r="K644" t="str">
        <f t="shared" ca="1" si="65"/>
        <v/>
      </c>
      <c r="L644" s="142"/>
      <c r="M644" s="142"/>
      <c r="N644" s="142"/>
      <c r="O644" s="146"/>
      <c r="P644" s="146"/>
      <c r="Q644" s="145">
        <f t="shared" si="67"/>
        <v>0</v>
      </c>
      <c r="R644" s="146"/>
      <c r="S644" s="146"/>
      <c r="T644" s="145">
        <f t="shared" si="68"/>
        <v>0</v>
      </c>
      <c r="U644" s="146"/>
      <c r="V644" s="146"/>
      <c r="W644" s="145">
        <f t="shared" si="69"/>
        <v>0</v>
      </c>
      <c r="X644" s="126">
        <f t="shared" si="66"/>
        <v>0</v>
      </c>
    </row>
    <row r="645" spans="1:24" x14ac:dyDescent="0.55000000000000004">
      <c r="A645">
        <v>636</v>
      </c>
      <c r="B645" s="142"/>
      <c r="C645" s="142"/>
      <c r="D645" s="142"/>
      <c r="E645" s="142"/>
      <c r="F645" s="142"/>
      <c r="G645" t="str">
        <f t="shared" si="63"/>
        <v/>
      </c>
      <c r="H645" s="142"/>
      <c r="I645" t="str">
        <f t="shared" ca="1" si="64"/>
        <v/>
      </c>
      <c r="J645" s="142"/>
      <c r="K645" t="str">
        <f t="shared" ca="1" si="65"/>
        <v/>
      </c>
      <c r="L645" s="142"/>
      <c r="M645" s="142"/>
      <c r="N645" s="142"/>
      <c r="O645" s="146"/>
      <c r="P645" s="146"/>
      <c r="Q645" s="145">
        <f t="shared" si="67"/>
        <v>0</v>
      </c>
      <c r="R645" s="146"/>
      <c r="S645" s="146"/>
      <c r="T645" s="145">
        <f t="shared" si="68"/>
        <v>0</v>
      </c>
      <c r="U645" s="146"/>
      <c r="V645" s="146"/>
      <c r="W645" s="145">
        <f t="shared" si="69"/>
        <v>0</v>
      </c>
      <c r="X645" s="126">
        <f t="shared" si="66"/>
        <v>0</v>
      </c>
    </row>
    <row r="646" spans="1:24" x14ac:dyDescent="0.55000000000000004">
      <c r="A646">
        <v>637</v>
      </c>
      <c r="B646" s="142"/>
      <c r="C646" s="142"/>
      <c r="D646" s="142"/>
      <c r="E646" s="142"/>
      <c r="F646" s="142"/>
      <c r="G646" t="str">
        <f t="shared" si="63"/>
        <v/>
      </c>
      <c r="H646" s="142"/>
      <c r="I646" t="str">
        <f t="shared" ca="1" si="64"/>
        <v/>
      </c>
      <c r="J646" s="142"/>
      <c r="K646" t="str">
        <f t="shared" ca="1" si="65"/>
        <v/>
      </c>
      <c r="L646" s="142"/>
      <c r="M646" s="142"/>
      <c r="N646" s="142"/>
      <c r="O646" s="146"/>
      <c r="P646" s="146"/>
      <c r="Q646" s="145">
        <f t="shared" si="67"/>
        <v>0</v>
      </c>
      <c r="R646" s="146"/>
      <c r="S646" s="146"/>
      <c r="T646" s="145">
        <f t="shared" si="68"/>
        <v>0</v>
      </c>
      <c r="U646" s="146"/>
      <c r="V646" s="146"/>
      <c r="W646" s="145">
        <f t="shared" si="69"/>
        <v>0</v>
      </c>
      <c r="X646" s="126">
        <f t="shared" si="66"/>
        <v>0</v>
      </c>
    </row>
    <row r="647" spans="1:24" x14ac:dyDescent="0.55000000000000004">
      <c r="A647">
        <v>638</v>
      </c>
      <c r="B647" s="142"/>
      <c r="C647" s="142"/>
      <c r="D647" s="142"/>
      <c r="E647" s="142"/>
      <c r="F647" s="142"/>
      <c r="G647" t="str">
        <f t="shared" si="63"/>
        <v/>
      </c>
      <c r="H647" s="142"/>
      <c r="I647" t="str">
        <f t="shared" ca="1" si="64"/>
        <v/>
      </c>
      <c r="J647" s="142"/>
      <c r="K647" t="str">
        <f t="shared" ca="1" si="65"/>
        <v/>
      </c>
      <c r="L647" s="142"/>
      <c r="M647" s="142"/>
      <c r="N647" s="142"/>
      <c r="O647" s="146"/>
      <c r="P647" s="146"/>
      <c r="Q647" s="145">
        <f t="shared" si="67"/>
        <v>0</v>
      </c>
      <c r="R647" s="146"/>
      <c r="S647" s="146"/>
      <c r="T647" s="145">
        <f t="shared" si="68"/>
        <v>0</v>
      </c>
      <c r="U647" s="146"/>
      <c r="V647" s="146"/>
      <c r="W647" s="145">
        <f t="shared" si="69"/>
        <v>0</v>
      </c>
      <c r="X647" s="126">
        <f t="shared" si="66"/>
        <v>0</v>
      </c>
    </row>
    <row r="648" spans="1:24" x14ac:dyDescent="0.55000000000000004">
      <c r="A648">
        <v>639</v>
      </c>
      <c r="B648" s="142"/>
      <c r="C648" s="142"/>
      <c r="D648" s="142"/>
      <c r="E648" s="142"/>
      <c r="F648" s="142"/>
      <c r="G648" t="str">
        <f t="shared" si="63"/>
        <v/>
      </c>
      <c r="H648" s="142"/>
      <c r="I648" t="str">
        <f t="shared" ca="1" si="64"/>
        <v/>
      </c>
      <c r="J648" s="142"/>
      <c r="K648" t="str">
        <f t="shared" ca="1" si="65"/>
        <v/>
      </c>
      <c r="L648" s="142"/>
      <c r="M648" s="142"/>
      <c r="N648" s="142"/>
      <c r="O648" s="146"/>
      <c r="P648" s="146"/>
      <c r="Q648" s="145">
        <f t="shared" si="67"/>
        <v>0</v>
      </c>
      <c r="R648" s="146"/>
      <c r="S648" s="146"/>
      <c r="T648" s="145">
        <f t="shared" si="68"/>
        <v>0</v>
      </c>
      <c r="U648" s="146"/>
      <c r="V648" s="146"/>
      <c r="W648" s="145">
        <f t="shared" si="69"/>
        <v>0</v>
      </c>
      <c r="X648" s="126">
        <f t="shared" si="66"/>
        <v>0</v>
      </c>
    </row>
    <row r="649" spans="1:24" x14ac:dyDescent="0.55000000000000004">
      <c r="A649">
        <v>640</v>
      </c>
      <c r="B649" s="142"/>
      <c r="C649" s="142"/>
      <c r="D649" s="142"/>
      <c r="E649" s="142"/>
      <c r="F649" s="142"/>
      <c r="G649" t="str">
        <f t="shared" si="63"/>
        <v/>
      </c>
      <c r="H649" s="142"/>
      <c r="I649" t="str">
        <f t="shared" ca="1" si="64"/>
        <v/>
      </c>
      <c r="J649" s="142"/>
      <c r="K649" t="str">
        <f t="shared" ca="1" si="65"/>
        <v/>
      </c>
      <c r="L649" s="142"/>
      <c r="M649" s="142"/>
      <c r="N649" s="142"/>
      <c r="O649" s="146"/>
      <c r="P649" s="146"/>
      <c r="Q649" s="145">
        <f t="shared" si="67"/>
        <v>0</v>
      </c>
      <c r="R649" s="146"/>
      <c r="S649" s="146"/>
      <c r="T649" s="145">
        <f t="shared" si="68"/>
        <v>0</v>
      </c>
      <c r="U649" s="146"/>
      <c r="V649" s="146"/>
      <c r="W649" s="145">
        <f t="shared" si="69"/>
        <v>0</v>
      </c>
      <c r="X649" s="126">
        <f t="shared" si="66"/>
        <v>0</v>
      </c>
    </row>
    <row r="650" spans="1:24" x14ac:dyDescent="0.55000000000000004">
      <c r="A650">
        <v>641</v>
      </c>
      <c r="B650" s="142"/>
      <c r="C650" s="142"/>
      <c r="D650" s="142"/>
      <c r="E650" s="142"/>
      <c r="F650" s="142"/>
      <c r="G650" t="str">
        <f t="shared" si="63"/>
        <v/>
      </c>
      <c r="H650" s="142"/>
      <c r="I650" t="str">
        <f t="shared" ca="1" si="64"/>
        <v/>
      </c>
      <c r="J650" s="142"/>
      <c r="K650" t="str">
        <f t="shared" ca="1" si="65"/>
        <v/>
      </c>
      <c r="L650" s="142"/>
      <c r="M650" s="142"/>
      <c r="N650" s="142"/>
      <c r="O650" s="146"/>
      <c r="P650" s="146"/>
      <c r="Q650" s="145">
        <f t="shared" si="67"/>
        <v>0</v>
      </c>
      <c r="R650" s="146"/>
      <c r="S650" s="146"/>
      <c r="T650" s="145">
        <f t="shared" si="68"/>
        <v>0</v>
      </c>
      <c r="U650" s="146"/>
      <c r="V650" s="146"/>
      <c r="W650" s="145">
        <f t="shared" si="69"/>
        <v>0</v>
      </c>
      <c r="X650" s="126">
        <f t="shared" si="66"/>
        <v>0</v>
      </c>
    </row>
    <row r="651" spans="1:24" x14ac:dyDescent="0.55000000000000004">
      <c r="A651">
        <v>642</v>
      </c>
      <c r="B651" s="142"/>
      <c r="C651" s="142"/>
      <c r="D651" s="142"/>
      <c r="E651" s="142"/>
      <c r="F651" s="142"/>
      <c r="G651" t="str">
        <f t="shared" ref="G651:G714" si="70">LEFT(F651,1)</f>
        <v/>
      </c>
      <c r="H651" s="142"/>
      <c r="I651" t="str">
        <f t="shared" ref="I651:I714" ca="1" si="71">IFERROR(VLOOKUP(H651,INDIRECT(G651&amp;"CATL"),2,FALSE),"")</f>
        <v/>
      </c>
      <c r="J651" s="142"/>
      <c r="K651" t="str">
        <f t="shared" ref="K651:K714" ca="1" si="72">IFERROR(VLOOKUP(J651,INDIRECT("SUB"&amp;I651&amp;"L"),2,FALSE),"")</f>
        <v/>
      </c>
      <c r="L651" s="142"/>
      <c r="M651" s="142"/>
      <c r="N651" s="142"/>
      <c r="O651" s="146"/>
      <c r="P651" s="146"/>
      <c r="Q651" s="145">
        <f t="shared" si="67"/>
        <v>0</v>
      </c>
      <c r="R651" s="146"/>
      <c r="S651" s="146"/>
      <c r="T651" s="145">
        <f t="shared" si="68"/>
        <v>0</v>
      </c>
      <c r="U651" s="146"/>
      <c r="V651" s="146"/>
      <c r="W651" s="145">
        <f t="shared" si="69"/>
        <v>0</v>
      </c>
      <c r="X651" s="126">
        <f t="shared" ref="X651:X714" si="73">O651-P651+R651-S651+U651-V651</f>
        <v>0</v>
      </c>
    </row>
    <row r="652" spans="1:24" x14ac:dyDescent="0.55000000000000004">
      <c r="A652">
        <v>643</v>
      </c>
      <c r="B652" s="142"/>
      <c r="C652" s="142"/>
      <c r="D652" s="142"/>
      <c r="E652" s="142"/>
      <c r="F652" s="142"/>
      <c r="G652" t="str">
        <f t="shared" si="70"/>
        <v/>
      </c>
      <c r="H652" s="142"/>
      <c r="I652" t="str">
        <f t="shared" ca="1" si="71"/>
        <v/>
      </c>
      <c r="J652" s="142"/>
      <c r="K652" t="str">
        <f t="shared" ca="1" si="72"/>
        <v/>
      </c>
      <c r="L652" s="142"/>
      <c r="M652" s="142"/>
      <c r="N652" s="142"/>
      <c r="O652" s="146"/>
      <c r="P652" s="146"/>
      <c r="Q652" s="145">
        <f t="shared" ref="Q652:Q715" si="74">Q651+O652-P652</f>
        <v>0</v>
      </c>
      <c r="R652" s="146"/>
      <c r="S652" s="146"/>
      <c r="T652" s="145">
        <f t="shared" ref="T652:T715" si="75">T651+R652-S652</f>
        <v>0</v>
      </c>
      <c r="U652" s="146"/>
      <c r="V652" s="146"/>
      <c r="W652" s="145">
        <f t="shared" ref="W652:W715" si="76">W651+U652-V652</f>
        <v>0</v>
      </c>
      <c r="X652" s="126">
        <f t="shared" si="73"/>
        <v>0</v>
      </c>
    </row>
    <row r="653" spans="1:24" x14ac:dyDescent="0.55000000000000004">
      <c r="A653">
        <v>644</v>
      </c>
      <c r="B653" s="142"/>
      <c r="C653" s="142"/>
      <c r="D653" s="142"/>
      <c r="E653" s="142"/>
      <c r="F653" s="142"/>
      <c r="G653" t="str">
        <f t="shared" si="70"/>
        <v/>
      </c>
      <c r="H653" s="142"/>
      <c r="I653" t="str">
        <f t="shared" ca="1" si="71"/>
        <v/>
      </c>
      <c r="J653" s="142"/>
      <c r="K653" t="str">
        <f t="shared" ca="1" si="72"/>
        <v/>
      </c>
      <c r="L653" s="142"/>
      <c r="M653" s="142"/>
      <c r="N653" s="142"/>
      <c r="O653" s="146"/>
      <c r="P653" s="146"/>
      <c r="Q653" s="145">
        <f t="shared" si="74"/>
        <v>0</v>
      </c>
      <c r="R653" s="146"/>
      <c r="S653" s="146"/>
      <c r="T653" s="145">
        <f t="shared" si="75"/>
        <v>0</v>
      </c>
      <c r="U653" s="146"/>
      <c r="V653" s="146"/>
      <c r="W653" s="145">
        <f t="shared" si="76"/>
        <v>0</v>
      </c>
      <c r="X653" s="126">
        <f t="shared" si="73"/>
        <v>0</v>
      </c>
    </row>
    <row r="654" spans="1:24" x14ac:dyDescent="0.55000000000000004">
      <c r="A654">
        <v>645</v>
      </c>
      <c r="B654" s="142"/>
      <c r="C654" s="142"/>
      <c r="D654" s="142"/>
      <c r="E654" s="142"/>
      <c r="F654" s="142"/>
      <c r="G654" t="str">
        <f t="shared" si="70"/>
        <v/>
      </c>
      <c r="H654" s="142"/>
      <c r="I654" t="str">
        <f t="shared" ca="1" si="71"/>
        <v/>
      </c>
      <c r="J654" s="142"/>
      <c r="K654" t="str">
        <f t="shared" ca="1" si="72"/>
        <v/>
      </c>
      <c r="L654" s="142"/>
      <c r="M654" s="142"/>
      <c r="N654" s="142"/>
      <c r="O654" s="146"/>
      <c r="P654" s="146"/>
      <c r="Q654" s="145">
        <f t="shared" si="74"/>
        <v>0</v>
      </c>
      <c r="R654" s="146"/>
      <c r="S654" s="146"/>
      <c r="T654" s="145">
        <f t="shared" si="75"/>
        <v>0</v>
      </c>
      <c r="U654" s="146"/>
      <c r="V654" s="146"/>
      <c r="W654" s="145">
        <f t="shared" si="76"/>
        <v>0</v>
      </c>
      <c r="X654" s="126">
        <f t="shared" si="73"/>
        <v>0</v>
      </c>
    </row>
    <row r="655" spans="1:24" x14ac:dyDescent="0.55000000000000004">
      <c r="A655">
        <v>646</v>
      </c>
      <c r="B655" s="142"/>
      <c r="C655" s="142"/>
      <c r="D655" s="142"/>
      <c r="E655" s="142"/>
      <c r="F655" s="142"/>
      <c r="G655" t="str">
        <f t="shared" si="70"/>
        <v/>
      </c>
      <c r="H655" s="142"/>
      <c r="I655" t="str">
        <f t="shared" ca="1" si="71"/>
        <v/>
      </c>
      <c r="J655" s="142"/>
      <c r="K655" t="str">
        <f t="shared" ca="1" si="72"/>
        <v/>
      </c>
      <c r="L655" s="142"/>
      <c r="M655" s="142"/>
      <c r="N655" s="142"/>
      <c r="O655" s="146"/>
      <c r="P655" s="146"/>
      <c r="Q655" s="145">
        <f t="shared" si="74"/>
        <v>0</v>
      </c>
      <c r="R655" s="146"/>
      <c r="S655" s="146"/>
      <c r="T655" s="145">
        <f t="shared" si="75"/>
        <v>0</v>
      </c>
      <c r="U655" s="146"/>
      <c r="V655" s="146"/>
      <c r="W655" s="145">
        <f t="shared" si="76"/>
        <v>0</v>
      </c>
      <c r="X655" s="126">
        <f t="shared" si="73"/>
        <v>0</v>
      </c>
    </row>
    <row r="656" spans="1:24" x14ac:dyDescent="0.55000000000000004">
      <c r="A656">
        <v>647</v>
      </c>
      <c r="B656" s="142"/>
      <c r="C656" s="142"/>
      <c r="D656" s="142"/>
      <c r="E656" s="142"/>
      <c r="F656" s="142"/>
      <c r="G656" t="str">
        <f t="shared" si="70"/>
        <v/>
      </c>
      <c r="H656" s="142"/>
      <c r="I656" t="str">
        <f t="shared" ca="1" si="71"/>
        <v/>
      </c>
      <c r="J656" s="142"/>
      <c r="K656" t="str">
        <f t="shared" ca="1" si="72"/>
        <v/>
      </c>
      <c r="L656" s="142"/>
      <c r="M656" s="142"/>
      <c r="N656" s="142"/>
      <c r="O656" s="146"/>
      <c r="P656" s="146"/>
      <c r="Q656" s="145">
        <f t="shared" si="74"/>
        <v>0</v>
      </c>
      <c r="R656" s="146"/>
      <c r="S656" s="146"/>
      <c r="T656" s="145">
        <f t="shared" si="75"/>
        <v>0</v>
      </c>
      <c r="U656" s="146"/>
      <c r="V656" s="146"/>
      <c r="W656" s="145">
        <f t="shared" si="76"/>
        <v>0</v>
      </c>
      <c r="X656" s="126">
        <f t="shared" si="73"/>
        <v>0</v>
      </c>
    </row>
    <row r="657" spans="1:24" x14ac:dyDescent="0.55000000000000004">
      <c r="A657">
        <v>648</v>
      </c>
      <c r="B657" s="142"/>
      <c r="C657" s="142"/>
      <c r="D657" s="142"/>
      <c r="E657" s="142"/>
      <c r="F657" s="142"/>
      <c r="G657" t="str">
        <f t="shared" si="70"/>
        <v/>
      </c>
      <c r="H657" s="142"/>
      <c r="I657" t="str">
        <f t="shared" ca="1" si="71"/>
        <v/>
      </c>
      <c r="J657" s="142"/>
      <c r="K657" t="str">
        <f t="shared" ca="1" si="72"/>
        <v/>
      </c>
      <c r="L657" s="142"/>
      <c r="M657" s="142"/>
      <c r="N657" s="142"/>
      <c r="O657" s="146"/>
      <c r="P657" s="146"/>
      <c r="Q657" s="145">
        <f t="shared" si="74"/>
        <v>0</v>
      </c>
      <c r="R657" s="146"/>
      <c r="S657" s="146"/>
      <c r="T657" s="145">
        <f t="shared" si="75"/>
        <v>0</v>
      </c>
      <c r="U657" s="146"/>
      <c r="V657" s="146"/>
      <c r="W657" s="145">
        <f t="shared" si="76"/>
        <v>0</v>
      </c>
      <c r="X657" s="126">
        <f t="shared" si="73"/>
        <v>0</v>
      </c>
    </row>
    <row r="658" spans="1:24" x14ac:dyDescent="0.55000000000000004">
      <c r="A658">
        <v>649</v>
      </c>
      <c r="B658" s="142"/>
      <c r="C658" s="142"/>
      <c r="D658" s="142"/>
      <c r="E658" s="142"/>
      <c r="F658" s="142"/>
      <c r="G658" t="str">
        <f t="shared" si="70"/>
        <v/>
      </c>
      <c r="H658" s="142"/>
      <c r="I658" t="str">
        <f t="shared" ca="1" si="71"/>
        <v/>
      </c>
      <c r="J658" s="142"/>
      <c r="K658" t="str">
        <f t="shared" ca="1" si="72"/>
        <v/>
      </c>
      <c r="L658" s="142"/>
      <c r="M658" s="142"/>
      <c r="N658" s="142"/>
      <c r="O658" s="146"/>
      <c r="P658" s="146"/>
      <c r="Q658" s="145">
        <f t="shared" si="74"/>
        <v>0</v>
      </c>
      <c r="R658" s="146"/>
      <c r="S658" s="146"/>
      <c r="T658" s="145">
        <f t="shared" si="75"/>
        <v>0</v>
      </c>
      <c r="U658" s="146"/>
      <c r="V658" s="146"/>
      <c r="W658" s="145">
        <f t="shared" si="76"/>
        <v>0</v>
      </c>
      <c r="X658" s="126">
        <f t="shared" si="73"/>
        <v>0</v>
      </c>
    </row>
    <row r="659" spans="1:24" x14ac:dyDescent="0.55000000000000004">
      <c r="A659">
        <v>650</v>
      </c>
      <c r="B659" s="142"/>
      <c r="C659" s="142"/>
      <c r="D659" s="142"/>
      <c r="E659" s="142"/>
      <c r="F659" s="142"/>
      <c r="G659" t="str">
        <f t="shared" si="70"/>
        <v/>
      </c>
      <c r="H659" s="142"/>
      <c r="I659" t="str">
        <f t="shared" ca="1" si="71"/>
        <v/>
      </c>
      <c r="J659" s="142"/>
      <c r="K659" t="str">
        <f t="shared" ca="1" si="72"/>
        <v/>
      </c>
      <c r="L659" s="142"/>
      <c r="M659" s="142"/>
      <c r="N659" s="142"/>
      <c r="O659" s="146"/>
      <c r="P659" s="146"/>
      <c r="Q659" s="145">
        <f t="shared" si="74"/>
        <v>0</v>
      </c>
      <c r="R659" s="146"/>
      <c r="S659" s="146"/>
      <c r="T659" s="145">
        <f t="shared" si="75"/>
        <v>0</v>
      </c>
      <c r="U659" s="146"/>
      <c r="V659" s="146"/>
      <c r="W659" s="145">
        <f t="shared" si="76"/>
        <v>0</v>
      </c>
      <c r="X659" s="126">
        <f t="shared" si="73"/>
        <v>0</v>
      </c>
    </row>
    <row r="660" spans="1:24" x14ac:dyDescent="0.55000000000000004">
      <c r="A660">
        <v>651</v>
      </c>
      <c r="B660" s="142"/>
      <c r="C660" s="142"/>
      <c r="D660" s="142"/>
      <c r="E660" s="142"/>
      <c r="F660" s="142"/>
      <c r="G660" t="str">
        <f t="shared" si="70"/>
        <v/>
      </c>
      <c r="H660" s="142"/>
      <c r="I660" t="str">
        <f t="shared" ca="1" si="71"/>
        <v/>
      </c>
      <c r="J660" s="142"/>
      <c r="K660" t="str">
        <f t="shared" ca="1" si="72"/>
        <v/>
      </c>
      <c r="L660" s="142"/>
      <c r="M660" s="142"/>
      <c r="N660" s="142"/>
      <c r="O660" s="146"/>
      <c r="P660" s="146"/>
      <c r="Q660" s="145">
        <f t="shared" si="74"/>
        <v>0</v>
      </c>
      <c r="R660" s="146"/>
      <c r="S660" s="146"/>
      <c r="T660" s="145">
        <f t="shared" si="75"/>
        <v>0</v>
      </c>
      <c r="U660" s="146"/>
      <c r="V660" s="146"/>
      <c r="W660" s="145">
        <f t="shared" si="76"/>
        <v>0</v>
      </c>
      <c r="X660" s="126">
        <f t="shared" si="73"/>
        <v>0</v>
      </c>
    </row>
    <row r="661" spans="1:24" x14ac:dyDescent="0.55000000000000004">
      <c r="A661">
        <v>652</v>
      </c>
      <c r="B661" s="142"/>
      <c r="C661" s="142"/>
      <c r="D661" s="142"/>
      <c r="E661" s="142"/>
      <c r="F661" s="142"/>
      <c r="G661" t="str">
        <f t="shared" si="70"/>
        <v/>
      </c>
      <c r="H661" s="142"/>
      <c r="I661" t="str">
        <f t="shared" ca="1" si="71"/>
        <v/>
      </c>
      <c r="J661" s="142"/>
      <c r="K661" t="str">
        <f t="shared" ca="1" si="72"/>
        <v/>
      </c>
      <c r="L661" s="142"/>
      <c r="M661" s="142"/>
      <c r="N661" s="142"/>
      <c r="O661" s="146"/>
      <c r="P661" s="146"/>
      <c r="Q661" s="145">
        <f t="shared" si="74"/>
        <v>0</v>
      </c>
      <c r="R661" s="146"/>
      <c r="S661" s="146"/>
      <c r="T661" s="145">
        <f t="shared" si="75"/>
        <v>0</v>
      </c>
      <c r="U661" s="146"/>
      <c r="V661" s="146"/>
      <c r="W661" s="145">
        <f t="shared" si="76"/>
        <v>0</v>
      </c>
      <c r="X661" s="126">
        <f t="shared" si="73"/>
        <v>0</v>
      </c>
    </row>
    <row r="662" spans="1:24" x14ac:dyDescent="0.55000000000000004">
      <c r="A662">
        <v>653</v>
      </c>
      <c r="B662" s="142"/>
      <c r="C662" s="142"/>
      <c r="D662" s="142"/>
      <c r="E662" s="142"/>
      <c r="F662" s="142"/>
      <c r="G662" t="str">
        <f t="shared" si="70"/>
        <v/>
      </c>
      <c r="H662" s="142"/>
      <c r="I662" t="str">
        <f t="shared" ca="1" si="71"/>
        <v/>
      </c>
      <c r="J662" s="142"/>
      <c r="K662" t="str">
        <f t="shared" ca="1" si="72"/>
        <v/>
      </c>
      <c r="L662" s="142"/>
      <c r="M662" s="142"/>
      <c r="N662" s="142"/>
      <c r="O662" s="146"/>
      <c r="P662" s="146"/>
      <c r="Q662" s="145">
        <f t="shared" si="74"/>
        <v>0</v>
      </c>
      <c r="R662" s="146"/>
      <c r="S662" s="146"/>
      <c r="T662" s="145">
        <f t="shared" si="75"/>
        <v>0</v>
      </c>
      <c r="U662" s="146"/>
      <c r="V662" s="146"/>
      <c r="W662" s="145">
        <f t="shared" si="76"/>
        <v>0</v>
      </c>
      <c r="X662" s="126">
        <f t="shared" si="73"/>
        <v>0</v>
      </c>
    </row>
    <row r="663" spans="1:24" x14ac:dyDescent="0.55000000000000004">
      <c r="A663">
        <v>654</v>
      </c>
      <c r="B663" s="142"/>
      <c r="C663" s="142"/>
      <c r="D663" s="142"/>
      <c r="E663" s="142"/>
      <c r="F663" s="142"/>
      <c r="G663" t="str">
        <f t="shared" si="70"/>
        <v/>
      </c>
      <c r="H663" s="142"/>
      <c r="I663" t="str">
        <f t="shared" ca="1" si="71"/>
        <v/>
      </c>
      <c r="J663" s="142"/>
      <c r="K663" t="str">
        <f t="shared" ca="1" si="72"/>
        <v/>
      </c>
      <c r="L663" s="142"/>
      <c r="M663" s="142"/>
      <c r="N663" s="142"/>
      <c r="O663" s="146"/>
      <c r="P663" s="146"/>
      <c r="Q663" s="145">
        <f t="shared" si="74"/>
        <v>0</v>
      </c>
      <c r="R663" s="146"/>
      <c r="S663" s="146"/>
      <c r="T663" s="145">
        <f t="shared" si="75"/>
        <v>0</v>
      </c>
      <c r="U663" s="146"/>
      <c r="V663" s="146"/>
      <c r="W663" s="145">
        <f t="shared" si="76"/>
        <v>0</v>
      </c>
      <c r="X663" s="126">
        <f t="shared" si="73"/>
        <v>0</v>
      </c>
    </row>
    <row r="664" spans="1:24" x14ac:dyDescent="0.55000000000000004">
      <c r="A664">
        <v>655</v>
      </c>
      <c r="B664" s="142"/>
      <c r="C664" s="142"/>
      <c r="D664" s="142"/>
      <c r="E664" s="142"/>
      <c r="F664" s="142"/>
      <c r="G664" t="str">
        <f t="shared" si="70"/>
        <v/>
      </c>
      <c r="H664" s="142"/>
      <c r="I664" t="str">
        <f t="shared" ca="1" si="71"/>
        <v/>
      </c>
      <c r="J664" s="142"/>
      <c r="K664" t="str">
        <f t="shared" ca="1" si="72"/>
        <v/>
      </c>
      <c r="L664" s="142"/>
      <c r="M664" s="142"/>
      <c r="N664" s="142"/>
      <c r="O664" s="146"/>
      <c r="P664" s="146"/>
      <c r="Q664" s="145">
        <f t="shared" si="74"/>
        <v>0</v>
      </c>
      <c r="R664" s="146"/>
      <c r="S664" s="146"/>
      <c r="T664" s="145">
        <f t="shared" si="75"/>
        <v>0</v>
      </c>
      <c r="U664" s="146"/>
      <c r="V664" s="146"/>
      <c r="W664" s="145">
        <f t="shared" si="76"/>
        <v>0</v>
      </c>
      <c r="X664" s="126">
        <f t="shared" si="73"/>
        <v>0</v>
      </c>
    </row>
    <row r="665" spans="1:24" x14ac:dyDescent="0.55000000000000004">
      <c r="A665">
        <v>656</v>
      </c>
      <c r="B665" s="142"/>
      <c r="C665" s="142"/>
      <c r="D665" s="142"/>
      <c r="E665" s="142"/>
      <c r="F665" s="142"/>
      <c r="G665" t="str">
        <f t="shared" si="70"/>
        <v/>
      </c>
      <c r="H665" s="142"/>
      <c r="I665" t="str">
        <f t="shared" ca="1" si="71"/>
        <v/>
      </c>
      <c r="J665" s="142"/>
      <c r="K665" t="str">
        <f t="shared" ca="1" si="72"/>
        <v/>
      </c>
      <c r="L665" s="142"/>
      <c r="M665" s="142"/>
      <c r="N665" s="142"/>
      <c r="O665" s="146"/>
      <c r="P665" s="146"/>
      <c r="Q665" s="145">
        <f t="shared" si="74"/>
        <v>0</v>
      </c>
      <c r="R665" s="146"/>
      <c r="S665" s="146"/>
      <c r="T665" s="145">
        <f t="shared" si="75"/>
        <v>0</v>
      </c>
      <c r="U665" s="146"/>
      <c r="V665" s="146"/>
      <c r="W665" s="145">
        <f t="shared" si="76"/>
        <v>0</v>
      </c>
      <c r="X665" s="126">
        <f t="shared" si="73"/>
        <v>0</v>
      </c>
    </row>
    <row r="666" spans="1:24" x14ac:dyDescent="0.55000000000000004">
      <c r="A666">
        <v>657</v>
      </c>
      <c r="B666" s="142"/>
      <c r="C666" s="142"/>
      <c r="D666" s="142"/>
      <c r="E666" s="142"/>
      <c r="F666" s="142"/>
      <c r="G666" t="str">
        <f t="shared" si="70"/>
        <v/>
      </c>
      <c r="H666" s="142"/>
      <c r="I666" t="str">
        <f t="shared" ca="1" si="71"/>
        <v/>
      </c>
      <c r="J666" s="142"/>
      <c r="K666" t="str">
        <f t="shared" ca="1" si="72"/>
        <v/>
      </c>
      <c r="L666" s="142"/>
      <c r="M666" s="142"/>
      <c r="N666" s="142"/>
      <c r="O666" s="146"/>
      <c r="P666" s="146"/>
      <c r="Q666" s="145">
        <f t="shared" si="74"/>
        <v>0</v>
      </c>
      <c r="R666" s="146"/>
      <c r="S666" s="146"/>
      <c r="T666" s="145">
        <f t="shared" si="75"/>
        <v>0</v>
      </c>
      <c r="U666" s="146"/>
      <c r="V666" s="146"/>
      <c r="W666" s="145">
        <f t="shared" si="76"/>
        <v>0</v>
      </c>
      <c r="X666" s="126">
        <f t="shared" si="73"/>
        <v>0</v>
      </c>
    </row>
    <row r="667" spans="1:24" x14ac:dyDescent="0.55000000000000004">
      <c r="A667">
        <v>658</v>
      </c>
      <c r="B667" s="142"/>
      <c r="C667" s="142"/>
      <c r="D667" s="142"/>
      <c r="E667" s="142"/>
      <c r="F667" s="142"/>
      <c r="G667" t="str">
        <f t="shared" si="70"/>
        <v/>
      </c>
      <c r="H667" s="142"/>
      <c r="I667" t="str">
        <f t="shared" ca="1" si="71"/>
        <v/>
      </c>
      <c r="J667" s="142"/>
      <c r="K667" t="str">
        <f t="shared" ca="1" si="72"/>
        <v/>
      </c>
      <c r="L667" s="142"/>
      <c r="M667" s="142"/>
      <c r="N667" s="142"/>
      <c r="O667" s="146"/>
      <c r="P667" s="146"/>
      <c r="Q667" s="145">
        <f t="shared" si="74"/>
        <v>0</v>
      </c>
      <c r="R667" s="146"/>
      <c r="S667" s="146"/>
      <c r="T667" s="145">
        <f t="shared" si="75"/>
        <v>0</v>
      </c>
      <c r="U667" s="146"/>
      <c r="V667" s="146"/>
      <c r="W667" s="145">
        <f t="shared" si="76"/>
        <v>0</v>
      </c>
      <c r="X667" s="126">
        <f t="shared" si="73"/>
        <v>0</v>
      </c>
    </row>
    <row r="668" spans="1:24" x14ac:dyDescent="0.55000000000000004">
      <c r="A668">
        <v>659</v>
      </c>
      <c r="B668" s="142"/>
      <c r="C668" s="142"/>
      <c r="D668" s="142"/>
      <c r="E668" s="142"/>
      <c r="F668" s="142"/>
      <c r="G668" t="str">
        <f t="shared" si="70"/>
        <v/>
      </c>
      <c r="H668" s="142"/>
      <c r="I668" t="str">
        <f t="shared" ca="1" si="71"/>
        <v/>
      </c>
      <c r="J668" s="142"/>
      <c r="K668" t="str">
        <f t="shared" ca="1" si="72"/>
        <v/>
      </c>
      <c r="L668" s="142"/>
      <c r="M668" s="142"/>
      <c r="N668" s="142"/>
      <c r="O668" s="146"/>
      <c r="P668" s="146"/>
      <c r="Q668" s="145">
        <f t="shared" si="74"/>
        <v>0</v>
      </c>
      <c r="R668" s="146"/>
      <c r="S668" s="146"/>
      <c r="T668" s="145">
        <f t="shared" si="75"/>
        <v>0</v>
      </c>
      <c r="U668" s="146"/>
      <c r="V668" s="146"/>
      <c r="W668" s="145">
        <f t="shared" si="76"/>
        <v>0</v>
      </c>
      <c r="X668" s="126">
        <f t="shared" si="73"/>
        <v>0</v>
      </c>
    </row>
    <row r="669" spans="1:24" x14ac:dyDescent="0.55000000000000004">
      <c r="A669">
        <v>660</v>
      </c>
      <c r="B669" s="142"/>
      <c r="C669" s="142"/>
      <c r="D669" s="142"/>
      <c r="E669" s="142"/>
      <c r="F669" s="142"/>
      <c r="G669" t="str">
        <f t="shared" si="70"/>
        <v/>
      </c>
      <c r="H669" s="142"/>
      <c r="I669" t="str">
        <f t="shared" ca="1" si="71"/>
        <v/>
      </c>
      <c r="J669" s="142"/>
      <c r="K669" t="str">
        <f t="shared" ca="1" si="72"/>
        <v/>
      </c>
      <c r="L669" s="142"/>
      <c r="M669" s="142"/>
      <c r="N669" s="142"/>
      <c r="O669" s="146"/>
      <c r="P669" s="146"/>
      <c r="Q669" s="145">
        <f t="shared" si="74"/>
        <v>0</v>
      </c>
      <c r="R669" s="146"/>
      <c r="S669" s="146"/>
      <c r="T669" s="145">
        <f t="shared" si="75"/>
        <v>0</v>
      </c>
      <c r="U669" s="146"/>
      <c r="V669" s="146"/>
      <c r="W669" s="145">
        <f t="shared" si="76"/>
        <v>0</v>
      </c>
      <c r="X669" s="126">
        <f t="shared" si="73"/>
        <v>0</v>
      </c>
    </row>
    <row r="670" spans="1:24" x14ac:dyDescent="0.55000000000000004">
      <c r="A670">
        <v>661</v>
      </c>
      <c r="B670" s="142"/>
      <c r="C670" s="142"/>
      <c r="D670" s="142"/>
      <c r="E670" s="142"/>
      <c r="F670" s="142"/>
      <c r="G670" t="str">
        <f t="shared" si="70"/>
        <v/>
      </c>
      <c r="H670" s="142"/>
      <c r="I670" t="str">
        <f t="shared" ca="1" si="71"/>
        <v/>
      </c>
      <c r="J670" s="142"/>
      <c r="K670" t="str">
        <f t="shared" ca="1" si="72"/>
        <v/>
      </c>
      <c r="L670" s="142"/>
      <c r="M670" s="142"/>
      <c r="N670" s="142"/>
      <c r="O670" s="146"/>
      <c r="P670" s="146"/>
      <c r="Q670" s="145">
        <f t="shared" si="74"/>
        <v>0</v>
      </c>
      <c r="R670" s="146"/>
      <c r="S670" s="146"/>
      <c r="T670" s="145">
        <f t="shared" si="75"/>
        <v>0</v>
      </c>
      <c r="U670" s="146"/>
      <c r="V670" s="146"/>
      <c r="W670" s="145">
        <f t="shared" si="76"/>
        <v>0</v>
      </c>
      <c r="X670" s="126">
        <f t="shared" si="73"/>
        <v>0</v>
      </c>
    </row>
    <row r="671" spans="1:24" x14ac:dyDescent="0.55000000000000004">
      <c r="A671">
        <v>662</v>
      </c>
      <c r="B671" s="142"/>
      <c r="C671" s="142"/>
      <c r="D671" s="142"/>
      <c r="E671" s="142"/>
      <c r="F671" s="142"/>
      <c r="G671" t="str">
        <f t="shared" si="70"/>
        <v/>
      </c>
      <c r="H671" s="142"/>
      <c r="I671" t="str">
        <f t="shared" ca="1" si="71"/>
        <v/>
      </c>
      <c r="J671" s="142"/>
      <c r="K671" t="str">
        <f t="shared" ca="1" si="72"/>
        <v/>
      </c>
      <c r="L671" s="142"/>
      <c r="M671" s="142"/>
      <c r="N671" s="142"/>
      <c r="O671" s="146"/>
      <c r="P671" s="146"/>
      <c r="Q671" s="145">
        <f t="shared" si="74"/>
        <v>0</v>
      </c>
      <c r="R671" s="146"/>
      <c r="S671" s="146"/>
      <c r="T671" s="145">
        <f t="shared" si="75"/>
        <v>0</v>
      </c>
      <c r="U671" s="146"/>
      <c r="V671" s="146"/>
      <c r="W671" s="145">
        <f t="shared" si="76"/>
        <v>0</v>
      </c>
      <c r="X671" s="126">
        <f t="shared" si="73"/>
        <v>0</v>
      </c>
    </row>
    <row r="672" spans="1:24" x14ac:dyDescent="0.55000000000000004">
      <c r="A672">
        <v>663</v>
      </c>
      <c r="B672" s="142"/>
      <c r="C672" s="142"/>
      <c r="D672" s="142"/>
      <c r="E672" s="142"/>
      <c r="F672" s="142"/>
      <c r="G672" t="str">
        <f t="shared" si="70"/>
        <v/>
      </c>
      <c r="H672" s="142"/>
      <c r="I672" t="str">
        <f t="shared" ca="1" si="71"/>
        <v/>
      </c>
      <c r="J672" s="142"/>
      <c r="K672" t="str">
        <f t="shared" ca="1" si="72"/>
        <v/>
      </c>
      <c r="L672" s="142"/>
      <c r="M672" s="142"/>
      <c r="N672" s="142"/>
      <c r="O672" s="146"/>
      <c r="P672" s="146"/>
      <c r="Q672" s="145">
        <f t="shared" si="74"/>
        <v>0</v>
      </c>
      <c r="R672" s="146"/>
      <c r="S672" s="146"/>
      <c r="T672" s="145">
        <f t="shared" si="75"/>
        <v>0</v>
      </c>
      <c r="U672" s="146"/>
      <c r="V672" s="146"/>
      <c r="W672" s="145">
        <f t="shared" si="76"/>
        <v>0</v>
      </c>
      <c r="X672" s="126">
        <f t="shared" si="73"/>
        <v>0</v>
      </c>
    </row>
    <row r="673" spans="1:24" x14ac:dyDescent="0.55000000000000004">
      <c r="A673">
        <v>664</v>
      </c>
      <c r="B673" s="142"/>
      <c r="C673" s="142"/>
      <c r="D673" s="142"/>
      <c r="E673" s="142"/>
      <c r="F673" s="142"/>
      <c r="G673" t="str">
        <f t="shared" si="70"/>
        <v/>
      </c>
      <c r="H673" s="142"/>
      <c r="I673" t="str">
        <f t="shared" ca="1" si="71"/>
        <v/>
      </c>
      <c r="J673" s="142"/>
      <c r="K673" t="str">
        <f t="shared" ca="1" si="72"/>
        <v/>
      </c>
      <c r="L673" s="142"/>
      <c r="M673" s="142"/>
      <c r="N673" s="142"/>
      <c r="O673" s="146"/>
      <c r="P673" s="146"/>
      <c r="Q673" s="145">
        <f t="shared" si="74"/>
        <v>0</v>
      </c>
      <c r="R673" s="146"/>
      <c r="S673" s="146"/>
      <c r="T673" s="145">
        <f t="shared" si="75"/>
        <v>0</v>
      </c>
      <c r="U673" s="146"/>
      <c r="V673" s="146"/>
      <c r="W673" s="145">
        <f t="shared" si="76"/>
        <v>0</v>
      </c>
      <c r="X673" s="126">
        <f t="shared" si="73"/>
        <v>0</v>
      </c>
    </row>
    <row r="674" spans="1:24" x14ac:dyDescent="0.55000000000000004">
      <c r="A674">
        <v>665</v>
      </c>
      <c r="B674" s="142"/>
      <c r="C674" s="142"/>
      <c r="D674" s="142"/>
      <c r="E674" s="142"/>
      <c r="F674" s="142"/>
      <c r="G674" t="str">
        <f t="shared" si="70"/>
        <v/>
      </c>
      <c r="H674" s="142"/>
      <c r="I674" t="str">
        <f t="shared" ca="1" si="71"/>
        <v/>
      </c>
      <c r="J674" s="142"/>
      <c r="K674" t="str">
        <f t="shared" ca="1" si="72"/>
        <v/>
      </c>
      <c r="L674" s="142"/>
      <c r="M674" s="142"/>
      <c r="N674" s="142"/>
      <c r="O674" s="146"/>
      <c r="P674" s="146"/>
      <c r="Q674" s="145">
        <f t="shared" si="74"/>
        <v>0</v>
      </c>
      <c r="R674" s="146"/>
      <c r="S674" s="146"/>
      <c r="T674" s="145">
        <f t="shared" si="75"/>
        <v>0</v>
      </c>
      <c r="U674" s="146"/>
      <c r="V674" s="146"/>
      <c r="W674" s="145">
        <f t="shared" si="76"/>
        <v>0</v>
      </c>
      <c r="X674" s="126">
        <f t="shared" si="73"/>
        <v>0</v>
      </c>
    </row>
    <row r="675" spans="1:24" x14ac:dyDescent="0.55000000000000004">
      <c r="A675">
        <v>666</v>
      </c>
      <c r="B675" s="142"/>
      <c r="C675" s="142"/>
      <c r="D675" s="142"/>
      <c r="E675" s="142"/>
      <c r="F675" s="142"/>
      <c r="G675" t="str">
        <f t="shared" si="70"/>
        <v/>
      </c>
      <c r="H675" s="142"/>
      <c r="I675" t="str">
        <f t="shared" ca="1" si="71"/>
        <v/>
      </c>
      <c r="J675" s="142"/>
      <c r="K675" t="str">
        <f t="shared" ca="1" si="72"/>
        <v/>
      </c>
      <c r="L675" s="142"/>
      <c r="M675" s="142"/>
      <c r="N675" s="142"/>
      <c r="O675" s="146"/>
      <c r="P675" s="146"/>
      <c r="Q675" s="145">
        <f t="shared" si="74"/>
        <v>0</v>
      </c>
      <c r="R675" s="146"/>
      <c r="S675" s="146"/>
      <c r="T675" s="145">
        <f t="shared" si="75"/>
        <v>0</v>
      </c>
      <c r="U675" s="146"/>
      <c r="V675" s="146"/>
      <c r="W675" s="145">
        <f t="shared" si="76"/>
        <v>0</v>
      </c>
      <c r="X675" s="126">
        <f t="shared" si="73"/>
        <v>0</v>
      </c>
    </row>
    <row r="676" spans="1:24" x14ac:dyDescent="0.55000000000000004">
      <c r="A676">
        <v>667</v>
      </c>
      <c r="B676" s="142"/>
      <c r="C676" s="142"/>
      <c r="D676" s="142"/>
      <c r="E676" s="142"/>
      <c r="F676" s="142"/>
      <c r="G676" t="str">
        <f t="shared" si="70"/>
        <v/>
      </c>
      <c r="H676" s="142"/>
      <c r="I676" t="str">
        <f t="shared" ca="1" si="71"/>
        <v/>
      </c>
      <c r="J676" s="142"/>
      <c r="K676" t="str">
        <f t="shared" ca="1" si="72"/>
        <v/>
      </c>
      <c r="L676" s="142"/>
      <c r="M676" s="142"/>
      <c r="N676" s="142"/>
      <c r="O676" s="146"/>
      <c r="P676" s="146"/>
      <c r="Q676" s="145">
        <f t="shared" si="74"/>
        <v>0</v>
      </c>
      <c r="R676" s="146"/>
      <c r="S676" s="146"/>
      <c r="T676" s="145">
        <f t="shared" si="75"/>
        <v>0</v>
      </c>
      <c r="U676" s="146"/>
      <c r="V676" s="146"/>
      <c r="W676" s="145">
        <f t="shared" si="76"/>
        <v>0</v>
      </c>
      <c r="X676" s="126">
        <f t="shared" si="73"/>
        <v>0</v>
      </c>
    </row>
    <row r="677" spans="1:24" x14ac:dyDescent="0.55000000000000004">
      <c r="A677">
        <v>668</v>
      </c>
      <c r="B677" s="142"/>
      <c r="C677" s="142"/>
      <c r="D677" s="142"/>
      <c r="E677" s="142"/>
      <c r="F677" s="142"/>
      <c r="G677" t="str">
        <f t="shared" si="70"/>
        <v/>
      </c>
      <c r="H677" s="142"/>
      <c r="I677" t="str">
        <f t="shared" ca="1" si="71"/>
        <v/>
      </c>
      <c r="J677" s="142"/>
      <c r="K677" t="str">
        <f t="shared" ca="1" si="72"/>
        <v/>
      </c>
      <c r="L677" s="142"/>
      <c r="M677" s="142"/>
      <c r="N677" s="142"/>
      <c r="O677" s="146"/>
      <c r="P677" s="146"/>
      <c r="Q677" s="145">
        <f t="shared" si="74"/>
        <v>0</v>
      </c>
      <c r="R677" s="146"/>
      <c r="S677" s="146"/>
      <c r="T677" s="145">
        <f t="shared" si="75"/>
        <v>0</v>
      </c>
      <c r="U677" s="146"/>
      <c r="V677" s="146"/>
      <c r="W677" s="145">
        <f t="shared" si="76"/>
        <v>0</v>
      </c>
      <c r="X677" s="126">
        <f t="shared" si="73"/>
        <v>0</v>
      </c>
    </row>
    <row r="678" spans="1:24" x14ac:dyDescent="0.55000000000000004">
      <c r="A678">
        <v>669</v>
      </c>
      <c r="B678" s="142"/>
      <c r="C678" s="142"/>
      <c r="D678" s="142"/>
      <c r="E678" s="142"/>
      <c r="F678" s="142"/>
      <c r="G678" t="str">
        <f t="shared" si="70"/>
        <v/>
      </c>
      <c r="H678" s="142"/>
      <c r="I678" t="str">
        <f t="shared" ca="1" si="71"/>
        <v/>
      </c>
      <c r="J678" s="142"/>
      <c r="K678" t="str">
        <f t="shared" ca="1" si="72"/>
        <v/>
      </c>
      <c r="L678" s="142"/>
      <c r="M678" s="142"/>
      <c r="N678" s="142"/>
      <c r="O678" s="146"/>
      <c r="P678" s="146"/>
      <c r="Q678" s="145">
        <f t="shared" si="74"/>
        <v>0</v>
      </c>
      <c r="R678" s="146"/>
      <c r="S678" s="146"/>
      <c r="T678" s="145">
        <f t="shared" si="75"/>
        <v>0</v>
      </c>
      <c r="U678" s="146"/>
      <c r="V678" s="146"/>
      <c r="W678" s="145">
        <f t="shared" si="76"/>
        <v>0</v>
      </c>
      <c r="X678" s="126">
        <f t="shared" si="73"/>
        <v>0</v>
      </c>
    </row>
    <row r="679" spans="1:24" x14ac:dyDescent="0.55000000000000004">
      <c r="A679">
        <v>670</v>
      </c>
      <c r="B679" s="142"/>
      <c r="C679" s="142"/>
      <c r="D679" s="142"/>
      <c r="E679" s="142"/>
      <c r="F679" s="142"/>
      <c r="G679" t="str">
        <f t="shared" si="70"/>
        <v/>
      </c>
      <c r="H679" s="142"/>
      <c r="I679" t="str">
        <f t="shared" ca="1" si="71"/>
        <v/>
      </c>
      <c r="J679" s="142"/>
      <c r="K679" t="str">
        <f t="shared" ca="1" si="72"/>
        <v/>
      </c>
      <c r="L679" s="142"/>
      <c r="M679" s="142"/>
      <c r="N679" s="142"/>
      <c r="O679" s="146"/>
      <c r="P679" s="146"/>
      <c r="Q679" s="145">
        <f t="shared" si="74"/>
        <v>0</v>
      </c>
      <c r="R679" s="146"/>
      <c r="S679" s="146"/>
      <c r="T679" s="145">
        <f t="shared" si="75"/>
        <v>0</v>
      </c>
      <c r="U679" s="146"/>
      <c r="V679" s="146"/>
      <c r="W679" s="145">
        <f t="shared" si="76"/>
        <v>0</v>
      </c>
      <c r="X679" s="126">
        <f t="shared" si="73"/>
        <v>0</v>
      </c>
    </row>
    <row r="680" spans="1:24" x14ac:dyDescent="0.55000000000000004">
      <c r="A680">
        <v>671</v>
      </c>
      <c r="B680" s="142"/>
      <c r="C680" s="142"/>
      <c r="D680" s="142"/>
      <c r="E680" s="142"/>
      <c r="F680" s="142"/>
      <c r="G680" t="str">
        <f t="shared" si="70"/>
        <v/>
      </c>
      <c r="H680" s="142"/>
      <c r="I680" t="str">
        <f t="shared" ca="1" si="71"/>
        <v/>
      </c>
      <c r="J680" s="142"/>
      <c r="K680" t="str">
        <f t="shared" ca="1" si="72"/>
        <v/>
      </c>
      <c r="L680" s="142"/>
      <c r="M680" s="142"/>
      <c r="N680" s="142"/>
      <c r="O680" s="146"/>
      <c r="P680" s="146"/>
      <c r="Q680" s="145">
        <f t="shared" si="74"/>
        <v>0</v>
      </c>
      <c r="R680" s="146"/>
      <c r="S680" s="146"/>
      <c r="T680" s="145">
        <f t="shared" si="75"/>
        <v>0</v>
      </c>
      <c r="U680" s="146"/>
      <c r="V680" s="146"/>
      <c r="W680" s="145">
        <f t="shared" si="76"/>
        <v>0</v>
      </c>
      <c r="X680" s="126">
        <f t="shared" si="73"/>
        <v>0</v>
      </c>
    </row>
    <row r="681" spans="1:24" x14ac:dyDescent="0.55000000000000004">
      <c r="A681">
        <v>672</v>
      </c>
      <c r="B681" s="142"/>
      <c r="C681" s="142"/>
      <c r="D681" s="142"/>
      <c r="E681" s="142"/>
      <c r="F681" s="142"/>
      <c r="G681" t="str">
        <f t="shared" si="70"/>
        <v/>
      </c>
      <c r="H681" s="142"/>
      <c r="I681" t="str">
        <f t="shared" ca="1" si="71"/>
        <v/>
      </c>
      <c r="J681" s="142"/>
      <c r="K681" t="str">
        <f t="shared" ca="1" si="72"/>
        <v/>
      </c>
      <c r="L681" s="142"/>
      <c r="M681" s="142"/>
      <c r="N681" s="142"/>
      <c r="O681" s="146"/>
      <c r="P681" s="146"/>
      <c r="Q681" s="145">
        <f t="shared" si="74"/>
        <v>0</v>
      </c>
      <c r="R681" s="146"/>
      <c r="S681" s="146"/>
      <c r="T681" s="145">
        <f t="shared" si="75"/>
        <v>0</v>
      </c>
      <c r="U681" s="146"/>
      <c r="V681" s="146"/>
      <c r="W681" s="145">
        <f t="shared" si="76"/>
        <v>0</v>
      </c>
      <c r="X681" s="126">
        <f t="shared" si="73"/>
        <v>0</v>
      </c>
    </row>
    <row r="682" spans="1:24" x14ac:dyDescent="0.55000000000000004">
      <c r="A682">
        <v>673</v>
      </c>
      <c r="B682" s="142"/>
      <c r="C682" s="142"/>
      <c r="D682" s="142"/>
      <c r="E682" s="142"/>
      <c r="F682" s="142"/>
      <c r="G682" t="str">
        <f t="shared" si="70"/>
        <v/>
      </c>
      <c r="H682" s="142"/>
      <c r="I682" t="str">
        <f t="shared" ca="1" si="71"/>
        <v/>
      </c>
      <c r="J682" s="142"/>
      <c r="K682" t="str">
        <f t="shared" ca="1" si="72"/>
        <v/>
      </c>
      <c r="L682" s="142"/>
      <c r="M682" s="142"/>
      <c r="N682" s="142"/>
      <c r="O682" s="146"/>
      <c r="P682" s="146"/>
      <c r="Q682" s="145">
        <f t="shared" si="74"/>
        <v>0</v>
      </c>
      <c r="R682" s="146"/>
      <c r="S682" s="146"/>
      <c r="T682" s="145">
        <f t="shared" si="75"/>
        <v>0</v>
      </c>
      <c r="U682" s="146"/>
      <c r="V682" s="146"/>
      <c r="W682" s="145">
        <f t="shared" si="76"/>
        <v>0</v>
      </c>
      <c r="X682" s="126">
        <f t="shared" si="73"/>
        <v>0</v>
      </c>
    </row>
    <row r="683" spans="1:24" x14ac:dyDescent="0.55000000000000004">
      <c r="A683">
        <v>674</v>
      </c>
      <c r="B683" s="142"/>
      <c r="C683" s="142"/>
      <c r="D683" s="142"/>
      <c r="E683" s="142"/>
      <c r="F683" s="142"/>
      <c r="G683" t="str">
        <f t="shared" si="70"/>
        <v/>
      </c>
      <c r="H683" s="142"/>
      <c r="I683" t="str">
        <f t="shared" ca="1" si="71"/>
        <v/>
      </c>
      <c r="J683" s="142"/>
      <c r="K683" t="str">
        <f t="shared" ca="1" si="72"/>
        <v/>
      </c>
      <c r="L683" s="142"/>
      <c r="M683" s="142"/>
      <c r="N683" s="142"/>
      <c r="O683" s="146"/>
      <c r="P683" s="146"/>
      <c r="Q683" s="145">
        <f t="shared" si="74"/>
        <v>0</v>
      </c>
      <c r="R683" s="146"/>
      <c r="S683" s="146"/>
      <c r="T683" s="145">
        <f t="shared" si="75"/>
        <v>0</v>
      </c>
      <c r="U683" s="146"/>
      <c r="V683" s="146"/>
      <c r="W683" s="145">
        <f t="shared" si="76"/>
        <v>0</v>
      </c>
      <c r="X683" s="126">
        <f t="shared" si="73"/>
        <v>0</v>
      </c>
    </row>
    <row r="684" spans="1:24" x14ac:dyDescent="0.55000000000000004">
      <c r="A684">
        <v>675</v>
      </c>
      <c r="B684" s="142"/>
      <c r="C684" s="142"/>
      <c r="D684" s="142"/>
      <c r="E684" s="142"/>
      <c r="F684" s="142"/>
      <c r="G684" t="str">
        <f t="shared" si="70"/>
        <v/>
      </c>
      <c r="H684" s="142"/>
      <c r="I684" t="str">
        <f t="shared" ca="1" si="71"/>
        <v/>
      </c>
      <c r="J684" s="142"/>
      <c r="K684" t="str">
        <f t="shared" ca="1" si="72"/>
        <v/>
      </c>
      <c r="L684" s="142"/>
      <c r="M684" s="142"/>
      <c r="N684" s="142"/>
      <c r="O684" s="146"/>
      <c r="P684" s="146"/>
      <c r="Q684" s="145">
        <f t="shared" si="74"/>
        <v>0</v>
      </c>
      <c r="R684" s="146"/>
      <c r="S684" s="146"/>
      <c r="T684" s="145">
        <f t="shared" si="75"/>
        <v>0</v>
      </c>
      <c r="U684" s="146"/>
      <c r="V684" s="146"/>
      <c r="W684" s="145">
        <f t="shared" si="76"/>
        <v>0</v>
      </c>
      <c r="X684" s="126">
        <f t="shared" si="73"/>
        <v>0</v>
      </c>
    </row>
    <row r="685" spans="1:24" x14ac:dyDescent="0.55000000000000004">
      <c r="A685">
        <v>676</v>
      </c>
      <c r="B685" s="142"/>
      <c r="C685" s="142"/>
      <c r="D685" s="142"/>
      <c r="E685" s="142"/>
      <c r="F685" s="142"/>
      <c r="G685" t="str">
        <f t="shared" si="70"/>
        <v/>
      </c>
      <c r="H685" s="142"/>
      <c r="I685" t="str">
        <f t="shared" ca="1" si="71"/>
        <v/>
      </c>
      <c r="J685" s="142"/>
      <c r="K685" t="str">
        <f t="shared" ca="1" si="72"/>
        <v/>
      </c>
      <c r="L685" s="142"/>
      <c r="M685" s="142"/>
      <c r="N685" s="142"/>
      <c r="O685" s="146"/>
      <c r="P685" s="146"/>
      <c r="Q685" s="145">
        <f t="shared" si="74"/>
        <v>0</v>
      </c>
      <c r="R685" s="146"/>
      <c r="S685" s="146"/>
      <c r="T685" s="145">
        <f t="shared" si="75"/>
        <v>0</v>
      </c>
      <c r="U685" s="146"/>
      <c r="V685" s="146"/>
      <c r="W685" s="145">
        <f t="shared" si="76"/>
        <v>0</v>
      </c>
      <c r="X685" s="126">
        <f t="shared" si="73"/>
        <v>0</v>
      </c>
    </row>
    <row r="686" spans="1:24" x14ac:dyDescent="0.55000000000000004">
      <c r="A686">
        <v>677</v>
      </c>
      <c r="B686" s="142"/>
      <c r="C686" s="142"/>
      <c r="D686" s="142"/>
      <c r="E686" s="142"/>
      <c r="F686" s="142"/>
      <c r="G686" t="str">
        <f t="shared" si="70"/>
        <v/>
      </c>
      <c r="H686" s="142"/>
      <c r="I686" t="str">
        <f t="shared" ca="1" si="71"/>
        <v/>
      </c>
      <c r="J686" s="142"/>
      <c r="K686" t="str">
        <f t="shared" ca="1" si="72"/>
        <v/>
      </c>
      <c r="L686" s="142"/>
      <c r="M686" s="142"/>
      <c r="N686" s="142"/>
      <c r="O686" s="146"/>
      <c r="P686" s="146"/>
      <c r="Q686" s="145">
        <f t="shared" si="74"/>
        <v>0</v>
      </c>
      <c r="R686" s="146"/>
      <c r="S686" s="146"/>
      <c r="T686" s="145">
        <f t="shared" si="75"/>
        <v>0</v>
      </c>
      <c r="U686" s="146"/>
      <c r="V686" s="146"/>
      <c r="W686" s="145">
        <f t="shared" si="76"/>
        <v>0</v>
      </c>
      <c r="X686" s="126">
        <f t="shared" si="73"/>
        <v>0</v>
      </c>
    </row>
    <row r="687" spans="1:24" x14ac:dyDescent="0.55000000000000004">
      <c r="A687">
        <v>678</v>
      </c>
      <c r="B687" s="142"/>
      <c r="C687" s="142"/>
      <c r="D687" s="142"/>
      <c r="E687" s="142"/>
      <c r="F687" s="142"/>
      <c r="G687" t="str">
        <f t="shared" si="70"/>
        <v/>
      </c>
      <c r="H687" s="142"/>
      <c r="I687" t="str">
        <f t="shared" ca="1" si="71"/>
        <v/>
      </c>
      <c r="J687" s="142"/>
      <c r="K687" t="str">
        <f t="shared" ca="1" si="72"/>
        <v/>
      </c>
      <c r="L687" s="142"/>
      <c r="M687" s="142"/>
      <c r="N687" s="142"/>
      <c r="O687" s="146"/>
      <c r="P687" s="146"/>
      <c r="Q687" s="145">
        <f t="shared" si="74"/>
        <v>0</v>
      </c>
      <c r="R687" s="146"/>
      <c r="S687" s="146"/>
      <c r="T687" s="145">
        <f t="shared" si="75"/>
        <v>0</v>
      </c>
      <c r="U687" s="146"/>
      <c r="V687" s="146"/>
      <c r="W687" s="145">
        <f t="shared" si="76"/>
        <v>0</v>
      </c>
      <c r="X687" s="126">
        <f t="shared" si="73"/>
        <v>0</v>
      </c>
    </row>
    <row r="688" spans="1:24" x14ac:dyDescent="0.55000000000000004">
      <c r="A688">
        <v>679</v>
      </c>
      <c r="B688" s="142"/>
      <c r="C688" s="142"/>
      <c r="D688" s="142"/>
      <c r="E688" s="142"/>
      <c r="F688" s="142"/>
      <c r="G688" t="str">
        <f t="shared" si="70"/>
        <v/>
      </c>
      <c r="H688" s="142"/>
      <c r="I688" t="str">
        <f t="shared" ca="1" si="71"/>
        <v/>
      </c>
      <c r="J688" s="142"/>
      <c r="K688" t="str">
        <f t="shared" ca="1" si="72"/>
        <v/>
      </c>
      <c r="L688" s="142"/>
      <c r="M688" s="142"/>
      <c r="N688" s="142"/>
      <c r="O688" s="146"/>
      <c r="P688" s="146"/>
      <c r="Q688" s="145">
        <f t="shared" si="74"/>
        <v>0</v>
      </c>
      <c r="R688" s="146"/>
      <c r="S688" s="146"/>
      <c r="T688" s="145">
        <f t="shared" si="75"/>
        <v>0</v>
      </c>
      <c r="U688" s="146"/>
      <c r="V688" s="146"/>
      <c r="W688" s="145">
        <f t="shared" si="76"/>
        <v>0</v>
      </c>
      <c r="X688" s="126">
        <f t="shared" si="73"/>
        <v>0</v>
      </c>
    </row>
    <row r="689" spans="1:24" x14ac:dyDescent="0.55000000000000004">
      <c r="A689">
        <v>680</v>
      </c>
      <c r="B689" s="142"/>
      <c r="C689" s="142"/>
      <c r="D689" s="142"/>
      <c r="E689" s="142"/>
      <c r="F689" s="142"/>
      <c r="G689" t="str">
        <f t="shared" si="70"/>
        <v/>
      </c>
      <c r="H689" s="142"/>
      <c r="I689" t="str">
        <f t="shared" ca="1" si="71"/>
        <v/>
      </c>
      <c r="J689" s="142"/>
      <c r="K689" t="str">
        <f t="shared" ca="1" si="72"/>
        <v/>
      </c>
      <c r="L689" s="142"/>
      <c r="M689" s="142"/>
      <c r="N689" s="142"/>
      <c r="O689" s="146"/>
      <c r="P689" s="146"/>
      <c r="Q689" s="145">
        <f t="shared" si="74"/>
        <v>0</v>
      </c>
      <c r="R689" s="146"/>
      <c r="S689" s="146"/>
      <c r="T689" s="145">
        <f t="shared" si="75"/>
        <v>0</v>
      </c>
      <c r="U689" s="146"/>
      <c r="V689" s="146"/>
      <c r="W689" s="145">
        <f t="shared" si="76"/>
        <v>0</v>
      </c>
      <c r="X689" s="126">
        <f t="shared" si="73"/>
        <v>0</v>
      </c>
    </row>
    <row r="690" spans="1:24" x14ac:dyDescent="0.55000000000000004">
      <c r="A690">
        <v>681</v>
      </c>
      <c r="B690" s="142"/>
      <c r="C690" s="142"/>
      <c r="D690" s="142"/>
      <c r="E690" s="142"/>
      <c r="F690" s="142"/>
      <c r="G690" t="str">
        <f t="shared" si="70"/>
        <v/>
      </c>
      <c r="H690" s="142"/>
      <c r="I690" t="str">
        <f t="shared" ca="1" si="71"/>
        <v/>
      </c>
      <c r="J690" s="142"/>
      <c r="K690" t="str">
        <f t="shared" ca="1" si="72"/>
        <v/>
      </c>
      <c r="L690" s="142"/>
      <c r="M690" s="142"/>
      <c r="N690" s="142"/>
      <c r="O690" s="146"/>
      <c r="P690" s="146"/>
      <c r="Q690" s="145">
        <f t="shared" si="74"/>
        <v>0</v>
      </c>
      <c r="R690" s="146"/>
      <c r="S690" s="146"/>
      <c r="T690" s="145">
        <f t="shared" si="75"/>
        <v>0</v>
      </c>
      <c r="U690" s="146"/>
      <c r="V690" s="146"/>
      <c r="W690" s="145">
        <f t="shared" si="76"/>
        <v>0</v>
      </c>
      <c r="X690" s="126">
        <f t="shared" si="73"/>
        <v>0</v>
      </c>
    </row>
    <row r="691" spans="1:24" x14ac:dyDescent="0.55000000000000004">
      <c r="A691">
        <v>682</v>
      </c>
      <c r="B691" s="142"/>
      <c r="C691" s="142"/>
      <c r="D691" s="142"/>
      <c r="E691" s="142"/>
      <c r="F691" s="142"/>
      <c r="G691" t="str">
        <f t="shared" si="70"/>
        <v/>
      </c>
      <c r="H691" s="142"/>
      <c r="I691" t="str">
        <f t="shared" ca="1" si="71"/>
        <v/>
      </c>
      <c r="J691" s="142"/>
      <c r="K691" t="str">
        <f t="shared" ca="1" si="72"/>
        <v/>
      </c>
      <c r="L691" s="142"/>
      <c r="M691" s="142"/>
      <c r="N691" s="142"/>
      <c r="O691" s="146"/>
      <c r="P691" s="146"/>
      <c r="Q691" s="145">
        <f t="shared" si="74"/>
        <v>0</v>
      </c>
      <c r="R691" s="146"/>
      <c r="S691" s="146"/>
      <c r="T691" s="145">
        <f t="shared" si="75"/>
        <v>0</v>
      </c>
      <c r="U691" s="146"/>
      <c r="V691" s="146"/>
      <c r="W691" s="145">
        <f t="shared" si="76"/>
        <v>0</v>
      </c>
      <c r="X691" s="126">
        <f t="shared" si="73"/>
        <v>0</v>
      </c>
    </row>
    <row r="692" spans="1:24" x14ac:dyDescent="0.55000000000000004">
      <c r="A692">
        <v>683</v>
      </c>
      <c r="B692" s="142"/>
      <c r="C692" s="142"/>
      <c r="D692" s="142"/>
      <c r="E692" s="142"/>
      <c r="F692" s="142"/>
      <c r="G692" t="str">
        <f t="shared" si="70"/>
        <v/>
      </c>
      <c r="H692" s="142"/>
      <c r="I692" t="str">
        <f t="shared" ca="1" si="71"/>
        <v/>
      </c>
      <c r="J692" s="142"/>
      <c r="K692" t="str">
        <f t="shared" ca="1" si="72"/>
        <v/>
      </c>
      <c r="L692" s="142"/>
      <c r="M692" s="142"/>
      <c r="N692" s="142"/>
      <c r="O692" s="146"/>
      <c r="P692" s="146"/>
      <c r="Q692" s="145">
        <f t="shared" si="74"/>
        <v>0</v>
      </c>
      <c r="R692" s="146"/>
      <c r="S692" s="146"/>
      <c r="T692" s="145">
        <f t="shared" si="75"/>
        <v>0</v>
      </c>
      <c r="U692" s="146"/>
      <c r="V692" s="146"/>
      <c r="W692" s="145">
        <f t="shared" si="76"/>
        <v>0</v>
      </c>
      <c r="X692" s="126">
        <f t="shared" si="73"/>
        <v>0</v>
      </c>
    </row>
    <row r="693" spans="1:24" x14ac:dyDescent="0.55000000000000004">
      <c r="A693">
        <v>684</v>
      </c>
      <c r="B693" s="142"/>
      <c r="C693" s="142"/>
      <c r="D693" s="142"/>
      <c r="E693" s="142"/>
      <c r="F693" s="142"/>
      <c r="G693" t="str">
        <f t="shared" si="70"/>
        <v/>
      </c>
      <c r="H693" s="142"/>
      <c r="I693" t="str">
        <f t="shared" ca="1" si="71"/>
        <v/>
      </c>
      <c r="J693" s="142"/>
      <c r="K693" t="str">
        <f t="shared" ca="1" si="72"/>
        <v/>
      </c>
      <c r="L693" s="142"/>
      <c r="M693" s="142"/>
      <c r="N693" s="142"/>
      <c r="O693" s="146"/>
      <c r="P693" s="146"/>
      <c r="Q693" s="145">
        <f t="shared" si="74"/>
        <v>0</v>
      </c>
      <c r="R693" s="146"/>
      <c r="S693" s="146"/>
      <c r="T693" s="145">
        <f t="shared" si="75"/>
        <v>0</v>
      </c>
      <c r="U693" s="146"/>
      <c r="V693" s="146"/>
      <c r="W693" s="145">
        <f t="shared" si="76"/>
        <v>0</v>
      </c>
      <c r="X693" s="126">
        <f t="shared" si="73"/>
        <v>0</v>
      </c>
    </row>
    <row r="694" spans="1:24" x14ac:dyDescent="0.55000000000000004">
      <c r="A694">
        <v>685</v>
      </c>
      <c r="B694" s="142"/>
      <c r="C694" s="142"/>
      <c r="D694" s="142"/>
      <c r="E694" s="142"/>
      <c r="F694" s="142"/>
      <c r="G694" t="str">
        <f t="shared" si="70"/>
        <v/>
      </c>
      <c r="H694" s="142"/>
      <c r="I694" t="str">
        <f t="shared" ca="1" si="71"/>
        <v/>
      </c>
      <c r="J694" s="142"/>
      <c r="K694" t="str">
        <f t="shared" ca="1" si="72"/>
        <v/>
      </c>
      <c r="L694" s="142"/>
      <c r="M694" s="142"/>
      <c r="N694" s="142"/>
      <c r="O694" s="146"/>
      <c r="P694" s="146"/>
      <c r="Q694" s="145">
        <f t="shared" si="74"/>
        <v>0</v>
      </c>
      <c r="R694" s="146"/>
      <c r="S694" s="146"/>
      <c r="T694" s="145">
        <f t="shared" si="75"/>
        <v>0</v>
      </c>
      <c r="U694" s="146"/>
      <c r="V694" s="146"/>
      <c r="W694" s="145">
        <f t="shared" si="76"/>
        <v>0</v>
      </c>
      <c r="X694" s="126">
        <f t="shared" si="73"/>
        <v>0</v>
      </c>
    </row>
    <row r="695" spans="1:24" x14ac:dyDescent="0.55000000000000004">
      <c r="A695">
        <v>686</v>
      </c>
      <c r="B695" s="142"/>
      <c r="C695" s="142"/>
      <c r="D695" s="142"/>
      <c r="E695" s="142"/>
      <c r="F695" s="142"/>
      <c r="G695" t="str">
        <f t="shared" si="70"/>
        <v/>
      </c>
      <c r="H695" s="142"/>
      <c r="I695" t="str">
        <f t="shared" ca="1" si="71"/>
        <v/>
      </c>
      <c r="J695" s="142"/>
      <c r="K695" t="str">
        <f t="shared" ca="1" si="72"/>
        <v/>
      </c>
      <c r="L695" s="142"/>
      <c r="M695" s="142"/>
      <c r="N695" s="142"/>
      <c r="O695" s="146"/>
      <c r="P695" s="146"/>
      <c r="Q695" s="145">
        <f t="shared" si="74"/>
        <v>0</v>
      </c>
      <c r="R695" s="146"/>
      <c r="S695" s="146"/>
      <c r="T695" s="145">
        <f t="shared" si="75"/>
        <v>0</v>
      </c>
      <c r="U695" s="146"/>
      <c r="V695" s="146"/>
      <c r="W695" s="145">
        <f t="shared" si="76"/>
        <v>0</v>
      </c>
      <c r="X695" s="126">
        <f t="shared" si="73"/>
        <v>0</v>
      </c>
    </row>
    <row r="696" spans="1:24" x14ac:dyDescent="0.55000000000000004">
      <c r="A696">
        <v>687</v>
      </c>
      <c r="B696" s="142"/>
      <c r="C696" s="142"/>
      <c r="D696" s="142"/>
      <c r="E696" s="142"/>
      <c r="F696" s="142"/>
      <c r="G696" t="str">
        <f t="shared" si="70"/>
        <v/>
      </c>
      <c r="H696" s="142"/>
      <c r="I696" t="str">
        <f t="shared" ca="1" si="71"/>
        <v/>
      </c>
      <c r="J696" s="142"/>
      <c r="K696" t="str">
        <f t="shared" ca="1" si="72"/>
        <v/>
      </c>
      <c r="L696" s="142"/>
      <c r="M696" s="142"/>
      <c r="N696" s="142"/>
      <c r="O696" s="146"/>
      <c r="P696" s="146"/>
      <c r="Q696" s="145">
        <f t="shared" si="74"/>
        <v>0</v>
      </c>
      <c r="R696" s="146"/>
      <c r="S696" s="146"/>
      <c r="T696" s="145">
        <f t="shared" si="75"/>
        <v>0</v>
      </c>
      <c r="U696" s="146"/>
      <c r="V696" s="146"/>
      <c r="W696" s="145">
        <f t="shared" si="76"/>
        <v>0</v>
      </c>
      <c r="X696" s="126">
        <f t="shared" si="73"/>
        <v>0</v>
      </c>
    </row>
    <row r="697" spans="1:24" x14ac:dyDescent="0.55000000000000004">
      <c r="A697">
        <v>688</v>
      </c>
      <c r="B697" s="142"/>
      <c r="C697" s="142"/>
      <c r="D697" s="142"/>
      <c r="E697" s="142"/>
      <c r="F697" s="142"/>
      <c r="G697" t="str">
        <f t="shared" si="70"/>
        <v/>
      </c>
      <c r="H697" s="142"/>
      <c r="I697" t="str">
        <f t="shared" ca="1" si="71"/>
        <v/>
      </c>
      <c r="J697" s="142"/>
      <c r="K697" t="str">
        <f t="shared" ca="1" si="72"/>
        <v/>
      </c>
      <c r="L697" s="142"/>
      <c r="M697" s="142"/>
      <c r="N697" s="142"/>
      <c r="O697" s="146"/>
      <c r="P697" s="146"/>
      <c r="Q697" s="145">
        <f t="shared" si="74"/>
        <v>0</v>
      </c>
      <c r="R697" s="146"/>
      <c r="S697" s="146"/>
      <c r="T697" s="145">
        <f t="shared" si="75"/>
        <v>0</v>
      </c>
      <c r="U697" s="146"/>
      <c r="V697" s="146"/>
      <c r="W697" s="145">
        <f t="shared" si="76"/>
        <v>0</v>
      </c>
      <c r="X697" s="126">
        <f t="shared" si="73"/>
        <v>0</v>
      </c>
    </row>
    <row r="698" spans="1:24" x14ac:dyDescent="0.55000000000000004">
      <c r="A698">
        <v>689</v>
      </c>
      <c r="B698" s="142"/>
      <c r="C698" s="142"/>
      <c r="D698" s="142"/>
      <c r="E698" s="142"/>
      <c r="F698" s="142"/>
      <c r="G698" t="str">
        <f t="shared" si="70"/>
        <v/>
      </c>
      <c r="H698" s="142"/>
      <c r="I698" t="str">
        <f t="shared" ca="1" si="71"/>
        <v/>
      </c>
      <c r="J698" s="142"/>
      <c r="K698" t="str">
        <f t="shared" ca="1" si="72"/>
        <v/>
      </c>
      <c r="L698" s="142"/>
      <c r="M698" s="142"/>
      <c r="N698" s="142"/>
      <c r="O698" s="146"/>
      <c r="P698" s="146"/>
      <c r="Q698" s="145">
        <f t="shared" si="74"/>
        <v>0</v>
      </c>
      <c r="R698" s="146"/>
      <c r="S698" s="146"/>
      <c r="T698" s="145">
        <f t="shared" si="75"/>
        <v>0</v>
      </c>
      <c r="U698" s="146"/>
      <c r="V698" s="146"/>
      <c r="W698" s="145">
        <f t="shared" si="76"/>
        <v>0</v>
      </c>
      <c r="X698" s="126">
        <f t="shared" si="73"/>
        <v>0</v>
      </c>
    </row>
    <row r="699" spans="1:24" x14ac:dyDescent="0.55000000000000004">
      <c r="A699">
        <v>690</v>
      </c>
      <c r="B699" s="142"/>
      <c r="C699" s="142"/>
      <c r="D699" s="142"/>
      <c r="E699" s="142"/>
      <c r="F699" s="142"/>
      <c r="G699" t="str">
        <f t="shared" si="70"/>
        <v/>
      </c>
      <c r="H699" s="142"/>
      <c r="I699" t="str">
        <f t="shared" ca="1" si="71"/>
        <v/>
      </c>
      <c r="J699" s="142"/>
      <c r="K699" t="str">
        <f t="shared" ca="1" si="72"/>
        <v/>
      </c>
      <c r="L699" s="142"/>
      <c r="M699" s="142"/>
      <c r="N699" s="142"/>
      <c r="O699" s="146"/>
      <c r="P699" s="146"/>
      <c r="Q699" s="145">
        <f t="shared" si="74"/>
        <v>0</v>
      </c>
      <c r="R699" s="146"/>
      <c r="S699" s="146"/>
      <c r="T699" s="145">
        <f t="shared" si="75"/>
        <v>0</v>
      </c>
      <c r="U699" s="146"/>
      <c r="V699" s="146"/>
      <c r="W699" s="145">
        <f t="shared" si="76"/>
        <v>0</v>
      </c>
      <c r="X699" s="126">
        <f t="shared" si="73"/>
        <v>0</v>
      </c>
    </row>
    <row r="700" spans="1:24" x14ac:dyDescent="0.55000000000000004">
      <c r="A700">
        <v>691</v>
      </c>
      <c r="B700" s="142"/>
      <c r="C700" s="142"/>
      <c r="D700" s="142"/>
      <c r="E700" s="142"/>
      <c r="F700" s="142"/>
      <c r="G700" t="str">
        <f t="shared" si="70"/>
        <v/>
      </c>
      <c r="H700" s="142"/>
      <c r="I700" t="str">
        <f t="shared" ca="1" si="71"/>
        <v/>
      </c>
      <c r="J700" s="142"/>
      <c r="K700" t="str">
        <f t="shared" ca="1" si="72"/>
        <v/>
      </c>
      <c r="L700" s="142"/>
      <c r="M700" s="142"/>
      <c r="N700" s="142"/>
      <c r="O700" s="146"/>
      <c r="P700" s="146"/>
      <c r="Q700" s="145">
        <f t="shared" si="74"/>
        <v>0</v>
      </c>
      <c r="R700" s="146"/>
      <c r="S700" s="146"/>
      <c r="T700" s="145">
        <f t="shared" si="75"/>
        <v>0</v>
      </c>
      <c r="U700" s="146"/>
      <c r="V700" s="146"/>
      <c r="W700" s="145">
        <f t="shared" si="76"/>
        <v>0</v>
      </c>
      <c r="X700" s="126">
        <f t="shared" si="73"/>
        <v>0</v>
      </c>
    </row>
    <row r="701" spans="1:24" x14ac:dyDescent="0.55000000000000004">
      <c r="A701">
        <v>692</v>
      </c>
      <c r="B701" s="142"/>
      <c r="C701" s="142"/>
      <c r="D701" s="142"/>
      <c r="E701" s="142"/>
      <c r="F701" s="142"/>
      <c r="G701" t="str">
        <f t="shared" si="70"/>
        <v/>
      </c>
      <c r="H701" s="142"/>
      <c r="I701" t="str">
        <f t="shared" ca="1" si="71"/>
        <v/>
      </c>
      <c r="J701" s="142"/>
      <c r="K701" t="str">
        <f t="shared" ca="1" si="72"/>
        <v/>
      </c>
      <c r="L701" s="142"/>
      <c r="M701" s="142"/>
      <c r="N701" s="142"/>
      <c r="O701" s="146"/>
      <c r="P701" s="146"/>
      <c r="Q701" s="145">
        <f t="shared" si="74"/>
        <v>0</v>
      </c>
      <c r="R701" s="146"/>
      <c r="S701" s="146"/>
      <c r="T701" s="145">
        <f t="shared" si="75"/>
        <v>0</v>
      </c>
      <c r="U701" s="146"/>
      <c r="V701" s="146"/>
      <c r="W701" s="145">
        <f t="shared" si="76"/>
        <v>0</v>
      </c>
      <c r="X701" s="126">
        <f t="shared" si="73"/>
        <v>0</v>
      </c>
    </row>
    <row r="702" spans="1:24" x14ac:dyDescent="0.55000000000000004">
      <c r="A702">
        <v>693</v>
      </c>
      <c r="B702" s="142"/>
      <c r="C702" s="142"/>
      <c r="D702" s="142"/>
      <c r="E702" s="142"/>
      <c r="F702" s="142"/>
      <c r="G702" t="str">
        <f t="shared" si="70"/>
        <v/>
      </c>
      <c r="H702" s="142"/>
      <c r="I702" t="str">
        <f t="shared" ca="1" si="71"/>
        <v/>
      </c>
      <c r="J702" s="142"/>
      <c r="K702" t="str">
        <f t="shared" ca="1" si="72"/>
        <v/>
      </c>
      <c r="L702" s="142"/>
      <c r="M702" s="142"/>
      <c r="N702" s="142"/>
      <c r="O702" s="146"/>
      <c r="P702" s="146"/>
      <c r="Q702" s="145">
        <f t="shared" si="74"/>
        <v>0</v>
      </c>
      <c r="R702" s="146"/>
      <c r="S702" s="146"/>
      <c r="T702" s="145">
        <f t="shared" si="75"/>
        <v>0</v>
      </c>
      <c r="U702" s="146"/>
      <c r="V702" s="146"/>
      <c r="W702" s="145">
        <f t="shared" si="76"/>
        <v>0</v>
      </c>
      <c r="X702" s="126">
        <f t="shared" si="73"/>
        <v>0</v>
      </c>
    </row>
    <row r="703" spans="1:24" x14ac:dyDescent="0.55000000000000004">
      <c r="A703">
        <v>694</v>
      </c>
      <c r="B703" s="142"/>
      <c r="C703" s="142"/>
      <c r="D703" s="142"/>
      <c r="E703" s="142"/>
      <c r="F703" s="142"/>
      <c r="G703" t="str">
        <f t="shared" si="70"/>
        <v/>
      </c>
      <c r="H703" s="142"/>
      <c r="I703" t="str">
        <f t="shared" ca="1" si="71"/>
        <v/>
      </c>
      <c r="J703" s="142"/>
      <c r="K703" t="str">
        <f t="shared" ca="1" si="72"/>
        <v/>
      </c>
      <c r="L703" s="142"/>
      <c r="M703" s="142"/>
      <c r="N703" s="142"/>
      <c r="O703" s="146"/>
      <c r="P703" s="146"/>
      <c r="Q703" s="145">
        <f t="shared" si="74"/>
        <v>0</v>
      </c>
      <c r="R703" s="146"/>
      <c r="S703" s="146"/>
      <c r="T703" s="145">
        <f t="shared" si="75"/>
        <v>0</v>
      </c>
      <c r="U703" s="146"/>
      <c r="V703" s="146"/>
      <c r="W703" s="145">
        <f t="shared" si="76"/>
        <v>0</v>
      </c>
      <c r="X703" s="126">
        <f t="shared" si="73"/>
        <v>0</v>
      </c>
    </row>
    <row r="704" spans="1:24" x14ac:dyDescent="0.55000000000000004">
      <c r="A704">
        <v>695</v>
      </c>
      <c r="B704" s="142"/>
      <c r="C704" s="142"/>
      <c r="D704" s="142"/>
      <c r="E704" s="142"/>
      <c r="F704" s="142"/>
      <c r="G704" t="str">
        <f t="shared" si="70"/>
        <v/>
      </c>
      <c r="H704" s="142"/>
      <c r="I704" t="str">
        <f t="shared" ca="1" si="71"/>
        <v/>
      </c>
      <c r="J704" s="142"/>
      <c r="K704" t="str">
        <f t="shared" ca="1" si="72"/>
        <v/>
      </c>
      <c r="L704" s="142"/>
      <c r="M704" s="142"/>
      <c r="N704" s="142"/>
      <c r="O704" s="146"/>
      <c r="P704" s="146"/>
      <c r="Q704" s="145">
        <f t="shared" si="74"/>
        <v>0</v>
      </c>
      <c r="R704" s="146"/>
      <c r="S704" s="146"/>
      <c r="T704" s="145">
        <f t="shared" si="75"/>
        <v>0</v>
      </c>
      <c r="U704" s="146"/>
      <c r="V704" s="146"/>
      <c r="W704" s="145">
        <f t="shared" si="76"/>
        <v>0</v>
      </c>
      <c r="X704" s="126">
        <f t="shared" si="73"/>
        <v>0</v>
      </c>
    </row>
    <row r="705" spans="1:24" x14ac:dyDescent="0.55000000000000004">
      <c r="A705">
        <v>696</v>
      </c>
      <c r="B705" s="142"/>
      <c r="C705" s="142"/>
      <c r="D705" s="142"/>
      <c r="E705" s="142"/>
      <c r="F705" s="142"/>
      <c r="G705" t="str">
        <f t="shared" si="70"/>
        <v/>
      </c>
      <c r="H705" s="142"/>
      <c r="I705" t="str">
        <f t="shared" ca="1" si="71"/>
        <v/>
      </c>
      <c r="J705" s="142"/>
      <c r="K705" t="str">
        <f t="shared" ca="1" si="72"/>
        <v/>
      </c>
      <c r="L705" s="142"/>
      <c r="M705" s="142"/>
      <c r="N705" s="142"/>
      <c r="O705" s="146"/>
      <c r="P705" s="146"/>
      <c r="Q705" s="145">
        <f t="shared" si="74"/>
        <v>0</v>
      </c>
      <c r="R705" s="146"/>
      <c r="S705" s="146"/>
      <c r="T705" s="145">
        <f t="shared" si="75"/>
        <v>0</v>
      </c>
      <c r="U705" s="146"/>
      <c r="V705" s="146"/>
      <c r="W705" s="145">
        <f t="shared" si="76"/>
        <v>0</v>
      </c>
      <c r="X705" s="126">
        <f t="shared" si="73"/>
        <v>0</v>
      </c>
    </row>
    <row r="706" spans="1:24" x14ac:dyDescent="0.55000000000000004">
      <c r="A706">
        <v>697</v>
      </c>
      <c r="B706" s="142"/>
      <c r="C706" s="142"/>
      <c r="D706" s="142"/>
      <c r="E706" s="142"/>
      <c r="F706" s="142"/>
      <c r="G706" t="str">
        <f t="shared" si="70"/>
        <v/>
      </c>
      <c r="H706" s="142"/>
      <c r="I706" t="str">
        <f t="shared" ca="1" si="71"/>
        <v/>
      </c>
      <c r="J706" s="142"/>
      <c r="K706" t="str">
        <f t="shared" ca="1" si="72"/>
        <v/>
      </c>
      <c r="L706" s="142"/>
      <c r="M706" s="142"/>
      <c r="N706" s="142"/>
      <c r="O706" s="146"/>
      <c r="P706" s="146"/>
      <c r="Q706" s="145">
        <f t="shared" si="74"/>
        <v>0</v>
      </c>
      <c r="R706" s="146"/>
      <c r="S706" s="146"/>
      <c r="T706" s="145">
        <f t="shared" si="75"/>
        <v>0</v>
      </c>
      <c r="U706" s="146"/>
      <c r="V706" s="146"/>
      <c r="W706" s="145">
        <f t="shared" si="76"/>
        <v>0</v>
      </c>
      <c r="X706" s="126">
        <f t="shared" si="73"/>
        <v>0</v>
      </c>
    </row>
    <row r="707" spans="1:24" x14ac:dyDescent="0.55000000000000004">
      <c r="A707">
        <v>698</v>
      </c>
      <c r="B707" s="142"/>
      <c r="C707" s="142"/>
      <c r="D707" s="142"/>
      <c r="E707" s="142"/>
      <c r="F707" s="142"/>
      <c r="G707" t="str">
        <f t="shared" si="70"/>
        <v/>
      </c>
      <c r="H707" s="142"/>
      <c r="I707" t="str">
        <f t="shared" ca="1" si="71"/>
        <v/>
      </c>
      <c r="J707" s="142"/>
      <c r="K707" t="str">
        <f t="shared" ca="1" si="72"/>
        <v/>
      </c>
      <c r="L707" s="142"/>
      <c r="M707" s="142"/>
      <c r="N707" s="142"/>
      <c r="O707" s="146"/>
      <c r="P707" s="146"/>
      <c r="Q707" s="145">
        <f t="shared" si="74"/>
        <v>0</v>
      </c>
      <c r="R707" s="146"/>
      <c r="S707" s="146"/>
      <c r="T707" s="145">
        <f t="shared" si="75"/>
        <v>0</v>
      </c>
      <c r="U707" s="146"/>
      <c r="V707" s="146"/>
      <c r="W707" s="145">
        <f t="shared" si="76"/>
        <v>0</v>
      </c>
      <c r="X707" s="126">
        <f t="shared" si="73"/>
        <v>0</v>
      </c>
    </row>
    <row r="708" spans="1:24" x14ac:dyDescent="0.55000000000000004">
      <c r="A708">
        <v>699</v>
      </c>
      <c r="B708" s="142"/>
      <c r="C708" s="142"/>
      <c r="D708" s="142"/>
      <c r="E708" s="142"/>
      <c r="F708" s="142"/>
      <c r="G708" t="str">
        <f t="shared" si="70"/>
        <v/>
      </c>
      <c r="H708" s="142"/>
      <c r="I708" t="str">
        <f t="shared" ca="1" si="71"/>
        <v/>
      </c>
      <c r="J708" s="142"/>
      <c r="K708" t="str">
        <f t="shared" ca="1" si="72"/>
        <v/>
      </c>
      <c r="L708" s="142"/>
      <c r="M708" s="142"/>
      <c r="N708" s="142"/>
      <c r="O708" s="146"/>
      <c r="P708" s="146"/>
      <c r="Q708" s="145">
        <f t="shared" si="74"/>
        <v>0</v>
      </c>
      <c r="R708" s="146"/>
      <c r="S708" s="146"/>
      <c r="T708" s="145">
        <f t="shared" si="75"/>
        <v>0</v>
      </c>
      <c r="U708" s="146"/>
      <c r="V708" s="146"/>
      <c r="W708" s="145">
        <f t="shared" si="76"/>
        <v>0</v>
      </c>
      <c r="X708" s="126">
        <f t="shared" si="73"/>
        <v>0</v>
      </c>
    </row>
    <row r="709" spans="1:24" x14ac:dyDescent="0.55000000000000004">
      <c r="A709">
        <v>700</v>
      </c>
      <c r="B709" s="142"/>
      <c r="C709" s="142"/>
      <c r="D709" s="142"/>
      <c r="E709" s="142"/>
      <c r="F709" s="142"/>
      <c r="G709" t="str">
        <f t="shared" si="70"/>
        <v/>
      </c>
      <c r="H709" s="142"/>
      <c r="I709" t="str">
        <f t="shared" ca="1" si="71"/>
        <v/>
      </c>
      <c r="J709" s="142"/>
      <c r="K709" t="str">
        <f t="shared" ca="1" si="72"/>
        <v/>
      </c>
      <c r="L709" s="142"/>
      <c r="M709" s="142"/>
      <c r="N709" s="142"/>
      <c r="O709" s="146"/>
      <c r="P709" s="146"/>
      <c r="Q709" s="145">
        <f t="shared" si="74"/>
        <v>0</v>
      </c>
      <c r="R709" s="146"/>
      <c r="S709" s="146"/>
      <c r="T709" s="145">
        <f t="shared" si="75"/>
        <v>0</v>
      </c>
      <c r="U709" s="146"/>
      <c r="V709" s="146"/>
      <c r="W709" s="145">
        <f t="shared" si="76"/>
        <v>0</v>
      </c>
      <c r="X709" s="126">
        <f t="shared" si="73"/>
        <v>0</v>
      </c>
    </row>
    <row r="710" spans="1:24" x14ac:dyDescent="0.55000000000000004">
      <c r="A710">
        <v>701</v>
      </c>
      <c r="B710" s="142"/>
      <c r="C710" s="142"/>
      <c r="D710" s="142"/>
      <c r="E710" s="142"/>
      <c r="F710" s="142"/>
      <c r="G710" t="str">
        <f t="shared" si="70"/>
        <v/>
      </c>
      <c r="H710" s="142"/>
      <c r="I710" t="str">
        <f t="shared" ca="1" si="71"/>
        <v/>
      </c>
      <c r="J710" s="142"/>
      <c r="K710" t="str">
        <f t="shared" ca="1" si="72"/>
        <v/>
      </c>
      <c r="L710" s="142"/>
      <c r="M710" s="142"/>
      <c r="N710" s="142"/>
      <c r="O710" s="146"/>
      <c r="P710" s="146"/>
      <c r="Q710" s="145">
        <f t="shared" si="74"/>
        <v>0</v>
      </c>
      <c r="R710" s="146"/>
      <c r="S710" s="146"/>
      <c r="T710" s="145">
        <f t="shared" si="75"/>
        <v>0</v>
      </c>
      <c r="U710" s="146"/>
      <c r="V710" s="146"/>
      <c r="W710" s="145">
        <f t="shared" si="76"/>
        <v>0</v>
      </c>
      <c r="X710" s="126">
        <f t="shared" si="73"/>
        <v>0</v>
      </c>
    </row>
    <row r="711" spans="1:24" x14ac:dyDescent="0.55000000000000004">
      <c r="A711">
        <v>702</v>
      </c>
      <c r="B711" s="142"/>
      <c r="C711" s="142"/>
      <c r="D711" s="142"/>
      <c r="E711" s="142"/>
      <c r="F711" s="142"/>
      <c r="G711" t="str">
        <f t="shared" si="70"/>
        <v/>
      </c>
      <c r="H711" s="142"/>
      <c r="I711" t="str">
        <f t="shared" ca="1" si="71"/>
        <v/>
      </c>
      <c r="J711" s="142"/>
      <c r="K711" t="str">
        <f t="shared" ca="1" si="72"/>
        <v/>
      </c>
      <c r="L711" s="142"/>
      <c r="M711" s="142"/>
      <c r="N711" s="142"/>
      <c r="O711" s="146"/>
      <c r="P711" s="146"/>
      <c r="Q711" s="145">
        <f t="shared" si="74"/>
        <v>0</v>
      </c>
      <c r="R711" s="146"/>
      <c r="S711" s="146"/>
      <c r="T711" s="145">
        <f t="shared" si="75"/>
        <v>0</v>
      </c>
      <c r="U711" s="146"/>
      <c r="V711" s="146"/>
      <c r="W711" s="145">
        <f t="shared" si="76"/>
        <v>0</v>
      </c>
      <c r="X711" s="126">
        <f t="shared" si="73"/>
        <v>0</v>
      </c>
    </row>
    <row r="712" spans="1:24" x14ac:dyDescent="0.55000000000000004">
      <c r="A712">
        <v>703</v>
      </c>
      <c r="B712" s="142"/>
      <c r="C712" s="142"/>
      <c r="D712" s="142"/>
      <c r="E712" s="142"/>
      <c r="F712" s="142"/>
      <c r="G712" t="str">
        <f t="shared" si="70"/>
        <v/>
      </c>
      <c r="H712" s="142"/>
      <c r="I712" t="str">
        <f t="shared" ca="1" si="71"/>
        <v/>
      </c>
      <c r="J712" s="142"/>
      <c r="K712" t="str">
        <f t="shared" ca="1" si="72"/>
        <v/>
      </c>
      <c r="L712" s="142"/>
      <c r="M712" s="142"/>
      <c r="N712" s="142"/>
      <c r="O712" s="146"/>
      <c r="P712" s="146"/>
      <c r="Q712" s="145">
        <f t="shared" si="74"/>
        <v>0</v>
      </c>
      <c r="R712" s="146"/>
      <c r="S712" s="146"/>
      <c r="T712" s="145">
        <f t="shared" si="75"/>
        <v>0</v>
      </c>
      <c r="U712" s="146"/>
      <c r="V712" s="146"/>
      <c r="W712" s="145">
        <f t="shared" si="76"/>
        <v>0</v>
      </c>
      <c r="X712" s="126">
        <f t="shared" si="73"/>
        <v>0</v>
      </c>
    </row>
    <row r="713" spans="1:24" x14ac:dyDescent="0.55000000000000004">
      <c r="A713">
        <v>704</v>
      </c>
      <c r="B713" s="142"/>
      <c r="C713" s="142"/>
      <c r="D713" s="142"/>
      <c r="E713" s="142"/>
      <c r="F713" s="142"/>
      <c r="G713" t="str">
        <f t="shared" si="70"/>
        <v/>
      </c>
      <c r="H713" s="142"/>
      <c r="I713" t="str">
        <f t="shared" ca="1" si="71"/>
        <v/>
      </c>
      <c r="J713" s="142"/>
      <c r="K713" t="str">
        <f t="shared" ca="1" si="72"/>
        <v/>
      </c>
      <c r="L713" s="142"/>
      <c r="M713" s="142"/>
      <c r="N713" s="142"/>
      <c r="O713" s="146"/>
      <c r="P713" s="146"/>
      <c r="Q713" s="145">
        <f t="shared" si="74"/>
        <v>0</v>
      </c>
      <c r="R713" s="146"/>
      <c r="S713" s="146"/>
      <c r="T713" s="145">
        <f t="shared" si="75"/>
        <v>0</v>
      </c>
      <c r="U713" s="146"/>
      <c r="V713" s="146"/>
      <c r="W713" s="145">
        <f t="shared" si="76"/>
        <v>0</v>
      </c>
      <c r="X713" s="126">
        <f t="shared" si="73"/>
        <v>0</v>
      </c>
    </row>
    <row r="714" spans="1:24" x14ac:dyDescent="0.55000000000000004">
      <c r="A714">
        <v>705</v>
      </c>
      <c r="B714" s="142"/>
      <c r="C714" s="142"/>
      <c r="D714" s="142"/>
      <c r="E714" s="142"/>
      <c r="F714" s="142"/>
      <c r="G714" t="str">
        <f t="shared" si="70"/>
        <v/>
      </c>
      <c r="H714" s="142"/>
      <c r="I714" t="str">
        <f t="shared" ca="1" si="71"/>
        <v/>
      </c>
      <c r="J714" s="142"/>
      <c r="K714" t="str">
        <f t="shared" ca="1" si="72"/>
        <v/>
      </c>
      <c r="L714" s="142"/>
      <c r="M714" s="142"/>
      <c r="N714" s="142"/>
      <c r="O714" s="146"/>
      <c r="P714" s="146"/>
      <c r="Q714" s="145">
        <f t="shared" si="74"/>
        <v>0</v>
      </c>
      <c r="R714" s="146"/>
      <c r="S714" s="146"/>
      <c r="T714" s="145">
        <f t="shared" si="75"/>
        <v>0</v>
      </c>
      <c r="U714" s="146"/>
      <c r="V714" s="146"/>
      <c r="W714" s="145">
        <f t="shared" si="76"/>
        <v>0</v>
      </c>
      <c r="X714" s="126">
        <f t="shared" si="73"/>
        <v>0</v>
      </c>
    </row>
    <row r="715" spans="1:24" x14ac:dyDescent="0.55000000000000004">
      <c r="A715">
        <v>706</v>
      </c>
      <c r="B715" s="142"/>
      <c r="C715" s="142"/>
      <c r="D715" s="142"/>
      <c r="E715" s="142"/>
      <c r="F715" s="142"/>
      <c r="G715" t="str">
        <f t="shared" ref="G715:G778" si="77">LEFT(F715,1)</f>
        <v/>
      </c>
      <c r="H715" s="142"/>
      <c r="I715" t="str">
        <f t="shared" ref="I715:I778" ca="1" si="78">IFERROR(VLOOKUP(H715,INDIRECT(G715&amp;"CATL"),2,FALSE),"")</f>
        <v/>
      </c>
      <c r="J715" s="142"/>
      <c r="K715" t="str">
        <f t="shared" ref="K715:K778" ca="1" si="79">IFERROR(VLOOKUP(J715,INDIRECT("SUB"&amp;I715&amp;"L"),2,FALSE),"")</f>
        <v/>
      </c>
      <c r="L715" s="142"/>
      <c r="M715" s="142"/>
      <c r="N715" s="142"/>
      <c r="O715" s="146"/>
      <c r="P715" s="146"/>
      <c r="Q715" s="145">
        <f t="shared" si="74"/>
        <v>0</v>
      </c>
      <c r="R715" s="146"/>
      <c r="S715" s="146"/>
      <c r="T715" s="145">
        <f t="shared" si="75"/>
        <v>0</v>
      </c>
      <c r="U715" s="146"/>
      <c r="V715" s="146"/>
      <c r="W715" s="145">
        <f t="shared" si="76"/>
        <v>0</v>
      </c>
      <c r="X715" s="126">
        <f t="shared" ref="X715:X778" si="80">O715-P715+R715-S715+U715-V715</f>
        <v>0</v>
      </c>
    </row>
    <row r="716" spans="1:24" x14ac:dyDescent="0.55000000000000004">
      <c r="A716">
        <v>707</v>
      </c>
      <c r="B716" s="142"/>
      <c r="C716" s="142"/>
      <c r="D716" s="142"/>
      <c r="E716" s="142"/>
      <c r="F716" s="142"/>
      <c r="G716" t="str">
        <f t="shared" si="77"/>
        <v/>
      </c>
      <c r="H716" s="142"/>
      <c r="I716" t="str">
        <f t="shared" ca="1" si="78"/>
        <v/>
      </c>
      <c r="J716" s="142"/>
      <c r="K716" t="str">
        <f t="shared" ca="1" si="79"/>
        <v/>
      </c>
      <c r="L716" s="142"/>
      <c r="M716" s="142"/>
      <c r="N716" s="142"/>
      <c r="O716" s="146"/>
      <c r="P716" s="146"/>
      <c r="Q716" s="145">
        <f t="shared" ref="Q716:Q779" si="81">Q715+O716-P716</f>
        <v>0</v>
      </c>
      <c r="R716" s="146"/>
      <c r="S716" s="146"/>
      <c r="T716" s="145">
        <f t="shared" ref="T716:T779" si="82">T715+R716-S716</f>
        <v>0</v>
      </c>
      <c r="U716" s="146"/>
      <c r="V716" s="146"/>
      <c r="W716" s="145">
        <f t="shared" ref="W716:W779" si="83">W715+U716-V716</f>
        <v>0</v>
      </c>
      <c r="X716" s="126">
        <f t="shared" si="80"/>
        <v>0</v>
      </c>
    </row>
    <row r="717" spans="1:24" x14ac:dyDescent="0.55000000000000004">
      <c r="A717">
        <v>708</v>
      </c>
      <c r="B717" s="142"/>
      <c r="C717" s="142"/>
      <c r="D717" s="142"/>
      <c r="E717" s="142"/>
      <c r="F717" s="142"/>
      <c r="G717" t="str">
        <f t="shared" si="77"/>
        <v/>
      </c>
      <c r="H717" s="142"/>
      <c r="I717" t="str">
        <f t="shared" ca="1" si="78"/>
        <v/>
      </c>
      <c r="J717" s="142"/>
      <c r="K717" t="str">
        <f t="shared" ca="1" si="79"/>
        <v/>
      </c>
      <c r="L717" s="142"/>
      <c r="M717" s="142"/>
      <c r="N717" s="142"/>
      <c r="O717" s="146"/>
      <c r="P717" s="146"/>
      <c r="Q717" s="145">
        <f t="shared" si="81"/>
        <v>0</v>
      </c>
      <c r="R717" s="146"/>
      <c r="S717" s="146"/>
      <c r="T717" s="145">
        <f t="shared" si="82"/>
        <v>0</v>
      </c>
      <c r="U717" s="146"/>
      <c r="V717" s="146"/>
      <c r="W717" s="145">
        <f t="shared" si="83"/>
        <v>0</v>
      </c>
      <c r="X717" s="126">
        <f t="shared" si="80"/>
        <v>0</v>
      </c>
    </row>
    <row r="718" spans="1:24" x14ac:dyDescent="0.55000000000000004">
      <c r="A718">
        <v>709</v>
      </c>
      <c r="B718" s="142"/>
      <c r="C718" s="142"/>
      <c r="D718" s="142"/>
      <c r="E718" s="142"/>
      <c r="F718" s="142"/>
      <c r="G718" t="str">
        <f t="shared" si="77"/>
        <v/>
      </c>
      <c r="H718" s="142"/>
      <c r="I718" t="str">
        <f t="shared" ca="1" si="78"/>
        <v/>
      </c>
      <c r="J718" s="142"/>
      <c r="K718" t="str">
        <f t="shared" ca="1" si="79"/>
        <v/>
      </c>
      <c r="L718" s="142"/>
      <c r="M718" s="142"/>
      <c r="N718" s="142"/>
      <c r="O718" s="146"/>
      <c r="P718" s="146"/>
      <c r="Q718" s="145">
        <f t="shared" si="81"/>
        <v>0</v>
      </c>
      <c r="R718" s="146"/>
      <c r="S718" s="146"/>
      <c r="T718" s="145">
        <f t="shared" si="82"/>
        <v>0</v>
      </c>
      <c r="U718" s="146"/>
      <c r="V718" s="146"/>
      <c r="W718" s="145">
        <f t="shared" si="83"/>
        <v>0</v>
      </c>
      <c r="X718" s="126">
        <f t="shared" si="80"/>
        <v>0</v>
      </c>
    </row>
    <row r="719" spans="1:24" x14ac:dyDescent="0.55000000000000004">
      <c r="A719">
        <v>710</v>
      </c>
      <c r="B719" s="142"/>
      <c r="C719" s="142"/>
      <c r="D719" s="142"/>
      <c r="E719" s="142"/>
      <c r="F719" s="142"/>
      <c r="G719" t="str">
        <f t="shared" si="77"/>
        <v/>
      </c>
      <c r="H719" s="142"/>
      <c r="I719" t="str">
        <f t="shared" ca="1" si="78"/>
        <v/>
      </c>
      <c r="J719" s="142"/>
      <c r="K719" t="str">
        <f t="shared" ca="1" si="79"/>
        <v/>
      </c>
      <c r="L719" s="142"/>
      <c r="M719" s="142"/>
      <c r="N719" s="142"/>
      <c r="O719" s="146"/>
      <c r="P719" s="146"/>
      <c r="Q719" s="145">
        <f t="shared" si="81"/>
        <v>0</v>
      </c>
      <c r="R719" s="146"/>
      <c r="S719" s="146"/>
      <c r="T719" s="145">
        <f t="shared" si="82"/>
        <v>0</v>
      </c>
      <c r="U719" s="146"/>
      <c r="V719" s="146"/>
      <c r="W719" s="145">
        <f t="shared" si="83"/>
        <v>0</v>
      </c>
      <c r="X719" s="126">
        <f t="shared" si="80"/>
        <v>0</v>
      </c>
    </row>
    <row r="720" spans="1:24" x14ac:dyDescent="0.55000000000000004">
      <c r="A720">
        <v>711</v>
      </c>
      <c r="B720" s="142"/>
      <c r="C720" s="142"/>
      <c r="D720" s="142"/>
      <c r="E720" s="142"/>
      <c r="F720" s="142"/>
      <c r="G720" t="str">
        <f t="shared" si="77"/>
        <v/>
      </c>
      <c r="H720" s="142"/>
      <c r="I720" t="str">
        <f t="shared" ca="1" si="78"/>
        <v/>
      </c>
      <c r="J720" s="142"/>
      <c r="K720" t="str">
        <f t="shared" ca="1" si="79"/>
        <v/>
      </c>
      <c r="L720" s="142"/>
      <c r="M720" s="142"/>
      <c r="N720" s="142"/>
      <c r="O720" s="146"/>
      <c r="P720" s="146"/>
      <c r="Q720" s="145">
        <f t="shared" si="81"/>
        <v>0</v>
      </c>
      <c r="R720" s="146"/>
      <c r="S720" s="146"/>
      <c r="T720" s="145">
        <f t="shared" si="82"/>
        <v>0</v>
      </c>
      <c r="U720" s="146"/>
      <c r="V720" s="146"/>
      <c r="W720" s="145">
        <f t="shared" si="83"/>
        <v>0</v>
      </c>
      <c r="X720" s="126">
        <f t="shared" si="80"/>
        <v>0</v>
      </c>
    </row>
    <row r="721" spans="1:24" x14ac:dyDescent="0.55000000000000004">
      <c r="A721">
        <v>712</v>
      </c>
      <c r="B721" s="142"/>
      <c r="C721" s="142"/>
      <c r="D721" s="142"/>
      <c r="E721" s="142"/>
      <c r="F721" s="142"/>
      <c r="G721" t="str">
        <f t="shared" si="77"/>
        <v/>
      </c>
      <c r="H721" s="142"/>
      <c r="I721" t="str">
        <f t="shared" ca="1" si="78"/>
        <v/>
      </c>
      <c r="J721" s="142"/>
      <c r="K721" t="str">
        <f t="shared" ca="1" si="79"/>
        <v/>
      </c>
      <c r="L721" s="142"/>
      <c r="M721" s="142"/>
      <c r="N721" s="142"/>
      <c r="O721" s="146"/>
      <c r="P721" s="146"/>
      <c r="Q721" s="145">
        <f t="shared" si="81"/>
        <v>0</v>
      </c>
      <c r="R721" s="146"/>
      <c r="S721" s="146"/>
      <c r="T721" s="145">
        <f t="shared" si="82"/>
        <v>0</v>
      </c>
      <c r="U721" s="146"/>
      <c r="V721" s="146"/>
      <c r="W721" s="145">
        <f t="shared" si="83"/>
        <v>0</v>
      </c>
      <c r="X721" s="126">
        <f t="shared" si="80"/>
        <v>0</v>
      </c>
    </row>
    <row r="722" spans="1:24" x14ac:dyDescent="0.55000000000000004">
      <c r="A722">
        <v>713</v>
      </c>
      <c r="B722" s="142"/>
      <c r="C722" s="142"/>
      <c r="D722" s="142"/>
      <c r="E722" s="142"/>
      <c r="F722" s="142"/>
      <c r="G722" t="str">
        <f t="shared" si="77"/>
        <v/>
      </c>
      <c r="H722" s="142"/>
      <c r="I722" t="str">
        <f t="shared" ca="1" si="78"/>
        <v/>
      </c>
      <c r="J722" s="142"/>
      <c r="K722" t="str">
        <f t="shared" ca="1" si="79"/>
        <v/>
      </c>
      <c r="L722" s="142"/>
      <c r="M722" s="142"/>
      <c r="N722" s="142"/>
      <c r="O722" s="146"/>
      <c r="P722" s="146"/>
      <c r="Q722" s="145">
        <f t="shared" si="81"/>
        <v>0</v>
      </c>
      <c r="R722" s="146"/>
      <c r="S722" s="146"/>
      <c r="T722" s="145">
        <f t="shared" si="82"/>
        <v>0</v>
      </c>
      <c r="U722" s="146"/>
      <c r="V722" s="146"/>
      <c r="W722" s="145">
        <f t="shared" si="83"/>
        <v>0</v>
      </c>
      <c r="X722" s="126">
        <f t="shared" si="80"/>
        <v>0</v>
      </c>
    </row>
    <row r="723" spans="1:24" x14ac:dyDescent="0.55000000000000004">
      <c r="A723">
        <v>714</v>
      </c>
      <c r="B723" s="142"/>
      <c r="C723" s="142"/>
      <c r="D723" s="142"/>
      <c r="E723" s="142"/>
      <c r="F723" s="142"/>
      <c r="G723" t="str">
        <f t="shared" si="77"/>
        <v/>
      </c>
      <c r="H723" s="142"/>
      <c r="I723" t="str">
        <f t="shared" ca="1" si="78"/>
        <v/>
      </c>
      <c r="J723" s="142"/>
      <c r="K723" t="str">
        <f t="shared" ca="1" si="79"/>
        <v/>
      </c>
      <c r="L723" s="142"/>
      <c r="M723" s="142"/>
      <c r="N723" s="142"/>
      <c r="O723" s="146"/>
      <c r="P723" s="146"/>
      <c r="Q723" s="145">
        <f t="shared" si="81"/>
        <v>0</v>
      </c>
      <c r="R723" s="146"/>
      <c r="S723" s="146"/>
      <c r="T723" s="145">
        <f t="shared" si="82"/>
        <v>0</v>
      </c>
      <c r="U723" s="146"/>
      <c r="V723" s="146"/>
      <c r="W723" s="145">
        <f t="shared" si="83"/>
        <v>0</v>
      </c>
      <c r="X723" s="126">
        <f t="shared" si="80"/>
        <v>0</v>
      </c>
    </row>
    <row r="724" spans="1:24" x14ac:dyDescent="0.55000000000000004">
      <c r="A724">
        <v>715</v>
      </c>
      <c r="B724" s="142"/>
      <c r="C724" s="142"/>
      <c r="D724" s="142"/>
      <c r="E724" s="142"/>
      <c r="F724" s="142"/>
      <c r="G724" t="str">
        <f t="shared" si="77"/>
        <v/>
      </c>
      <c r="H724" s="142"/>
      <c r="I724" t="str">
        <f t="shared" ca="1" si="78"/>
        <v/>
      </c>
      <c r="J724" s="142"/>
      <c r="K724" t="str">
        <f t="shared" ca="1" si="79"/>
        <v/>
      </c>
      <c r="L724" s="142"/>
      <c r="M724" s="142"/>
      <c r="N724" s="142"/>
      <c r="O724" s="146"/>
      <c r="P724" s="146"/>
      <c r="Q724" s="145">
        <f t="shared" si="81"/>
        <v>0</v>
      </c>
      <c r="R724" s="146"/>
      <c r="S724" s="146"/>
      <c r="T724" s="145">
        <f t="shared" si="82"/>
        <v>0</v>
      </c>
      <c r="U724" s="146"/>
      <c r="V724" s="146"/>
      <c r="W724" s="145">
        <f t="shared" si="83"/>
        <v>0</v>
      </c>
      <c r="X724" s="126">
        <f t="shared" si="80"/>
        <v>0</v>
      </c>
    </row>
    <row r="725" spans="1:24" x14ac:dyDescent="0.55000000000000004">
      <c r="A725">
        <v>716</v>
      </c>
      <c r="B725" s="142"/>
      <c r="C725" s="142"/>
      <c r="D725" s="142"/>
      <c r="E725" s="142"/>
      <c r="F725" s="142"/>
      <c r="G725" t="str">
        <f t="shared" si="77"/>
        <v/>
      </c>
      <c r="H725" s="142"/>
      <c r="I725" t="str">
        <f t="shared" ca="1" si="78"/>
        <v/>
      </c>
      <c r="J725" s="142"/>
      <c r="K725" t="str">
        <f t="shared" ca="1" si="79"/>
        <v/>
      </c>
      <c r="L725" s="142"/>
      <c r="M725" s="142"/>
      <c r="N725" s="142"/>
      <c r="O725" s="146"/>
      <c r="P725" s="146"/>
      <c r="Q725" s="145">
        <f t="shared" si="81"/>
        <v>0</v>
      </c>
      <c r="R725" s="146"/>
      <c r="S725" s="146"/>
      <c r="T725" s="145">
        <f t="shared" si="82"/>
        <v>0</v>
      </c>
      <c r="U725" s="146"/>
      <c r="V725" s="146"/>
      <c r="W725" s="145">
        <f t="shared" si="83"/>
        <v>0</v>
      </c>
      <c r="X725" s="126">
        <f t="shared" si="80"/>
        <v>0</v>
      </c>
    </row>
    <row r="726" spans="1:24" x14ac:dyDescent="0.55000000000000004">
      <c r="A726">
        <v>717</v>
      </c>
      <c r="B726" s="142"/>
      <c r="C726" s="142"/>
      <c r="D726" s="142"/>
      <c r="E726" s="142"/>
      <c r="F726" s="142"/>
      <c r="G726" t="str">
        <f t="shared" si="77"/>
        <v/>
      </c>
      <c r="H726" s="142"/>
      <c r="I726" t="str">
        <f t="shared" ca="1" si="78"/>
        <v/>
      </c>
      <c r="J726" s="142"/>
      <c r="K726" t="str">
        <f t="shared" ca="1" si="79"/>
        <v/>
      </c>
      <c r="L726" s="142"/>
      <c r="M726" s="142"/>
      <c r="N726" s="142"/>
      <c r="O726" s="146"/>
      <c r="P726" s="146"/>
      <c r="Q726" s="145">
        <f t="shared" si="81"/>
        <v>0</v>
      </c>
      <c r="R726" s="146"/>
      <c r="S726" s="146"/>
      <c r="T726" s="145">
        <f t="shared" si="82"/>
        <v>0</v>
      </c>
      <c r="U726" s="146"/>
      <c r="V726" s="146"/>
      <c r="W726" s="145">
        <f t="shared" si="83"/>
        <v>0</v>
      </c>
      <c r="X726" s="126">
        <f t="shared" si="80"/>
        <v>0</v>
      </c>
    </row>
    <row r="727" spans="1:24" x14ac:dyDescent="0.55000000000000004">
      <c r="A727">
        <v>718</v>
      </c>
      <c r="B727" s="142"/>
      <c r="C727" s="142"/>
      <c r="D727" s="142"/>
      <c r="E727" s="142"/>
      <c r="F727" s="142"/>
      <c r="G727" t="str">
        <f t="shared" si="77"/>
        <v/>
      </c>
      <c r="H727" s="142"/>
      <c r="I727" t="str">
        <f t="shared" ca="1" si="78"/>
        <v/>
      </c>
      <c r="J727" s="142"/>
      <c r="K727" t="str">
        <f t="shared" ca="1" si="79"/>
        <v/>
      </c>
      <c r="L727" s="142"/>
      <c r="M727" s="142"/>
      <c r="N727" s="142"/>
      <c r="O727" s="146"/>
      <c r="P727" s="146"/>
      <c r="Q727" s="145">
        <f t="shared" si="81"/>
        <v>0</v>
      </c>
      <c r="R727" s="146"/>
      <c r="S727" s="146"/>
      <c r="T727" s="145">
        <f t="shared" si="82"/>
        <v>0</v>
      </c>
      <c r="U727" s="146"/>
      <c r="V727" s="146"/>
      <c r="W727" s="145">
        <f t="shared" si="83"/>
        <v>0</v>
      </c>
      <c r="X727" s="126">
        <f t="shared" si="80"/>
        <v>0</v>
      </c>
    </row>
    <row r="728" spans="1:24" x14ac:dyDescent="0.55000000000000004">
      <c r="A728">
        <v>719</v>
      </c>
      <c r="B728" s="142"/>
      <c r="C728" s="142"/>
      <c r="D728" s="142"/>
      <c r="E728" s="142"/>
      <c r="F728" s="142"/>
      <c r="G728" t="str">
        <f t="shared" si="77"/>
        <v/>
      </c>
      <c r="H728" s="142"/>
      <c r="I728" t="str">
        <f t="shared" ca="1" si="78"/>
        <v/>
      </c>
      <c r="J728" s="142"/>
      <c r="K728" t="str">
        <f t="shared" ca="1" si="79"/>
        <v/>
      </c>
      <c r="L728" s="142"/>
      <c r="M728" s="142"/>
      <c r="N728" s="142"/>
      <c r="O728" s="146"/>
      <c r="P728" s="146"/>
      <c r="Q728" s="145">
        <f t="shared" si="81"/>
        <v>0</v>
      </c>
      <c r="R728" s="146"/>
      <c r="S728" s="146"/>
      <c r="T728" s="145">
        <f t="shared" si="82"/>
        <v>0</v>
      </c>
      <c r="U728" s="146"/>
      <c r="V728" s="146"/>
      <c r="W728" s="145">
        <f t="shared" si="83"/>
        <v>0</v>
      </c>
      <c r="X728" s="126">
        <f t="shared" si="80"/>
        <v>0</v>
      </c>
    </row>
    <row r="729" spans="1:24" x14ac:dyDescent="0.55000000000000004">
      <c r="A729">
        <v>720</v>
      </c>
      <c r="B729" s="142"/>
      <c r="C729" s="142"/>
      <c r="D729" s="142"/>
      <c r="E729" s="142"/>
      <c r="F729" s="142"/>
      <c r="G729" t="str">
        <f t="shared" si="77"/>
        <v/>
      </c>
      <c r="H729" s="142"/>
      <c r="I729" t="str">
        <f t="shared" ca="1" si="78"/>
        <v/>
      </c>
      <c r="J729" s="142"/>
      <c r="K729" t="str">
        <f t="shared" ca="1" si="79"/>
        <v/>
      </c>
      <c r="L729" s="142"/>
      <c r="M729" s="142"/>
      <c r="N729" s="142"/>
      <c r="O729" s="146"/>
      <c r="P729" s="146"/>
      <c r="Q729" s="145">
        <f t="shared" si="81"/>
        <v>0</v>
      </c>
      <c r="R729" s="146"/>
      <c r="S729" s="146"/>
      <c r="T729" s="145">
        <f t="shared" si="82"/>
        <v>0</v>
      </c>
      <c r="U729" s="146"/>
      <c r="V729" s="146"/>
      <c r="W729" s="145">
        <f t="shared" si="83"/>
        <v>0</v>
      </c>
      <c r="X729" s="126">
        <f t="shared" si="80"/>
        <v>0</v>
      </c>
    </row>
    <row r="730" spans="1:24" x14ac:dyDescent="0.55000000000000004">
      <c r="A730">
        <v>721</v>
      </c>
      <c r="B730" s="142"/>
      <c r="C730" s="142"/>
      <c r="D730" s="142"/>
      <c r="E730" s="142"/>
      <c r="F730" s="142"/>
      <c r="G730" t="str">
        <f t="shared" si="77"/>
        <v/>
      </c>
      <c r="H730" s="142"/>
      <c r="I730" t="str">
        <f t="shared" ca="1" si="78"/>
        <v/>
      </c>
      <c r="J730" s="142"/>
      <c r="K730" t="str">
        <f t="shared" ca="1" si="79"/>
        <v/>
      </c>
      <c r="L730" s="142"/>
      <c r="M730" s="142"/>
      <c r="N730" s="142"/>
      <c r="O730" s="146"/>
      <c r="P730" s="146"/>
      <c r="Q730" s="145">
        <f t="shared" si="81"/>
        <v>0</v>
      </c>
      <c r="R730" s="146"/>
      <c r="S730" s="146"/>
      <c r="T730" s="145">
        <f t="shared" si="82"/>
        <v>0</v>
      </c>
      <c r="U730" s="146"/>
      <c r="V730" s="146"/>
      <c r="W730" s="145">
        <f t="shared" si="83"/>
        <v>0</v>
      </c>
      <c r="X730" s="126">
        <f t="shared" si="80"/>
        <v>0</v>
      </c>
    </row>
    <row r="731" spans="1:24" x14ac:dyDescent="0.55000000000000004">
      <c r="A731">
        <v>722</v>
      </c>
      <c r="B731" s="142"/>
      <c r="C731" s="142"/>
      <c r="D731" s="142"/>
      <c r="E731" s="142"/>
      <c r="F731" s="142"/>
      <c r="G731" t="str">
        <f t="shared" si="77"/>
        <v/>
      </c>
      <c r="H731" s="142"/>
      <c r="I731" t="str">
        <f t="shared" ca="1" si="78"/>
        <v/>
      </c>
      <c r="J731" s="142"/>
      <c r="K731" t="str">
        <f t="shared" ca="1" si="79"/>
        <v/>
      </c>
      <c r="L731" s="142"/>
      <c r="M731" s="142"/>
      <c r="N731" s="142"/>
      <c r="O731" s="146"/>
      <c r="P731" s="146"/>
      <c r="Q731" s="145">
        <f t="shared" si="81"/>
        <v>0</v>
      </c>
      <c r="R731" s="146"/>
      <c r="S731" s="146"/>
      <c r="T731" s="145">
        <f t="shared" si="82"/>
        <v>0</v>
      </c>
      <c r="U731" s="146"/>
      <c r="V731" s="146"/>
      <c r="W731" s="145">
        <f t="shared" si="83"/>
        <v>0</v>
      </c>
      <c r="X731" s="126">
        <f t="shared" si="80"/>
        <v>0</v>
      </c>
    </row>
    <row r="732" spans="1:24" x14ac:dyDescent="0.55000000000000004">
      <c r="A732">
        <v>723</v>
      </c>
      <c r="B732" s="142"/>
      <c r="C732" s="142"/>
      <c r="D732" s="142"/>
      <c r="E732" s="142"/>
      <c r="F732" s="142"/>
      <c r="G732" t="str">
        <f t="shared" si="77"/>
        <v/>
      </c>
      <c r="H732" s="142"/>
      <c r="I732" t="str">
        <f t="shared" ca="1" si="78"/>
        <v/>
      </c>
      <c r="J732" s="142"/>
      <c r="K732" t="str">
        <f t="shared" ca="1" si="79"/>
        <v/>
      </c>
      <c r="L732" s="142"/>
      <c r="M732" s="142"/>
      <c r="N732" s="142"/>
      <c r="O732" s="146"/>
      <c r="P732" s="146"/>
      <c r="Q732" s="145">
        <f t="shared" si="81"/>
        <v>0</v>
      </c>
      <c r="R732" s="146"/>
      <c r="S732" s="146"/>
      <c r="T732" s="145">
        <f t="shared" si="82"/>
        <v>0</v>
      </c>
      <c r="U732" s="146"/>
      <c r="V732" s="146"/>
      <c r="W732" s="145">
        <f t="shared" si="83"/>
        <v>0</v>
      </c>
      <c r="X732" s="126">
        <f t="shared" si="80"/>
        <v>0</v>
      </c>
    </row>
    <row r="733" spans="1:24" x14ac:dyDescent="0.55000000000000004">
      <c r="A733">
        <v>724</v>
      </c>
      <c r="B733" s="142"/>
      <c r="C733" s="142"/>
      <c r="D733" s="142"/>
      <c r="E733" s="142"/>
      <c r="F733" s="142"/>
      <c r="G733" t="str">
        <f t="shared" si="77"/>
        <v/>
      </c>
      <c r="H733" s="142"/>
      <c r="I733" t="str">
        <f t="shared" ca="1" si="78"/>
        <v/>
      </c>
      <c r="J733" s="142"/>
      <c r="K733" t="str">
        <f t="shared" ca="1" si="79"/>
        <v/>
      </c>
      <c r="L733" s="142"/>
      <c r="M733" s="142"/>
      <c r="N733" s="142"/>
      <c r="O733" s="146"/>
      <c r="P733" s="146"/>
      <c r="Q733" s="145">
        <f t="shared" si="81"/>
        <v>0</v>
      </c>
      <c r="R733" s="146"/>
      <c r="S733" s="146"/>
      <c r="T733" s="145">
        <f t="shared" si="82"/>
        <v>0</v>
      </c>
      <c r="U733" s="146"/>
      <c r="V733" s="146"/>
      <c r="W733" s="145">
        <f t="shared" si="83"/>
        <v>0</v>
      </c>
      <c r="X733" s="126">
        <f t="shared" si="80"/>
        <v>0</v>
      </c>
    </row>
    <row r="734" spans="1:24" x14ac:dyDescent="0.55000000000000004">
      <c r="A734">
        <v>725</v>
      </c>
      <c r="B734" s="142"/>
      <c r="C734" s="142"/>
      <c r="D734" s="142"/>
      <c r="E734" s="142"/>
      <c r="F734" s="142"/>
      <c r="G734" t="str">
        <f t="shared" si="77"/>
        <v/>
      </c>
      <c r="H734" s="142"/>
      <c r="I734" t="str">
        <f t="shared" ca="1" si="78"/>
        <v/>
      </c>
      <c r="J734" s="142"/>
      <c r="K734" t="str">
        <f t="shared" ca="1" si="79"/>
        <v/>
      </c>
      <c r="L734" s="142"/>
      <c r="M734" s="142"/>
      <c r="N734" s="142"/>
      <c r="O734" s="146"/>
      <c r="P734" s="146"/>
      <c r="Q734" s="145">
        <f t="shared" si="81"/>
        <v>0</v>
      </c>
      <c r="R734" s="146"/>
      <c r="S734" s="146"/>
      <c r="T734" s="145">
        <f t="shared" si="82"/>
        <v>0</v>
      </c>
      <c r="U734" s="146"/>
      <c r="V734" s="146"/>
      <c r="W734" s="145">
        <f t="shared" si="83"/>
        <v>0</v>
      </c>
      <c r="X734" s="126">
        <f t="shared" si="80"/>
        <v>0</v>
      </c>
    </row>
    <row r="735" spans="1:24" x14ac:dyDescent="0.55000000000000004">
      <c r="A735">
        <v>726</v>
      </c>
      <c r="B735" s="142"/>
      <c r="C735" s="142"/>
      <c r="D735" s="142"/>
      <c r="E735" s="142"/>
      <c r="F735" s="142"/>
      <c r="G735" t="str">
        <f t="shared" si="77"/>
        <v/>
      </c>
      <c r="H735" s="142"/>
      <c r="I735" t="str">
        <f t="shared" ca="1" si="78"/>
        <v/>
      </c>
      <c r="J735" s="142"/>
      <c r="K735" t="str">
        <f t="shared" ca="1" si="79"/>
        <v/>
      </c>
      <c r="L735" s="142"/>
      <c r="M735" s="142"/>
      <c r="N735" s="142"/>
      <c r="O735" s="146"/>
      <c r="P735" s="146"/>
      <c r="Q735" s="145">
        <f t="shared" si="81"/>
        <v>0</v>
      </c>
      <c r="R735" s="146"/>
      <c r="S735" s="146"/>
      <c r="T735" s="145">
        <f t="shared" si="82"/>
        <v>0</v>
      </c>
      <c r="U735" s="146"/>
      <c r="V735" s="146"/>
      <c r="W735" s="145">
        <f t="shared" si="83"/>
        <v>0</v>
      </c>
      <c r="X735" s="126">
        <f t="shared" si="80"/>
        <v>0</v>
      </c>
    </row>
    <row r="736" spans="1:24" x14ac:dyDescent="0.55000000000000004">
      <c r="A736">
        <v>727</v>
      </c>
      <c r="B736" s="142"/>
      <c r="C736" s="142"/>
      <c r="D736" s="142"/>
      <c r="E736" s="142"/>
      <c r="F736" s="142"/>
      <c r="G736" t="str">
        <f t="shared" si="77"/>
        <v/>
      </c>
      <c r="H736" s="142"/>
      <c r="I736" t="str">
        <f t="shared" ca="1" si="78"/>
        <v/>
      </c>
      <c r="J736" s="142"/>
      <c r="K736" t="str">
        <f t="shared" ca="1" si="79"/>
        <v/>
      </c>
      <c r="L736" s="142"/>
      <c r="M736" s="142"/>
      <c r="N736" s="142"/>
      <c r="O736" s="146"/>
      <c r="P736" s="146"/>
      <c r="Q736" s="145">
        <f t="shared" si="81"/>
        <v>0</v>
      </c>
      <c r="R736" s="146"/>
      <c r="S736" s="146"/>
      <c r="T736" s="145">
        <f t="shared" si="82"/>
        <v>0</v>
      </c>
      <c r="U736" s="146"/>
      <c r="V736" s="146"/>
      <c r="W736" s="145">
        <f t="shared" si="83"/>
        <v>0</v>
      </c>
      <c r="X736" s="126">
        <f t="shared" si="80"/>
        <v>0</v>
      </c>
    </row>
    <row r="737" spans="1:24" x14ac:dyDescent="0.55000000000000004">
      <c r="A737">
        <v>728</v>
      </c>
      <c r="B737" s="142"/>
      <c r="C737" s="142"/>
      <c r="D737" s="142"/>
      <c r="E737" s="142"/>
      <c r="F737" s="142"/>
      <c r="G737" t="str">
        <f t="shared" si="77"/>
        <v/>
      </c>
      <c r="H737" s="142"/>
      <c r="I737" t="str">
        <f t="shared" ca="1" si="78"/>
        <v/>
      </c>
      <c r="J737" s="142"/>
      <c r="K737" t="str">
        <f t="shared" ca="1" si="79"/>
        <v/>
      </c>
      <c r="L737" s="142"/>
      <c r="M737" s="142"/>
      <c r="N737" s="142"/>
      <c r="O737" s="146"/>
      <c r="P737" s="146"/>
      <c r="Q737" s="145">
        <f t="shared" si="81"/>
        <v>0</v>
      </c>
      <c r="R737" s="146"/>
      <c r="S737" s="146"/>
      <c r="T737" s="145">
        <f t="shared" si="82"/>
        <v>0</v>
      </c>
      <c r="U737" s="146"/>
      <c r="V737" s="146"/>
      <c r="W737" s="145">
        <f t="shared" si="83"/>
        <v>0</v>
      </c>
      <c r="X737" s="126">
        <f t="shared" si="80"/>
        <v>0</v>
      </c>
    </row>
    <row r="738" spans="1:24" x14ac:dyDescent="0.55000000000000004">
      <c r="A738">
        <v>729</v>
      </c>
      <c r="B738" s="142"/>
      <c r="C738" s="142"/>
      <c r="D738" s="142"/>
      <c r="E738" s="142"/>
      <c r="F738" s="142"/>
      <c r="G738" t="str">
        <f t="shared" si="77"/>
        <v/>
      </c>
      <c r="H738" s="142"/>
      <c r="I738" t="str">
        <f t="shared" ca="1" si="78"/>
        <v/>
      </c>
      <c r="J738" s="142"/>
      <c r="K738" t="str">
        <f t="shared" ca="1" si="79"/>
        <v/>
      </c>
      <c r="L738" s="142"/>
      <c r="M738" s="142"/>
      <c r="N738" s="142"/>
      <c r="O738" s="146"/>
      <c r="P738" s="146"/>
      <c r="Q738" s="145">
        <f t="shared" si="81"/>
        <v>0</v>
      </c>
      <c r="R738" s="146"/>
      <c r="S738" s="146"/>
      <c r="T738" s="145">
        <f t="shared" si="82"/>
        <v>0</v>
      </c>
      <c r="U738" s="146"/>
      <c r="V738" s="146"/>
      <c r="W738" s="145">
        <f t="shared" si="83"/>
        <v>0</v>
      </c>
      <c r="X738" s="126">
        <f t="shared" si="80"/>
        <v>0</v>
      </c>
    </row>
    <row r="739" spans="1:24" x14ac:dyDescent="0.55000000000000004">
      <c r="A739">
        <v>730</v>
      </c>
      <c r="B739" s="142"/>
      <c r="C739" s="142"/>
      <c r="D739" s="142"/>
      <c r="E739" s="142"/>
      <c r="F739" s="142"/>
      <c r="G739" t="str">
        <f t="shared" si="77"/>
        <v/>
      </c>
      <c r="H739" s="142"/>
      <c r="I739" t="str">
        <f t="shared" ca="1" si="78"/>
        <v/>
      </c>
      <c r="J739" s="142"/>
      <c r="K739" t="str">
        <f t="shared" ca="1" si="79"/>
        <v/>
      </c>
      <c r="L739" s="142"/>
      <c r="M739" s="142"/>
      <c r="N739" s="142"/>
      <c r="O739" s="146"/>
      <c r="P739" s="146"/>
      <c r="Q739" s="145">
        <f t="shared" si="81"/>
        <v>0</v>
      </c>
      <c r="R739" s="146"/>
      <c r="S739" s="146"/>
      <c r="T739" s="145">
        <f t="shared" si="82"/>
        <v>0</v>
      </c>
      <c r="U739" s="146"/>
      <c r="V739" s="146"/>
      <c r="W739" s="145">
        <f t="shared" si="83"/>
        <v>0</v>
      </c>
      <c r="X739" s="126">
        <f t="shared" si="80"/>
        <v>0</v>
      </c>
    </row>
    <row r="740" spans="1:24" x14ac:dyDescent="0.55000000000000004">
      <c r="A740">
        <v>731</v>
      </c>
      <c r="B740" s="142"/>
      <c r="C740" s="142"/>
      <c r="D740" s="142"/>
      <c r="E740" s="142"/>
      <c r="F740" s="142"/>
      <c r="G740" t="str">
        <f t="shared" si="77"/>
        <v/>
      </c>
      <c r="H740" s="142"/>
      <c r="I740" t="str">
        <f t="shared" ca="1" si="78"/>
        <v/>
      </c>
      <c r="J740" s="142"/>
      <c r="K740" t="str">
        <f t="shared" ca="1" si="79"/>
        <v/>
      </c>
      <c r="L740" s="142"/>
      <c r="M740" s="142"/>
      <c r="N740" s="142"/>
      <c r="O740" s="146"/>
      <c r="P740" s="146"/>
      <c r="Q740" s="145">
        <f t="shared" si="81"/>
        <v>0</v>
      </c>
      <c r="R740" s="146"/>
      <c r="S740" s="146"/>
      <c r="T740" s="145">
        <f t="shared" si="82"/>
        <v>0</v>
      </c>
      <c r="U740" s="146"/>
      <c r="V740" s="146"/>
      <c r="W740" s="145">
        <f t="shared" si="83"/>
        <v>0</v>
      </c>
      <c r="X740" s="126">
        <f t="shared" si="80"/>
        <v>0</v>
      </c>
    </row>
    <row r="741" spans="1:24" x14ac:dyDescent="0.55000000000000004">
      <c r="A741">
        <v>732</v>
      </c>
      <c r="B741" s="142"/>
      <c r="C741" s="142"/>
      <c r="D741" s="142"/>
      <c r="E741" s="142"/>
      <c r="F741" s="142"/>
      <c r="G741" t="str">
        <f t="shared" si="77"/>
        <v/>
      </c>
      <c r="H741" s="142"/>
      <c r="I741" t="str">
        <f t="shared" ca="1" si="78"/>
        <v/>
      </c>
      <c r="J741" s="142"/>
      <c r="K741" t="str">
        <f t="shared" ca="1" si="79"/>
        <v/>
      </c>
      <c r="L741" s="142"/>
      <c r="M741" s="142"/>
      <c r="N741" s="142"/>
      <c r="O741" s="146"/>
      <c r="P741" s="146"/>
      <c r="Q741" s="145">
        <f t="shared" si="81"/>
        <v>0</v>
      </c>
      <c r="R741" s="146"/>
      <c r="S741" s="146"/>
      <c r="T741" s="145">
        <f t="shared" si="82"/>
        <v>0</v>
      </c>
      <c r="U741" s="146"/>
      <c r="V741" s="146"/>
      <c r="W741" s="145">
        <f t="shared" si="83"/>
        <v>0</v>
      </c>
      <c r="X741" s="126">
        <f t="shared" si="80"/>
        <v>0</v>
      </c>
    </row>
    <row r="742" spans="1:24" x14ac:dyDescent="0.55000000000000004">
      <c r="A742">
        <v>733</v>
      </c>
      <c r="B742" s="142"/>
      <c r="C742" s="142"/>
      <c r="D742" s="142"/>
      <c r="E742" s="142"/>
      <c r="F742" s="142"/>
      <c r="G742" t="str">
        <f t="shared" si="77"/>
        <v/>
      </c>
      <c r="H742" s="142"/>
      <c r="I742" t="str">
        <f t="shared" ca="1" si="78"/>
        <v/>
      </c>
      <c r="J742" s="142"/>
      <c r="K742" t="str">
        <f t="shared" ca="1" si="79"/>
        <v/>
      </c>
      <c r="L742" s="142"/>
      <c r="M742" s="142"/>
      <c r="N742" s="142"/>
      <c r="O742" s="146"/>
      <c r="P742" s="146"/>
      <c r="Q742" s="145">
        <f t="shared" si="81"/>
        <v>0</v>
      </c>
      <c r="R742" s="146"/>
      <c r="S742" s="146"/>
      <c r="T742" s="145">
        <f t="shared" si="82"/>
        <v>0</v>
      </c>
      <c r="U742" s="146"/>
      <c r="V742" s="146"/>
      <c r="W742" s="145">
        <f t="shared" si="83"/>
        <v>0</v>
      </c>
      <c r="X742" s="126">
        <f t="shared" si="80"/>
        <v>0</v>
      </c>
    </row>
    <row r="743" spans="1:24" x14ac:dyDescent="0.55000000000000004">
      <c r="A743">
        <v>734</v>
      </c>
      <c r="B743" s="142"/>
      <c r="C743" s="142"/>
      <c r="D743" s="142"/>
      <c r="E743" s="142"/>
      <c r="F743" s="142"/>
      <c r="G743" t="str">
        <f t="shared" si="77"/>
        <v/>
      </c>
      <c r="H743" s="142"/>
      <c r="I743" t="str">
        <f t="shared" ca="1" si="78"/>
        <v/>
      </c>
      <c r="J743" s="142"/>
      <c r="K743" t="str">
        <f t="shared" ca="1" si="79"/>
        <v/>
      </c>
      <c r="L743" s="142"/>
      <c r="M743" s="142"/>
      <c r="N743" s="142"/>
      <c r="O743" s="146"/>
      <c r="P743" s="146"/>
      <c r="Q743" s="145">
        <f t="shared" si="81"/>
        <v>0</v>
      </c>
      <c r="R743" s="146"/>
      <c r="S743" s="146"/>
      <c r="T743" s="145">
        <f t="shared" si="82"/>
        <v>0</v>
      </c>
      <c r="U743" s="146"/>
      <c r="V743" s="146"/>
      <c r="W743" s="145">
        <f t="shared" si="83"/>
        <v>0</v>
      </c>
      <c r="X743" s="126">
        <f t="shared" si="80"/>
        <v>0</v>
      </c>
    </row>
    <row r="744" spans="1:24" x14ac:dyDescent="0.55000000000000004">
      <c r="A744">
        <v>735</v>
      </c>
      <c r="B744" s="142"/>
      <c r="C744" s="142"/>
      <c r="D744" s="142"/>
      <c r="E744" s="142"/>
      <c r="F744" s="142"/>
      <c r="G744" t="str">
        <f t="shared" si="77"/>
        <v/>
      </c>
      <c r="H744" s="142"/>
      <c r="I744" t="str">
        <f t="shared" ca="1" si="78"/>
        <v/>
      </c>
      <c r="J744" s="142"/>
      <c r="K744" t="str">
        <f t="shared" ca="1" si="79"/>
        <v/>
      </c>
      <c r="L744" s="142"/>
      <c r="M744" s="142"/>
      <c r="N744" s="142"/>
      <c r="O744" s="146"/>
      <c r="P744" s="146"/>
      <c r="Q744" s="145">
        <f t="shared" si="81"/>
        <v>0</v>
      </c>
      <c r="R744" s="146"/>
      <c r="S744" s="146"/>
      <c r="T744" s="145">
        <f t="shared" si="82"/>
        <v>0</v>
      </c>
      <c r="U744" s="146"/>
      <c r="V744" s="146"/>
      <c r="W744" s="145">
        <f t="shared" si="83"/>
        <v>0</v>
      </c>
      <c r="X744" s="126">
        <f t="shared" si="80"/>
        <v>0</v>
      </c>
    </row>
    <row r="745" spans="1:24" x14ac:dyDescent="0.55000000000000004">
      <c r="A745">
        <v>736</v>
      </c>
      <c r="B745" s="142"/>
      <c r="C745" s="142"/>
      <c r="D745" s="142"/>
      <c r="E745" s="142"/>
      <c r="F745" s="142"/>
      <c r="G745" t="str">
        <f t="shared" si="77"/>
        <v/>
      </c>
      <c r="H745" s="142"/>
      <c r="I745" t="str">
        <f t="shared" ca="1" si="78"/>
        <v/>
      </c>
      <c r="J745" s="142"/>
      <c r="K745" t="str">
        <f t="shared" ca="1" si="79"/>
        <v/>
      </c>
      <c r="L745" s="142"/>
      <c r="M745" s="142"/>
      <c r="N745" s="142"/>
      <c r="O745" s="146"/>
      <c r="P745" s="146"/>
      <c r="Q745" s="145">
        <f t="shared" si="81"/>
        <v>0</v>
      </c>
      <c r="R745" s="146"/>
      <c r="S745" s="146"/>
      <c r="T745" s="145">
        <f t="shared" si="82"/>
        <v>0</v>
      </c>
      <c r="U745" s="146"/>
      <c r="V745" s="146"/>
      <c r="W745" s="145">
        <f t="shared" si="83"/>
        <v>0</v>
      </c>
      <c r="X745" s="126">
        <f t="shared" si="80"/>
        <v>0</v>
      </c>
    </row>
    <row r="746" spans="1:24" x14ac:dyDescent="0.55000000000000004">
      <c r="A746">
        <v>737</v>
      </c>
      <c r="B746" s="142"/>
      <c r="C746" s="142"/>
      <c r="D746" s="142"/>
      <c r="E746" s="142"/>
      <c r="F746" s="142"/>
      <c r="G746" t="str">
        <f t="shared" si="77"/>
        <v/>
      </c>
      <c r="H746" s="142"/>
      <c r="I746" t="str">
        <f t="shared" ca="1" si="78"/>
        <v/>
      </c>
      <c r="J746" s="142"/>
      <c r="K746" t="str">
        <f t="shared" ca="1" si="79"/>
        <v/>
      </c>
      <c r="L746" s="142"/>
      <c r="M746" s="142"/>
      <c r="N746" s="142"/>
      <c r="O746" s="146"/>
      <c r="P746" s="146"/>
      <c r="Q746" s="145">
        <f t="shared" si="81"/>
        <v>0</v>
      </c>
      <c r="R746" s="146"/>
      <c r="S746" s="146"/>
      <c r="T746" s="145">
        <f t="shared" si="82"/>
        <v>0</v>
      </c>
      <c r="U746" s="146"/>
      <c r="V746" s="146"/>
      <c r="W746" s="145">
        <f t="shared" si="83"/>
        <v>0</v>
      </c>
      <c r="X746" s="126">
        <f t="shared" si="80"/>
        <v>0</v>
      </c>
    </row>
    <row r="747" spans="1:24" x14ac:dyDescent="0.55000000000000004">
      <c r="A747">
        <v>738</v>
      </c>
      <c r="B747" s="142"/>
      <c r="C747" s="142"/>
      <c r="D747" s="142"/>
      <c r="E747" s="142"/>
      <c r="F747" s="142"/>
      <c r="G747" t="str">
        <f t="shared" si="77"/>
        <v/>
      </c>
      <c r="H747" s="142"/>
      <c r="I747" t="str">
        <f t="shared" ca="1" si="78"/>
        <v/>
      </c>
      <c r="J747" s="142"/>
      <c r="K747" t="str">
        <f t="shared" ca="1" si="79"/>
        <v/>
      </c>
      <c r="L747" s="142"/>
      <c r="M747" s="142"/>
      <c r="N747" s="142"/>
      <c r="O747" s="146"/>
      <c r="P747" s="146"/>
      <c r="Q747" s="145">
        <f t="shared" si="81"/>
        <v>0</v>
      </c>
      <c r="R747" s="146"/>
      <c r="S747" s="146"/>
      <c r="T747" s="145">
        <f t="shared" si="82"/>
        <v>0</v>
      </c>
      <c r="U747" s="146"/>
      <c r="V747" s="146"/>
      <c r="W747" s="145">
        <f t="shared" si="83"/>
        <v>0</v>
      </c>
      <c r="X747" s="126">
        <f t="shared" si="80"/>
        <v>0</v>
      </c>
    </row>
    <row r="748" spans="1:24" x14ac:dyDescent="0.55000000000000004">
      <c r="A748">
        <v>739</v>
      </c>
      <c r="B748" s="142"/>
      <c r="C748" s="142"/>
      <c r="D748" s="142"/>
      <c r="E748" s="142"/>
      <c r="F748" s="142"/>
      <c r="G748" t="str">
        <f t="shared" si="77"/>
        <v/>
      </c>
      <c r="H748" s="142"/>
      <c r="I748" t="str">
        <f t="shared" ca="1" si="78"/>
        <v/>
      </c>
      <c r="J748" s="142"/>
      <c r="K748" t="str">
        <f t="shared" ca="1" si="79"/>
        <v/>
      </c>
      <c r="L748" s="142"/>
      <c r="M748" s="142"/>
      <c r="N748" s="142"/>
      <c r="O748" s="146"/>
      <c r="P748" s="146"/>
      <c r="Q748" s="145">
        <f t="shared" si="81"/>
        <v>0</v>
      </c>
      <c r="R748" s="146"/>
      <c r="S748" s="146"/>
      <c r="T748" s="145">
        <f t="shared" si="82"/>
        <v>0</v>
      </c>
      <c r="U748" s="146"/>
      <c r="V748" s="146"/>
      <c r="W748" s="145">
        <f t="shared" si="83"/>
        <v>0</v>
      </c>
      <c r="X748" s="126">
        <f t="shared" si="80"/>
        <v>0</v>
      </c>
    </row>
    <row r="749" spans="1:24" x14ac:dyDescent="0.55000000000000004">
      <c r="A749">
        <v>740</v>
      </c>
      <c r="B749" s="142"/>
      <c r="C749" s="142"/>
      <c r="D749" s="142"/>
      <c r="E749" s="142"/>
      <c r="F749" s="142"/>
      <c r="G749" t="str">
        <f t="shared" si="77"/>
        <v/>
      </c>
      <c r="H749" s="142"/>
      <c r="I749" t="str">
        <f t="shared" ca="1" si="78"/>
        <v/>
      </c>
      <c r="J749" s="142"/>
      <c r="K749" t="str">
        <f t="shared" ca="1" si="79"/>
        <v/>
      </c>
      <c r="L749" s="142"/>
      <c r="M749" s="142"/>
      <c r="N749" s="142"/>
      <c r="O749" s="146"/>
      <c r="P749" s="146"/>
      <c r="Q749" s="145">
        <f t="shared" si="81"/>
        <v>0</v>
      </c>
      <c r="R749" s="146"/>
      <c r="S749" s="146"/>
      <c r="T749" s="145">
        <f t="shared" si="82"/>
        <v>0</v>
      </c>
      <c r="U749" s="146"/>
      <c r="V749" s="146"/>
      <c r="W749" s="145">
        <f t="shared" si="83"/>
        <v>0</v>
      </c>
      <c r="X749" s="126">
        <f t="shared" si="80"/>
        <v>0</v>
      </c>
    </row>
    <row r="750" spans="1:24" x14ac:dyDescent="0.55000000000000004">
      <c r="A750">
        <v>741</v>
      </c>
      <c r="B750" s="142"/>
      <c r="C750" s="142"/>
      <c r="D750" s="142"/>
      <c r="E750" s="142"/>
      <c r="F750" s="142"/>
      <c r="G750" t="str">
        <f t="shared" si="77"/>
        <v/>
      </c>
      <c r="H750" s="142"/>
      <c r="I750" t="str">
        <f t="shared" ca="1" si="78"/>
        <v/>
      </c>
      <c r="J750" s="142"/>
      <c r="K750" t="str">
        <f t="shared" ca="1" si="79"/>
        <v/>
      </c>
      <c r="L750" s="142"/>
      <c r="M750" s="142"/>
      <c r="N750" s="142"/>
      <c r="O750" s="146"/>
      <c r="P750" s="146"/>
      <c r="Q750" s="145">
        <f t="shared" si="81"/>
        <v>0</v>
      </c>
      <c r="R750" s="146"/>
      <c r="S750" s="146"/>
      <c r="T750" s="145">
        <f t="shared" si="82"/>
        <v>0</v>
      </c>
      <c r="U750" s="146"/>
      <c r="V750" s="146"/>
      <c r="W750" s="145">
        <f t="shared" si="83"/>
        <v>0</v>
      </c>
      <c r="X750" s="126">
        <f t="shared" si="80"/>
        <v>0</v>
      </c>
    </row>
    <row r="751" spans="1:24" x14ac:dyDescent="0.55000000000000004">
      <c r="A751">
        <v>742</v>
      </c>
      <c r="B751" s="142"/>
      <c r="C751" s="142"/>
      <c r="D751" s="142"/>
      <c r="E751" s="142"/>
      <c r="F751" s="142"/>
      <c r="G751" t="str">
        <f t="shared" si="77"/>
        <v/>
      </c>
      <c r="H751" s="142"/>
      <c r="I751" t="str">
        <f t="shared" ca="1" si="78"/>
        <v/>
      </c>
      <c r="J751" s="142"/>
      <c r="K751" t="str">
        <f t="shared" ca="1" si="79"/>
        <v/>
      </c>
      <c r="L751" s="142"/>
      <c r="M751" s="142"/>
      <c r="N751" s="142"/>
      <c r="O751" s="146"/>
      <c r="P751" s="146"/>
      <c r="Q751" s="145">
        <f t="shared" si="81"/>
        <v>0</v>
      </c>
      <c r="R751" s="146"/>
      <c r="S751" s="146"/>
      <c r="T751" s="145">
        <f t="shared" si="82"/>
        <v>0</v>
      </c>
      <c r="U751" s="146"/>
      <c r="V751" s="146"/>
      <c r="W751" s="145">
        <f t="shared" si="83"/>
        <v>0</v>
      </c>
      <c r="X751" s="126">
        <f t="shared" si="80"/>
        <v>0</v>
      </c>
    </row>
    <row r="752" spans="1:24" x14ac:dyDescent="0.55000000000000004">
      <c r="A752">
        <v>743</v>
      </c>
      <c r="B752" s="142"/>
      <c r="C752" s="142"/>
      <c r="D752" s="142"/>
      <c r="E752" s="142"/>
      <c r="F752" s="142"/>
      <c r="G752" t="str">
        <f t="shared" si="77"/>
        <v/>
      </c>
      <c r="H752" s="142"/>
      <c r="I752" t="str">
        <f t="shared" ca="1" si="78"/>
        <v/>
      </c>
      <c r="J752" s="142"/>
      <c r="K752" t="str">
        <f t="shared" ca="1" si="79"/>
        <v/>
      </c>
      <c r="L752" s="142"/>
      <c r="M752" s="142"/>
      <c r="N752" s="142"/>
      <c r="O752" s="146"/>
      <c r="P752" s="146"/>
      <c r="Q752" s="145">
        <f t="shared" si="81"/>
        <v>0</v>
      </c>
      <c r="R752" s="146"/>
      <c r="S752" s="146"/>
      <c r="T752" s="145">
        <f t="shared" si="82"/>
        <v>0</v>
      </c>
      <c r="U752" s="146"/>
      <c r="V752" s="146"/>
      <c r="W752" s="145">
        <f t="shared" si="83"/>
        <v>0</v>
      </c>
      <c r="X752" s="126">
        <f t="shared" si="80"/>
        <v>0</v>
      </c>
    </row>
    <row r="753" spans="1:24" x14ac:dyDescent="0.55000000000000004">
      <c r="A753">
        <v>744</v>
      </c>
      <c r="B753" s="142"/>
      <c r="C753" s="142"/>
      <c r="D753" s="142"/>
      <c r="E753" s="142"/>
      <c r="F753" s="142"/>
      <c r="G753" t="str">
        <f t="shared" si="77"/>
        <v/>
      </c>
      <c r="H753" s="142"/>
      <c r="I753" t="str">
        <f t="shared" ca="1" si="78"/>
        <v/>
      </c>
      <c r="J753" s="142"/>
      <c r="K753" t="str">
        <f t="shared" ca="1" si="79"/>
        <v/>
      </c>
      <c r="L753" s="142"/>
      <c r="M753" s="142"/>
      <c r="N753" s="142"/>
      <c r="O753" s="146"/>
      <c r="P753" s="146"/>
      <c r="Q753" s="145">
        <f t="shared" si="81"/>
        <v>0</v>
      </c>
      <c r="R753" s="146"/>
      <c r="S753" s="146"/>
      <c r="T753" s="145">
        <f t="shared" si="82"/>
        <v>0</v>
      </c>
      <c r="U753" s="146"/>
      <c r="V753" s="146"/>
      <c r="W753" s="145">
        <f t="shared" si="83"/>
        <v>0</v>
      </c>
      <c r="X753" s="126">
        <f t="shared" si="80"/>
        <v>0</v>
      </c>
    </row>
    <row r="754" spans="1:24" x14ac:dyDescent="0.55000000000000004">
      <c r="A754">
        <v>745</v>
      </c>
      <c r="B754" s="142"/>
      <c r="C754" s="142"/>
      <c r="D754" s="142"/>
      <c r="E754" s="142"/>
      <c r="F754" s="142"/>
      <c r="G754" t="str">
        <f t="shared" si="77"/>
        <v/>
      </c>
      <c r="H754" s="142"/>
      <c r="I754" t="str">
        <f t="shared" ca="1" si="78"/>
        <v/>
      </c>
      <c r="J754" s="142"/>
      <c r="K754" t="str">
        <f t="shared" ca="1" si="79"/>
        <v/>
      </c>
      <c r="L754" s="142"/>
      <c r="M754" s="142"/>
      <c r="N754" s="142"/>
      <c r="O754" s="146"/>
      <c r="P754" s="146"/>
      <c r="Q754" s="145">
        <f t="shared" si="81"/>
        <v>0</v>
      </c>
      <c r="R754" s="146"/>
      <c r="S754" s="146"/>
      <c r="T754" s="145">
        <f t="shared" si="82"/>
        <v>0</v>
      </c>
      <c r="U754" s="146"/>
      <c r="V754" s="146"/>
      <c r="W754" s="145">
        <f t="shared" si="83"/>
        <v>0</v>
      </c>
      <c r="X754" s="126">
        <f t="shared" si="80"/>
        <v>0</v>
      </c>
    </row>
    <row r="755" spans="1:24" x14ac:dyDescent="0.55000000000000004">
      <c r="A755">
        <v>746</v>
      </c>
      <c r="B755" s="142"/>
      <c r="C755" s="142"/>
      <c r="D755" s="142"/>
      <c r="E755" s="142"/>
      <c r="F755" s="142"/>
      <c r="G755" t="str">
        <f t="shared" si="77"/>
        <v/>
      </c>
      <c r="H755" s="142"/>
      <c r="I755" t="str">
        <f t="shared" ca="1" si="78"/>
        <v/>
      </c>
      <c r="J755" s="142"/>
      <c r="K755" t="str">
        <f t="shared" ca="1" si="79"/>
        <v/>
      </c>
      <c r="L755" s="142"/>
      <c r="M755" s="142"/>
      <c r="N755" s="142"/>
      <c r="O755" s="146"/>
      <c r="P755" s="146"/>
      <c r="Q755" s="145">
        <f t="shared" si="81"/>
        <v>0</v>
      </c>
      <c r="R755" s="146"/>
      <c r="S755" s="146"/>
      <c r="T755" s="145">
        <f t="shared" si="82"/>
        <v>0</v>
      </c>
      <c r="U755" s="146"/>
      <c r="V755" s="146"/>
      <c r="W755" s="145">
        <f t="shared" si="83"/>
        <v>0</v>
      </c>
      <c r="X755" s="126">
        <f t="shared" si="80"/>
        <v>0</v>
      </c>
    </row>
    <row r="756" spans="1:24" x14ac:dyDescent="0.55000000000000004">
      <c r="A756">
        <v>747</v>
      </c>
      <c r="B756" s="142"/>
      <c r="C756" s="142"/>
      <c r="D756" s="142"/>
      <c r="E756" s="142"/>
      <c r="F756" s="142"/>
      <c r="G756" t="str">
        <f t="shared" si="77"/>
        <v/>
      </c>
      <c r="H756" s="142"/>
      <c r="I756" t="str">
        <f t="shared" ca="1" si="78"/>
        <v/>
      </c>
      <c r="J756" s="142"/>
      <c r="K756" t="str">
        <f t="shared" ca="1" si="79"/>
        <v/>
      </c>
      <c r="L756" s="142"/>
      <c r="M756" s="142"/>
      <c r="N756" s="142"/>
      <c r="O756" s="146"/>
      <c r="P756" s="146"/>
      <c r="Q756" s="145">
        <f t="shared" si="81"/>
        <v>0</v>
      </c>
      <c r="R756" s="146"/>
      <c r="S756" s="146"/>
      <c r="T756" s="145">
        <f t="shared" si="82"/>
        <v>0</v>
      </c>
      <c r="U756" s="146"/>
      <c r="V756" s="146"/>
      <c r="W756" s="145">
        <f t="shared" si="83"/>
        <v>0</v>
      </c>
      <c r="X756" s="126">
        <f t="shared" si="80"/>
        <v>0</v>
      </c>
    </row>
    <row r="757" spans="1:24" x14ac:dyDescent="0.55000000000000004">
      <c r="A757">
        <v>748</v>
      </c>
      <c r="B757" s="142"/>
      <c r="C757" s="142"/>
      <c r="D757" s="142"/>
      <c r="E757" s="142"/>
      <c r="F757" s="142"/>
      <c r="G757" t="str">
        <f t="shared" si="77"/>
        <v/>
      </c>
      <c r="H757" s="142"/>
      <c r="I757" t="str">
        <f t="shared" ca="1" si="78"/>
        <v/>
      </c>
      <c r="J757" s="142"/>
      <c r="K757" t="str">
        <f t="shared" ca="1" si="79"/>
        <v/>
      </c>
      <c r="L757" s="142"/>
      <c r="M757" s="142"/>
      <c r="N757" s="142"/>
      <c r="O757" s="146"/>
      <c r="P757" s="146"/>
      <c r="Q757" s="145">
        <f t="shared" si="81"/>
        <v>0</v>
      </c>
      <c r="R757" s="146"/>
      <c r="S757" s="146"/>
      <c r="T757" s="145">
        <f t="shared" si="82"/>
        <v>0</v>
      </c>
      <c r="U757" s="146"/>
      <c r="V757" s="146"/>
      <c r="W757" s="145">
        <f t="shared" si="83"/>
        <v>0</v>
      </c>
      <c r="X757" s="126">
        <f t="shared" si="80"/>
        <v>0</v>
      </c>
    </row>
    <row r="758" spans="1:24" x14ac:dyDescent="0.55000000000000004">
      <c r="A758">
        <v>749</v>
      </c>
      <c r="B758" s="142"/>
      <c r="C758" s="142"/>
      <c r="D758" s="142"/>
      <c r="E758" s="142"/>
      <c r="F758" s="142"/>
      <c r="G758" t="str">
        <f t="shared" si="77"/>
        <v/>
      </c>
      <c r="H758" s="142"/>
      <c r="I758" t="str">
        <f t="shared" ca="1" si="78"/>
        <v/>
      </c>
      <c r="J758" s="142"/>
      <c r="K758" t="str">
        <f t="shared" ca="1" si="79"/>
        <v/>
      </c>
      <c r="L758" s="142"/>
      <c r="M758" s="142"/>
      <c r="N758" s="142"/>
      <c r="O758" s="146"/>
      <c r="P758" s="146"/>
      <c r="Q758" s="145">
        <f t="shared" si="81"/>
        <v>0</v>
      </c>
      <c r="R758" s="146"/>
      <c r="S758" s="146"/>
      <c r="T758" s="145">
        <f t="shared" si="82"/>
        <v>0</v>
      </c>
      <c r="U758" s="146"/>
      <c r="V758" s="146"/>
      <c r="W758" s="145">
        <f t="shared" si="83"/>
        <v>0</v>
      </c>
      <c r="X758" s="126">
        <f t="shared" si="80"/>
        <v>0</v>
      </c>
    </row>
    <row r="759" spans="1:24" x14ac:dyDescent="0.55000000000000004">
      <c r="A759">
        <v>750</v>
      </c>
      <c r="B759" s="142"/>
      <c r="C759" s="142"/>
      <c r="D759" s="142"/>
      <c r="E759" s="142"/>
      <c r="F759" s="142"/>
      <c r="G759" t="str">
        <f t="shared" si="77"/>
        <v/>
      </c>
      <c r="H759" s="142"/>
      <c r="I759" t="str">
        <f t="shared" ca="1" si="78"/>
        <v/>
      </c>
      <c r="J759" s="142"/>
      <c r="K759" t="str">
        <f t="shared" ca="1" si="79"/>
        <v/>
      </c>
      <c r="L759" s="142"/>
      <c r="M759" s="142"/>
      <c r="N759" s="142"/>
      <c r="O759" s="146"/>
      <c r="P759" s="146"/>
      <c r="Q759" s="145">
        <f t="shared" si="81"/>
        <v>0</v>
      </c>
      <c r="R759" s="146"/>
      <c r="S759" s="146"/>
      <c r="T759" s="145">
        <f t="shared" si="82"/>
        <v>0</v>
      </c>
      <c r="U759" s="146"/>
      <c r="V759" s="146"/>
      <c r="W759" s="145">
        <f t="shared" si="83"/>
        <v>0</v>
      </c>
      <c r="X759" s="126">
        <f t="shared" si="80"/>
        <v>0</v>
      </c>
    </row>
    <row r="760" spans="1:24" x14ac:dyDescent="0.55000000000000004">
      <c r="A760">
        <v>751</v>
      </c>
      <c r="B760" s="142"/>
      <c r="C760" s="142"/>
      <c r="D760" s="142"/>
      <c r="E760" s="142"/>
      <c r="F760" s="142"/>
      <c r="G760" t="str">
        <f t="shared" si="77"/>
        <v/>
      </c>
      <c r="H760" s="142"/>
      <c r="I760" t="str">
        <f t="shared" ca="1" si="78"/>
        <v/>
      </c>
      <c r="J760" s="142"/>
      <c r="K760" t="str">
        <f t="shared" ca="1" si="79"/>
        <v/>
      </c>
      <c r="L760" s="142"/>
      <c r="M760" s="142"/>
      <c r="N760" s="142"/>
      <c r="O760" s="146"/>
      <c r="P760" s="146"/>
      <c r="Q760" s="145">
        <f t="shared" si="81"/>
        <v>0</v>
      </c>
      <c r="R760" s="146"/>
      <c r="S760" s="146"/>
      <c r="T760" s="145">
        <f t="shared" si="82"/>
        <v>0</v>
      </c>
      <c r="U760" s="146"/>
      <c r="V760" s="146"/>
      <c r="W760" s="145">
        <f t="shared" si="83"/>
        <v>0</v>
      </c>
      <c r="X760" s="126">
        <f t="shared" si="80"/>
        <v>0</v>
      </c>
    </row>
    <row r="761" spans="1:24" x14ac:dyDescent="0.55000000000000004">
      <c r="A761">
        <v>752</v>
      </c>
      <c r="B761" s="142"/>
      <c r="C761" s="142"/>
      <c r="D761" s="142"/>
      <c r="E761" s="142"/>
      <c r="F761" s="142"/>
      <c r="G761" t="str">
        <f t="shared" si="77"/>
        <v/>
      </c>
      <c r="H761" s="142"/>
      <c r="I761" t="str">
        <f t="shared" ca="1" si="78"/>
        <v/>
      </c>
      <c r="J761" s="142"/>
      <c r="K761" t="str">
        <f t="shared" ca="1" si="79"/>
        <v/>
      </c>
      <c r="L761" s="142"/>
      <c r="M761" s="142"/>
      <c r="N761" s="142"/>
      <c r="O761" s="146"/>
      <c r="P761" s="146"/>
      <c r="Q761" s="145">
        <f t="shared" si="81"/>
        <v>0</v>
      </c>
      <c r="R761" s="146"/>
      <c r="S761" s="146"/>
      <c r="T761" s="145">
        <f t="shared" si="82"/>
        <v>0</v>
      </c>
      <c r="U761" s="146"/>
      <c r="V761" s="146"/>
      <c r="W761" s="145">
        <f t="shared" si="83"/>
        <v>0</v>
      </c>
      <c r="X761" s="126">
        <f t="shared" si="80"/>
        <v>0</v>
      </c>
    </row>
    <row r="762" spans="1:24" x14ac:dyDescent="0.55000000000000004">
      <c r="A762">
        <v>753</v>
      </c>
      <c r="B762" s="142"/>
      <c r="C762" s="142"/>
      <c r="D762" s="142"/>
      <c r="E762" s="142"/>
      <c r="F762" s="142"/>
      <c r="G762" t="str">
        <f t="shared" si="77"/>
        <v/>
      </c>
      <c r="H762" s="142"/>
      <c r="I762" t="str">
        <f t="shared" ca="1" si="78"/>
        <v/>
      </c>
      <c r="J762" s="142"/>
      <c r="K762" t="str">
        <f t="shared" ca="1" si="79"/>
        <v/>
      </c>
      <c r="L762" s="142"/>
      <c r="M762" s="142"/>
      <c r="N762" s="142"/>
      <c r="O762" s="146"/>
      <c r="P762" s="146"/>
      <c r="Q762" s="145">
        <f t="shared" si="81"/>
        <v>0</v>
      </c>
      <c r="R762" s="146"/>
      <c r="S762" s="146"/>
      <c r="T762" s="145">
        <f t="shared" si="82"/>
        <v>0</v>
      </c>
      <c r="U762" s="146"/>
      <c r="V762" s="146"/>
      <c r="W762" s="145">
        <f t="shared" si="83"/>
        <v>0</v>
      </c>
      <c r="X762" s="126">
        <f t="shared" si="80"/>
        <v>0</v>
      </c>
    </row>
    <row r="763" spans="1:24" x14ac:dyDescent="0.55000000000000004">
      <c r="A763">
        <v>754</v>
      </c>
      <c r="B763" s="142"/>
      <c r="C763" s="142"/>
      <c r="D763" s="142"/>
      <c r="E763" s="142"/>
      <c r="F763" s="142"/>
      <c r="G763" t="str">
        <f t="shared" si="77"/>
        <v/>
      </c>
      <c r="H763" s="142"/>
      <c r="I763" t="str">
        <f t="shared" ca="1" si="78"/>
        <v/>
      </c>
      <c r="J763" s="142"/>
      <c r="K763" t="str">
        <f t="shared" ca="1" si="79"/>
        <v/>
      </c>
      <c r="L763" s="142"/>
      <c r="M763" s="142"/>
      <c r="N763" s="142"/>
      <c r="O763" s="146"/>
      <c r="P763" s="146"/>
      <c r="Q763" s="145">
        <f t="shared" si="81"/>
        <v>0</v>
      </c>
      <c r="R763" s="146"/>
      <c r="S763" s="146"/>
      <c r="T763" s="145">
        <f t="shared" si="82"/>
        <v>0</v>
      </c>
      <c r="U763" s="146"/>
      <c r="V763" s="146"/>
      <c r="W763" s="145">
        <f t="shared" si="83"/>
        <v>0</v>
      </c>
      <c r="X763" s="126">
        <f t="shared" si="80"/>
        <v>0</v>
      </c>
    </row>
    <row r="764" spans="1:24" x14ac:dyDescent="0.55000000000000004">
      <c r="A764">
        <v>755</v>
      </c>
      <c r="B764" s="142"/>
      <c r="C764" s="142"/>
      <c r="D764" s="142"/>
      <c r="E764" s="142"/>
      <c r="F764" s="142"/>
      <c r="G764" t="str">
        <f t="shared" si="77"/>
        <v/>
      </c>
      <c r="H764" s="142"/>
      <c r="I764" t="str">
        <f t="shared" ca="1" si="78"/>
        <v/>
      </c>
      <c r="J764" s="142"/>
      <c r="K764" t="str">
        <f t="shared" ca="1" si="79"/>
        <v/>
      </c>
      <c r="L764" s="142"/>
      <c r="M764" s="142"/>
      <c r="N764" s="142"/>
      <c r="O764" s="146"/>
      <c r="P764" s="146"/>
      <c r="Q764" s="145">
        <f t="shared" si="81"/>
        <v>0</v>
      </c>
      <c r="R764" s="146"/>
      <c r="S764" s="146"/>
      <c r="T764" s="145">
        <f t="shared" si="82"/>
        <v>0</v>
      </c>
      <c r="U764" s="146"/>
      <c r="V764" s="146"/>
      <c r="W764" s="145">
        <f t="shared" si="83"/>
        <v>0</v>
      </c>
      <c r="X764" s="126">
        <f t="shared" si="80"/>
        <v>0</v>
      </c>
    </row>
    <row r="765" spans="1:24" x14ac:dyDescent="0.55000000000000004">
      <c r="A765">
        <v>756</v>
      </c>
      <c r="B765" s="142"/>
      <c r="C765" s="142"/>
      <c r="D765" s="142"/>
      <c r="E765" s="142"/>
      <c r="F765" s="142"/>
      <c r="G765" t="str">
        <f t="shared" si="77"/>
        <v/>
      </c>
      <c r="H765" s="142"/>
      <c r="I765" t="str">
        <f t="shared" ca="1" si="78"/>
        <v/>
      </c>
      <c r="J765" s="142"/>
      <c r="K765" t="str">
        <f t="shared" ca="1" si="79"/>
        <v/>
      </c>
      <c r="L765" s="142"/>
      <c r="M765" s="142"/>
      <c r="N765" s="142"/>
      <c r="O765" s="146"/>
      <c r="P765" s="146"/>
      <c r="Q765" s="145">
        <f t="shared" si="81"/>
        <v>0</v>
      </c>
      <c r="R765" s="146"/>
      <c r="S765" s="146"/>
      <c r="T765" s="145">
        <f t="shared" si="82"/>
        <v>0</v>
      </c>
      <c r="U765" s="146"/>
      <c r="V765" s="146"/>
      <c r="W765" s="145">
        <f t="shared" si="83"/>
        <v>0</v>
      </c>
      <c r="X765" s="126">
        <f t="shared" si="80"/>
        <v>0</v>
      </c>
    </row>
    <row r="766" spans="1:24" x14ac:dyDescent="0.55000000000000004">
      <c r="A766">
        <v>757</v>
      </c>
      <c r="B766" s="142"/>
      <c r="C766" s="142"/>
      <c r="D766" s="142"/>
      <c r="E766" s="142"/>
      <c r="F766" s="142"/>
      <c r="G766" t="str">
        <f t="shared" si="77"/>
        <v/>
      </c>
      <c r="H766" s="142"/>
      <c r="I766" t="str">
        <f t="shared" ca="1" si="78"/>
        <v/>
      </c>
      <c r="J766" s="142"/>
      <c r="K766" t="str">
        <f t="shared" ca="1" si="79"/>
        <v/>
      </c>
      <c r="L766" s="142"/>
      <c r="M766" s="142"/>
      <c r="N766" s="142"/>
      <c r="O766" s="146"/>
      <c r="P766" s="146"/>
      <c r="Q766" s="145">
        <f t="shared" si="81"/>
        <v>0</v>
      </c>
      <c r="R766" s="146"/>
      <c r="S766" s="146"/>
      <c r="T766" s="145">
        <f t="shared" si="82"/>
        <v>0</v>
      </c>
      <c r="U766" s="146"/>
      <c r="V766" s="146"/>
      <c r="W766" s="145">
        <f t="shared" si="83"/>
        <v>0</v>
      </c>
      <c r="X766" s="126">
        <f t="shared" si="80"/>
        <v>0</v>
      </c>
    </row>
    <row r="767" spans="1:24" x14ac:dyDescent="0.55000000000000004">
      <c r="A767">
        <v>758</v>
      </c>
      <c r="B767" s="142"/>
      <c r="C767" s="142"/>
      <c r="D767" s="142"/>
      <c r="E767" s="142"/>
      <c r="F767" s="142"/>
      <c r="G767" t="str">
        <f t="shared" si="77"/>
        <v/>
      </c>
      <c r="H767" s="142"/>
      <c r="I767" t="str">
        <f t="shared" ca="1" si="78"/>
        <v/>
      </c>
      <c r="J767" s="142"/>
      <c r="K767" t="str">
        <f t="shared" ca="1" si="79"/>
        <v/>
      </c>
      <c r="L767" s="142"/>
      <c r="M767" s="142"/>
      <c r="N767" s="142"/>
      <c r="O767" s="146"/>
      <c r="P767" s="146"/>
      <c r="Q767" s="145">
        <f t="shared" si="81"/>
        <v>0</v>
      </c>
      <c r="R767" s="146"/>
      <c r="S767" s="146"/>
      <c r="T767" s="145">
        <f t="shared" si="82"/>
        <v>0</v>
      </c>
      <c r="U767" s="146"/>
      <c r="V767" s="146"/>
      <c r="W767" s="145">
        <f t="shared" si="83"/>
        <v>0</v>
      </c>
      <c r="X767" s="126">
        <f t="shared" si="80"/>
        <v>0</v>
      </c>
    </row>
    <row r="768" spans="1:24" x14ac:dyDescent="0.55000000000000004">
      <c r="A768">
        <v>759</v>
      </c>
      <c r="B768" s="142"/>
      <c r="C768" s="142"/>
      <c r="D768" s="142"/>
      <c r="E768" s="142"/>
      <c r="F768" s="142"/>
      <c r="G768" t="str">
        <f t="shared" si="77"/>
        <v/>
      </c>
      <c r="H768" s="142"/>
      <c r="I768" t="str">
        <f t="shared" ca="1" si="78"/>
        <v/>
      </c>
      <c r="J768" s="142"/>
      <c r="K768" t="str">
        <f t="shared" ca="1" si="79"/>
        <v/>
      </c>
      <c r="L768" s="142"/>
      <c r="M768" s="142"/>
      <c r="N768" s="142"/>
      <c r="O768" s="146"/>
      <c r="P768" s="146"/>
      <c r="Q768" s="145">
        <f t="shared" si="81"/>
        <v>0</v>
      </c>
      <c r="R768" s="146"/>
      <c r="S768" s="146"/>
      <c r="T768" s="145">
        <f t="shared" si="82"/>
        <v>0</v>
      </c>
      <c r="U768" s="146"/>
      <c r="V768" s="146"/>
      <c r="W768" s="145">
        <f t="shared" si="83"/>
        <v>0</v>
      </c>
      <c r="X768" s="126">
        <f t="shared" si="80"/>
        <v>0</v>
      </c>
    </row>
    <row r="769" spans="1:24" x14ac:dyDescent="0.55000000000000004">
      <c r="A769">
        <v>760</v>
      </c>
      <c r="B769" s="142"/>
      <c r="C769" s="142"/>
      <c r="D769" s="142"/>
      <c r="E769" s="142"/>
      <c r="F769" s="142"/>
      <c r="G769" t="str">
        <f t="shared" si="77"/>
        <v/>
      </c>
      <c r="H769" s="142"/>
      <c r="I769" t="str">
        <f t="shared" ca="1" si="78"/>
        <v/>
      </c>
      <c r="J769" s="142"/>
      <c r="K769" t="str">
        <f t="shared" ca="1" si="79"/>
        <v/>
      </c>
      <c r="L769" s="142"/>
      <c r="M769" s="142"/>
      <c r="N769" s="142"/>
      <c r="O769" s="146"/>
      <c r="P769" s="146"/>
      <c r="Q769" s="145">
        <f t="shared" si="81"/>
        <v>0</v>
      </c>
      <c r="R769" s="146"/>
      <c r="S769" s="146"/>
      <c r="T769" s="145">
        <f t="shared" si="82"/>
        <v>0</v>
      </c>
      <c r="U769" s="146"/>
      <c r="V769" s="146"/>
      <c r="W769" s="145">
        <f t="shared" si="83"/>
        <v>0</v>
      </c>
      <c r="X769" s="126">
        <f t="shared" si="80"/>
        <v>0</v>
      </c>
    </row>
    <row r="770" spans="1:24" x14ac:dyDescent="0.55000000000000004">
      <c r="A770">
        <v>761</v>
      </c>
      <c r="B770" s="142"/>
      <c r="C770" s="142"/>
      <c r="D770" s="142"/>
      <c r="E770" s="142"/>
      <c r="F770" s="142"/>
      <c r="G770" t="str">
        <f t="shared" si="77"/>
        <v/>
      </c>
      <c r="H770" s="142"/>
      <c r="I770" t="str">
        <f t="shared" ca="1" si="78"/>
        <v/>
      </c>
      <c r="J770" s="142"/>
      <c r="K770" t="str">
        <f t="shared" ca="1" si="79"/>
        <v/>
      </c>
      <c r="L770" s="142"/>
      <c r="M770" s="142"/>
      <c r="N770" s="142"/>
      <c r="O770" s="146"/>
      <c r="P770" s="146"/>
      <c r="Q770" s="145">
        <f t="shared" si="81"/>
        <v>0</v>
      </c>
      <c r="R770" s="146"/>
      <c r="S770" s="146"/>
      <c r="T770" s="145">
        <f t="shared" si="82"/>
        <v>0</v>
      </c>
      <c r="U770" s="146"/>
      <c r="V770" s="146"/>
      <c r="W770" s="145">
        <f t="shared" si="83"/>
        <v>0</v>
      </c>
      <c r="X770" s="126">
        <f t="shared" si="80"/>
        <v>0</v>
      </c>
    </row>
    <row r="771" spans="1:24" x14ac:dyDescent="0.55000000000000004">
      <c r="A771">
        <v>762</v>
      </c>
      <c r="B771" s="142"/>
      <c r="C771" s="142"/>
      <c r="D771" s="142"/>
      <c r="E771" s="142"/>
      <c r="F771" s="142"/>
      <c r="G771" t="str">
        <f t="shared" si="77"/>
        <v/>
      </c>
      <c r="H771" s="142"/>
      <c r="I771" t="str">
        <f t="shared" ca="1" si="78"/>
        <v/>
      </c>
      <c r="J771" s="142"/>
      <c r="K771" t="str">
        <f t="shared" ca="1" si="79"/>
        <v/>
      </c>
      <c r="L771" s="142"/>
      <c r="M771" s="142"/>
      <c r="N771" s="142"/>
      <c r="O771" s="146"/>
      <c r="P771" s="146"/>
      <c r="Q771" s="145">
        <f t="shared" si="81"/>
        <v>0</v>
      </c>
      <c r="R771" s="146"/>
      <c r="S771" s="146"/>
      <c r="T771" s="145">
        <f t="shared" si="82"/>
        <v>0</v>
      </c>
      <c r="U771" s="146"/>
      <c r="V771" s="146"/>
      <c r="W771" s="145">
        <f t="shared" si="83"/>
        <v>0</v>
      </c>
      <c r="X771" s="126">
        <f t="shared" si="80"/>
        <v>0</v>
      </c>
    </row>
    <row r="772" spans="1:24" x14ac:dyDescent="0.55000000000000004">
      <c r="A772">
        <v>763</v>
      </c>
      <c r="B772" s="142"/>
      <c r="C772" s="142"/>
      <c r="D772" s="142"/>
      <c r="E772" s="142"/>
      <c r="F772" s="142"/>
      <c r="G772" t="str">
        <f t="shared" si="77"/>
        <v/>
      </c>
      <c r="H772" s="142"/>
      <c r="I772" t="str">
        <f t="shared" ca="1" si="78"/>
        <v/>
      </c>
      <c r="J772" s="142"/>
      <c r="K772" t="str">
        <f t="shared" ca="1" si="79"/>
        <v/>
      </c>
      <c r="L772" s="142"/>
      <c r="M772" s="142"/>
      <c r="N772" s="142"/>
      <c r="O772" s="146"/>
      <c r="P772" s="146"/>
      <c r="Q772" s="145">
        <f t="shared" si="81"/>
        <v>0</v>
      </c>
      <c r="R772" s="146"/>
      <c r="S772" s="146"/>
      <c r="T772" s="145">
        <f t="shared" si="82"/>
        <v>0</v>
      </c>
      <c r="U772" s="146"/>
      <c r="V772" s="146"/>
      <c r="W772" s="145">
        <f t="shared" si="83"/>
        <v>0</v>
      </c>
      <c r="X772" s="126">
        <f t="shared" si="80"/>
        <v>0</v>
      </c>
    </row>
    <row r="773" spans="1:24" x14ac:dyDescent="0.55000000000000004">
      <c r="A773">
        <v>764</v>
      </c>
      <c r="B773" s="142"/>
      <c r="C773" s="142"/>
      <c r="D773" s="142"/>
      <c r="E773" s="142"/>
      <c r="F773" s="142"/>
      <c r="G773" t="str">
        <f t="shared" si="77"/>
        <v/>
      </c>
      <c r="H773" s="142"/>
      <c r="I773" t="str">
        <f t="shared" ca="1" si="78"/>
        <v/>
      </c>
      <c r="J773" s="142"/>
      <c r="K773" t="str">
        <f t="shared" ca="1" si="79"/>
        <v/>
      </c>
      <c r="L773" s="142"/>
      <c r="M773" s="142"/>
      <c r="N773" s="142"/>
      <c r="O773" s="146"/>
      <c r="P773" s="146"/>
      <c r="Q773" s="145">
        <f t="shared" si="81"/>
        <v>0</v>
      </c>
      <c r="R773" s="146"/>
      <c r="S773" s="146"/>
      <c r="T773" s="145">
        <f t="shared" si="82"/>
        <v>0</v>
      </c>
      <c r="U773" s="146"/>
      <c r="V773" s="146"/>
      <c r="W773" s="145">
        <f t="shared" si="83"/>
        <v>0</v>
      </c>
      <c r="X773" s="126">
        <f t="shared" si="80"/>
        <v>0</v>
      </c>
    </row>
    <row r="774" spans="1:24" x14ac:dyDescent="0.55000000000000004">
      <c r="A774">
        <v>765</v>
      </c>
      <c r="B774" s="142"/>
      <c r="C774" s="142"/>
      <c r="D774" s="142"/>
      <c r="E774" s="142"/>
      <c r="F774" s="142"/>
      <c r="G774" t="str">
        <f t="shared" si="77"/>
        <v/>
      </c>
      <c r="H774" s="142"/>
      <c r="I774" t="str">
        <f t="shared" ca="1" si="78"/>
        <v/>
      </c>
      <c r="J774" s="142"/>
      <c r="K774" t="str">
        <f t="shared" ca="1" si="79"/>
        <v/>
      </c>
      <c r="L774" s="142"/>
      <c r="M774" s="142"/>
      <c r="N774" s="142"/>
      <c r="O774" s="146"/>
      <c r="P774" s="146"/>
      <c r="Q774" s="145">
        <f t="shared" si="81"/>
        <v>0</v>
      </c>
      <c r="R774" s="146"/>
      <c r="S774" s="146"/>
      <c r="T774" s="145">
        <f t="shared" si="82"/>
        <v>0</v>
      </c>
      <c r="U774" s="146"/>
      <c r="V774" s="146"/>
      <c r="W774" s="145">
        <f t="shared" si="83"/>
        <v>0</v>
      </c>
      <c r="X774" s="126">
        <f t="shared" si="80"/>
        <v>0</v>
      </c>
    </row>
    <row r="775" spans="1:24" x14ac:dyDescent="0.55000000000000004">
      <c r="A775">
        <v>766</v>
      </c>
      <c r="B775" s="142"/>
      <c r="C775" s="142"/>
      <c r="D775" s="142"/>
      <c r="E775" s="142"/>
      <c r="F775" s="142"/>
      <c r="G775" t="str">
        <f t="shared" si="77"/>
        <v/>
      </c>
      <c r="H775" s="142"/>
      <c r="I775" t="str">
        <f t="shared" ca="1" si="78"/>
        <v/>
      </c>
      <c r="J775" s="142"/>
      <c r="K775" t="str">
        <f t="shared" ca="1" si="79"/>
        <v/>
      </c>
      <c r="L775" s="142"/>
      <c r="M775" s="142"/>
      <c r="N775" s="142"/>
      <c r="O775" s="146"/>
      <c r="P775" s="146"/>
      <c r="Q775" s="145">
        <f t="shared" si="81"/>
        <v>0</v>
      </c>
      <c r="R775" s="146"/>
      <c r="S775" s="146"/>
      <c r="T775" s="145">
        <f t="shared" si="82"/>
        <v>0</v>
      </c>
      <c r="U775" s="146"/>
      <c r="V775" s="146"/>
      <c r="W775" s="145">
        <f t="shared" si="83"/>
        <v>0</v>
      </c>
      <c r="X775" s="126">
        <f t="shared" si="80"/>
        <v>0</v>
      </c>
    </row>
    <row r="776" spans="1:24" x14ac:dyDescent="0.55000000000000004">
      <c r="A776">
        <v>767</v>
      </c>
      <c r="B776" s="142"/>
      <c r="C776" s="142"/>
      <c r="D776" s="142"/>
      <c r="E776" s="142"/>
      <c r="F776" s="142"/>
      <c r="G776" t="str">
        <f t="shared" si="77"/>
        <v/>
      </c>
      <c r="H776" s="142"/>
      <c r="I776" t="str">
        <f t="shared" ca="1" si="78"/>
        <v/>
      </c>
      <c r="J776" s="142"/>
      <c r="K776" t="str">
        <f t="shared" ca="1" si="79"/>
        <v/>
      </c>
      <c r="L776" s="142"/>
      <c r="M776" s="142"/>
      <c r="N776" s="142"/>
      <c r="O776" s="146"/>
      <c r="P776" s="146"/>
      <c r="Q776" s="145">
        <f t="shared" si="81"/>
        <v>0</v>
      </c>
      <c r="R776" s="146"/>
      <c r="S776" s="146"/>
      <c r="T776" s="145">
        <f t="shared" si="82"/>
        <v>0</v>
      </c>
      <c r="U776" s="146"/>
      <c r="V776" s="146"/>
      <c r="W776" s="145">
        <f t="shared" si="83"/>
        <v>0</v>
      </c>
      <c r="X776" s="126">
        <f t="shared" si="80"/>
        <v>0</v>
      </c>
    </row>
    <row r="777" spans="1:24" x14ac:dyDescent="0.55000000000000004">
      <c r="A777">
        <v>768</v>
      </c>
      <c r="B777" s="142"/>
      <c r="C777" s="142"/>
      <c r="D777" s="142"/>
      <c r="E777" s="142"/>
      <c r="F777" s="142"/>
      <c r="G777" t="str">
        <f t="shared" si="77"/>
        <v/>
      </c>
      <c r="H777" s="142"/>
      <c r="I777" t="str">
        <f t="shared" ca="1" si="78"/>
        <v/>
      </c>
      <c r="J777" s="142"/>
      <c r="K777" t="str">
        <f t="shared" ca="1" si="79"/>
        <v/>
      </c>
      <c r="L777" s="142"/>
      <c r="M777" s="142"/>
      <c r="N777" s="142"/>
      <c r="O777" s="146"/>
      <c r="P777" s="146"/>
      <c r="Q777" s="145">
        <f t="shared" si="81"/>
        <v>0</v>
      </c>
      <c r="R777" s="146"/>
      <c r="S777" s="146"/>
      <c r="T777" s="145">
        <f t="shared" si="82"/>
        <v>0</v>
      </c>
      <c r="U777" s="146"/>
      <c r="V777" s="146"/>
      <c r="W777" s="145">
        <f t="shared" si="83"/>
        <v>0</v>
      </c>
      <c r="X777" s="126">
        <f t="shared" si="80"/>
        <v>0</v>
      </c>
    </row>
    <row r="778" spans="1:24" x14ac:dyDescent="0.55000000000000004">
      <c r="A778">
        <v>769</v>
      </c>
      <c r="B778" s="142"/>
      <c r="C778" s="142"/>
      <c r="D778" s="142"/>
      <c r="E778" s="142"/>
      <c r="F778" s="142"/>
      <c r="G778" t="str">
        <f t="shared" si="77"/>
        <v/>
      </c>
      <c r="H778" s="142"/>
      <c r="I778" t="str">
        <f t="shared" ca="1" si="78"/>
        <v/>
      </c>
      <c r="J778" s="142"/>
      <c r="K778" t="str">
        <f t="shared" ca="1" si="79"/>
        <v/>
      </c>
      <c r="L778" s="142"/>
      <c r="M778" s="142"/>
      <c r="N778" s="142"/>
      <c r="O778" s="146"/>
      <c r="P778" s="146"/>
      <c r="Q778" s="145">
        <f t="shared" si="81"/>
        <v>0</v>
      </c>
      <c r="R778" s="146"/>
      <c r="S778" s="146"/>
      <c r="T778" s="145">
        <f t="shared" si="82"/>
        <v>0</v>
      </c>
      <c r="U778" s="146"/>
      <c r="V778" s="146"/>
      <c r="W778" s="145">
        <f t="shared" si="83"/>
        <v>0</v>
      </c>
      <c r="X778" s="126">
        <f t="shared" si="80"/>
        <v>0</v>
      </c>
    </row>
    <row r="779" spans="1:24" x14ac:dyDescent="0.55000000000000004">
      <c r="A779">
        <v>770</v>
      </c>
      <c r="B779" s="142"/>
      <c r="C779" s="142"/>
      <c r="D779" s="142"/>
      <c r="E779" s="142"/>
      <c r="F779" s="142"/>
      <c r="G779" t="str">
        <f t="shared" ref="G779:G842" si="84">LEFT(F779,1)</f>
        <v/>
      </c>
      <c r="H779" s="142"/>
      <c r="I779" t="str">
        <f t="shared" ref="I779:I842" ca="1" si="85">IFERROR(VLOOKUP(H779,INDIRECT(G779&amp;"CATL"),2,FALSE),"")</f>
        <v/>
      </c>
      <c r="J779" s="142"/>
      <c r="K779" t="str">
        <f t="shared" ref="K779:K842" ca="1" si="86">IFERROR(VLOOKUP(J779,INDIRECT("SUB"&amp;I779&amp;"L"),2,FALSE),"")</f>
        <v/>
      </c>
      <c r="L779" s="142"/>
      <c r="M779" s="142"/>
      <c r="N779" s="142"/>
      <c r="O779" s="146"/>
      <c r="P779" s="146"/>
      <c r="Q779" s="145">
        <f t="shared" si="81"/>
        <v>0</v>
      </c>
      <c r="R779" s="146"/>
      <c r="S779" s="146"/>
      <c r="T779" s="145">
        <f t="shared" si="82"/>
        <v>0</v>
      </c>
      <c r="U779" s="146"/>
      <c r="V779" s="146"/>
      <c r="W779" s="145">
        <f t="shared" si="83"/>
        <v>0</v>
      </c>
      <c r="X779" s="126">
        <f t="shared" ref="X779:X842" si="87">O779-P779+R779-S779+U779-V779</f>
        <v>0</v>
      </c>
    </row>
    <row r="780" spans="1:24" x14ac:dyDescent="0.55000000000000004">
      <c r="A780">
        <v>771</v>
      </c>
      <c r="B780" s="142"/>
      <c r="C780" s="142"/>
      <c r="D780" s="142"/>
      <c r="E780" s="142"/>
      <c r="F780" s="142"/>
      <c r="G780" t="str">
        <f t="shared" si="84"/>
        <v/>
      </c>
      <c r="H780" s="142"/>
      <c r="I780" t="str">
        <f t="shared" ca="1" si="85"/>
        <v/>
      </c>
      <c r="J780" s="142"/>
      <c r="K780" t="str">
        <f t="shared" ca="1" si="86"/>
        <v/>
      </c>
      <c r="L780" s="142"/>
      <c r="M780" s="142"/>
      <c r="N780" s="142"/>
      <c r="O780" s="146"/>
      <c r="P780" s="146"/>
      <c r="Q780" s="145">
        <f t="shared" ref="Q780:Q843" si="88">Q779+O780-P780</f>
        <v>0</v>
      </c>
      <c r="R780" s="146"/>
      <c r="S780" s="146"/>
      <c r="T780" s="145">
        <f t="shared" ref="T780:T843" si="89">T779+R780-S780</f>
        <v>0</v>
      </c>
      <c r="U780" s="146"/>
      <c r="V780" s="146"/>
      <c r="W780" s="145">
        <f t="shared" ref="W780:W843" si="90">W779+U780-V780</f>
        <v>0</v>
      </c>
      <c r="X780" s="126">
        <f t="shared" si="87"/>
        <v>0</v>
      </c>
    </row>
    <row r="781" spans="1:24" x14ac:dyDescent="0.55000000000000004">
      <c r="A781">
        <v>772</v>
      </c>
      <c r="B781" s="142"/>
      <c r="C781" s="142"/>
      <c r="D781" s="142"/>
      <c r="E781" s="142"/>
      <c r="F781" s="142"/>
      <c r="G781" t="str">
        <f t="shared" si="84"/>
        <v/>
      </c>
      <c r="H781" s="142"/>
      <c r="I781" t="str">
        <f t="shared" ca="1" si="85"/>
        <v/>
      </c>
      <c r="J781" s="142"/>
      <c r="K781" t="str">
        <f t="shared" ca="1" si="86"/>
        <v/>
      </c>
      <c r="L781" s="142"/>
      <c r="M781" s="142"/>
      <c r="N781" s="142"/>
      <c r="O781" s="146"/>
      <c r="P781" s="146"/>
      <c r="Q781" s="145">
        <f t="shared" si="88"/>
        <v>0</v>
      </c>
      <c r="R781" s="146"/>
      <c r="S781" s="146"/>
      <c r="T781" s="145">
        <f t="shared" si="89"/>
        <v>0</v>
      </c>
      <c r="U781" s="146"/>
      <c r="V781" s="146"/>
      <c r="W781" s="145">
        <f t="shared" si="90"/>
        <v>0</v>
      </c>
      <c r="X781" s="126">
        <f t="shared" si="87"/>
        <v>0</v>
      </c>
    </row>
    <row r="782" spans="1:24" x14ac:dyDescent="0.55000000000000004">
      <c r="A782">
        <v>773</v>
      </c>
      <c r="B782" s="142"/>
      <c r="C782" s="142"/>
      <c r="D782" s="142"/>
      <c r="E782" s="142"/>
      <c r="F782" s="142"/>
      <c r="G782" t="str">
        <f t="shared" si="84"/>
        <v/>
      </c>
      <c r="H782" s="142"/>
      <c r="I782" t="str">
        <f t="shared" ca="1" si="85"/>
        <v/>
      </c>
      <c r="J782" s="142"/>
      <c r="K782" t="str">
        <f t="shared" ca="1" si="86"/>
        <v/>
      </c>
      <c r="L782" s="142"/>
      <c r="M782" s="142"/>
      <c r="N782" s="142"/>
      <c r="O782" s="146"/>
      <c r="P782" s="146"/>
      <c r="Q782" s="145">
        <f t="shared" si="88"/>
        <v>0</v>
      </c>
      <c r="R782" s="146"/>
      <c r="S782" s="146"/>
      <c r="T782" s="145">
        <f t="shared" si="89"/>
        <v>0</v>
      </c>
      <c r="U782" s="146"/>
      <c r="V782" s="146"/>
      <c r="W782" s="145">
        <f t="shared" si="90"/>
        <v>0</v>
      </c>
      <c r="X782" s="126">
        <f t="shared" si="87"/>
        <v>0</v>
      </c>
    </row>
    <row r="783" spans="1:24" x14ac:dyDescent="0.55000000000000004">
      <c r="A783">
        <v>774</v>
      </c>
      <c r="B783" s="142"/>
      <c r="C783" s="142"/>
      <c r="D783" s="142"/>
      <c r="E783" s="142"/>
      <c r="F783" s="142"/>
      <c r="G783" t="str">
        <f t="shared" si="84"/>
        <v/>
      </c>
      <c r="H783" s="142"/>
      <c r="I783" t="str">
        <f t="shared" ca="1" si="85"/>
        <v/>
      </c>
      <c r="J783" s="142"/>
      <c r="K783" t="str">
        <f t="shared" ca="1" si="86"/>
        <v/>
      </c>
      <c r="L783" s="142"/>
      <c r="M783" s="142"/>
      <c r="N783" s="142"/>
      <c r="O783" s="146"/>
      <c r="P783" s="146"/>
      <c r="Q783" s="145">
        <f t="shared" si="88"/>
        <v>0</v>
      </c>
      <c r="R783" s="146"/>
      <c r="S783" s="146"/>
      <c r="T783" s="145">
        <f t="shared" si="89"/>
        <v>0</v>
      </c>
      <c r="U783" s="146"/>
      <c r="V783" s="146"/>
      <c r="W783" s="145">
        <f t="shared" si="90"/>
        <v>0</v>
      </c>
      <c r="X783" s="126">
        <f t="shared" si="87"/>
        <v>0</v>
      </c>
    </row>
    <row r="784" spans="1:24" x14ac:dyDescent="0.55000000000000004">
      <c r="A784">
        <v>775</v>
      </c>
      <c r="B784" s="142"/>
      <c r="C784" s="142"/>
      <c r="D784" s="142"/>
      <c r="E784" s="142"/>
      <c r="F784" s="142"/>
      <c r="G784" t="str">
        <f t="shared" si="84"/>
        <v/>
      </c>
      <c r="H784" s="142"/>
      <c r="I784" t="str">
        <f t="shared" ca="1" si="85"/>
        <v/>
      </c>
      <c r="J784" s="142"/>
      <c r="K784" t="str">
        <f t="shared" ca="1" si="86"/>
        <v/>
      </c>
      <c r="L784" s="142"/>
      <c r="M784" s="142"/>
      <c r="N784" s="142"/>
      <c r="O784" s="146"/>
      <c r="P784" s="146"/>
      <c r="Q784" s="145">
        <f t="shared" si="88"/>
        <v>0</v>
      </c>
      <c r="R784" s="146"/>
      <c r="S784" s="146"/>
      <c r="T784" s="145">
        <f t="shared" si="89"/>
        <v>0</v>
      </c>
      <c r="U784" s="146"/>
      <c r="V784" s="146"/>
      <c r="W784" s="145">
        <f t="shared" si="90"/>
        <v>0</v>
      </c>
      <c r="X784" s="126">
        <f t="shared" si="87"/>
        <v>0</v>
      </c>
    </row>
    <row r="785" spans="1:24" x14ac:dyDescent="0.55000000000000004">
      <c r="A785">
        <v>776</v>
      </c>
      <c r="B785" s="142"/>
      <c r="C785" s="142"/>
      <c r="D785" s="142"/>
      <c r="E785" s="142"/>
      <c r="F785" s="142"/>
      <c r="G785" t="str">
        <f t="shared" si="84"/>
        <v/>
      </c>
      <c r="H785" s="142"/>
      <c r="I785" t="str">
        <f t="shared" ca="1" si="85"/>
        <v/>
      </c>
      <c r="J785" s="142"/>
      <c r="K785" t="str">
        <f t="shared" ca="1" si="86"/>
        <v/>
      </c>
      <c r="L785" s="142"/>
      <c r="M785" s="142"/>
      <c r="N785" s="142"/>
      <c r="O785" s="146"/>
      <c r="P785" s="146"/>
      <c r="Q785" s="145">
        <f t="shared" si="88"/>
        <v>0</v>
      </c>
      <c r="R785" s="146"/>
      <c r="S785" s="146"/>
      <c r="T785" s="145">
        <f t="shared" si="89"/>
        <v>0</v>
      </c>
      <c r="U785" s="146"/>
      <c r="V785" s="146"/>
      <c r="W785" s="145">
        <f t="shared" si="90"/>
        <v>0</v>
      </c>
      <c r="X785" s="126">
        <f t="shared" si="87"/>
        <v>0</v>
      </c>
    </row>
    <row r="786" spans="1:24" x14ac:dyDescent="0.55000000000000004">
      <c r="A786">
        <v>777</v>
      </c>
      <c r="B786" s="142"/>
      <c r="C786" s="142"/>
      <c r="D786" s="142"/>
      <c r="E786" s="142"/>
      <c r="F786" s="142"/>
      <c r="G786" t="str">
        <f t="shared" si="84"/>
        <v/>
      </c>
      <c r="H786" s="142"/>
      <c r="I786" t="str">
        <f t="shared" ca="1" si="85"/>
        <v/>
      </c>
      <c r="J786" s="142"/>
      <c r="K786" t="str">
        <f t="shared" ca="1" si="86"/>
        <v/>
      </c>
      <c r="L786" s="142"/>
      <c r="M786" s="142"/>
      <c r="N786" s="142"/>
      <c r="O786" s="146"/>
      <c r="P786" s="146"/>
      <c r="Q786" s="145">
        <f t="shared" si="88"/>
        <v>0</v>
      </c>
      <c r="R786" s="146"/>
      <c r="S786" s="146"/>
      <c r="T786" s="145">
        <f t="shared" si="89"/>
        <v>0</v>
      </c>
      <c r="U786" s="146"/>
      <c r="V786" s="146"/>
      <c r="W786" s="145">
        <f t="shared" si="90"/>
        <v>0</v>
      </c>
      <c r="X786" s="126">
        <f t="shared" si="87"/>
        <v>0</v>
      </c>
    </row>
    <row r="787" spans="1:24" x14ac:dyDescent="0.55000000000000004">
      <c r="A787">
        <v>778</v>
      </c>
      <c r="B787" s="142"/>
      <c r="C787" s="142"/>
      <c r="D787" s="142"/>
      <c r="E787" s="142"/>
      <c r="F787" s="142"/>
      <c r="G787" t="str">
        <f t="shared" si="84"/>
        <v/>
      </c>
      <c r="H787" s="142"/>
      <c r="I787" t="str">
        <f t="shared" ca="1" si="85"/>
        <v/>
      </c>
      <c r="J787" s="142"/>
      <c r="K787" t="str">
        <f t="shared" ca="1" si="86"/>
        <v/>
      </c>
      <c r="L787" s="142"/>
      <c r="M787" s="142"/>
      <c r="N787" s="142"/>
      <c r="O787" s="146"/>
      <c r="P787" s="146"/>
      <c r="Q787" s="145">
        <f t="shared" si="88"/>
        <v>0</v>
      </c>
      <c r="R787" s="146"/>
      <c r="S787" s="146"/>
      <c r="T787" s="145">
        <f t="shared" si="89"/>
        <v>0</v>
      </c>
      <c r="U787" s="146"/>
      <c r="V787" s="146"/>
      <c r="W787" s="145">
        <f t="shared" si="90"/>
        <v>0</v>
      </c>
      <c r="X787" s="126">
        <f t="shared" si="87"/>
        <v>0</v>
      </c>
    </row>
    <row r="788" spans="1:24" x14ac:dyDescent="0.55000000000000004">
      <c r="A788">
        <v>779</v>
      </c>
      <c r="B788" s="142"/>
      <c r="C788" s="142"/>
      <c r="D788" s="142"/>
      <c r="E788" s="142"/>
      <c r="F788" s="142"/>
      <c r="G788" t="str">
        <f t="shared" si="84"/>
        <v/>
      </c>
      <c r="H788" s="142"/>
      <c r="I788" t="str">
        <f t="shared" ca="1" si="85"/>
        <v/>
      </c>
      <c r="J788" s="142"/>
      <c r="K788" t="str">
        <f t="shared" ca="1" si="86"/>
        <v/>
      </c>
      <c r="L788" s="142"/>
      <c r="M788" s="142"/>
      <c r="N788" s="142"/>
      <c r="O788" s="146"/>
      <c r="P788" s="146"/>
      <c r="Q788" s="145">
        <f t="shared" si="88"/>
        <v>0</v>
      </c>
      <c r="R788" s="146"/>
      <c r="S788" s="146"/>
      <c r="T788" s="145">
        <f t="shared" si="89"/>
        <v>0</v>
      </c>
      <c r="U788" s="146"/>
      <c r="V788" s="146"/>
      <c r="W788" s="145">
        <f t="shared" si="90"/>
        <v>0</v>
      </c>
      <c r="X788" s="126">
        <f t="shared" si="87"/>
        <v>0</v>
      </c>
    </row>
    <row r="789" spans="1:24" x14ac:dyDescent="0.55000000000000004">
      <c r="A789">
        <v>780</v>
      </c>
      <c r="B789" s="142"/>
      <c r="C789" s="142"/>
      <c r="D789" s="142"/>
      <c r="E789" s="142"/>
      <c r="F789" s="142"/>
      <c r="G789" t="str">
        <f t="shared" si="84"/>
        <v/>
      </c>
      <c r="H789" s="142"/>
      <c r="I789" t="str">
        <f t="shared" ca="1" si="85"/>
        <v/>
      </c>
      <c r="J789" s="142"/>
      <c r="K789" t="str">
        <f t="shared" ca="1" si="86"/>
        <v/>
      </c>
      <c r="L789" s="142"/>
      <c r="M789" s="142"/>
      <c r="N789" s="142"/>
      <c r="O789" s="146"/>
      <c r="P789" s="146"/>
      <c r="Q789" s="145">
        <f t="shared" si="88"/>
        <v>0</v>
      </c>
      <c r="R789" s="146"/>
      <c r="S789" s="146"/>
      <c r="T789" s="145">
        <f t="shared" si="89"/>
        <v>0</v>
      </c>
      <c r="U789" s="146"/>
      <c r="V789" s="146"/>
      <c r="W789" s="145">
        <f t="shared" si="90"/>
        <v>0</v>
      </c>
      <c r="X789" s="126">
        <f t="shared" si="87"/>
        <v>0</v>
      </c>
    </row>
    <row r="790" spans="1:24" x14ac:dyDescent="0.55000000000000004">
      <c r="A790">
        <v>781</v>
      </c>
      <c r="B790" s="142"/>
      <c r="C790" s="142"/>
      <c r="D790" s="142"/>
      <c r="E790" s="142"/>
      <c r="F790" s="142"/>
      <c r="G790" t="str">
        <f t="shared" si="84"/>
        <v/>
      </c>
      <c r="H790" s="142"/>
      <c r="I790" t="str">
        <f t="shared" ca="1" si="85"/>
        <v/>
      </c>
      <c r="J790" s="142"/>
      <c r="K790" t="str">
        <f t="shared" ca="1" si="86"/>
        <v/>
      </c>
      <c r="L790" s="142"/>
      <c r="M790" s="142"/>
      <c r="N790" s="142"/>
      <c r="O790" s="146"/>
      <c r="P790" s="146"/>
      <c r="Q790" s="145">
        <f t="shared" si="88"/>
        <v>0</v>
      </c>
      <c r="R790" s="146"/>
      <c r="S790" s="146"/>
      <c r="T790" s="145">
        <f t="shared" si="89"/>
        <v>0</v>
      </c>
      <c r="U790" s="146"/>
      <c r="V790" s="146"/>
      <c r="W790" s="145">
        <f t="shared" si="90"/>
        <v>0</v>
      </c>
      <c r="X790" s="126">
        <f t="shared" si="87"/>
        <v>0</v>
      </c>
    </row>
    <row r="791" spans="1:24" x14ac:dyDescent="0.55000000000000004">
      <c r="A791">
        <v>782</v>
      </c>
      <c r="B791" s="142"/>
      <c r="C791" s="142"/>
      <c r="D791" s="142"/>
      <c r="E791" s="142"/>
      <c r="F791" s="142"/>
      <c r="G791" t="str">
        <f t="shared" si="84"/>
        <v/>
      </c>
      <c r="H791" s="142"/>
      <c r="I791" t="str">
        <f t="shared" ca="1" si="85"/>
        <v/>
      </c>
      <c r="J791" s="142"/>
      <c r="K791" t="str">
        <f t="shared" ca="1" si="86"/>
        <v/>
      </c>
      <c r="L791" s="142"/>
      <c r="M791" s="142"/>
      <c r="N791" s="142"/>
      <c r="O791" s="146"/>
      <c r="P791" s="146"/>
      <c r="Q791" s="145">
        <f t="shared" si="88"/>
        <v>0</v>
      </c>
      <c r="R791" s="146"/>
      <c r="S791" s="146"/>
      <c r="T791" s="145">
        <f t="shared" si="89"/>
        <v>0</v>
      </c>
      <c r="U791" s="146"/>
      <c r="V791" s="146"/>
      <c r="W791" s="145">
        <f t="shared" si="90"/>
        <v>0</v>
      </c>
      <c r="X791" s="126">
        <f t="shared" si="87"/>
        <v>0</v>
      </c>
    </row>
    <row r="792" spans="1:24" x14ac:dyDescent="0.55000000000000004">
      <c r="A792">
        <v>783</v>
      </c>
      <c r="B792" s="142"/>
      <c r="C792" s="142"/>
      <c r="D792" s="142"/>
      <c r="E792" s="142"/>
      <c r="F792" s="142"/>
      <c r="G792" t="str">
        <f t="shared" si="84"/>
        <v/>
      </c>
      <c r="H792" s="142"/>
      <c r="I792" t="str">
        <f t="shared" ca="1" si="85"/>
        <v/>
      </c>
      <c r="J792" s="142"/>
      <c r="K792" t="str">
        <f t="shared" ca="1" si="86"/>
        <v/>
      </c>
      <c r="L792" s="142"/>
      <c r="M792" s="142"/>
      <c r="N792" s="142"/>
      <c r="O792" s="146"/>
      <c r="P792" s="146"/>
      <c r="Q792" s="145">
        <f t="shared" si="88"/>
        <v>0</v>
      </c>
      <c r="R792" s="146"/>
      <c r="S792" s="146"/>
      <c r="T792" s="145">
        <f t="shared" si="89"/>
        <v>0</v>
      </c>
      <c r="U792" s="146"/>
      <c r="V792" s="146"/>
      <c r="W792" s="145">
        <f t="shared" si="90"/>
        <v>0</v>
      </c>
      <c r="X792" s="126">
        <f t="shared" si="87"/>
        <v>0</v>
      </c>
    </row>
    <row r="793" spans="1:24" x14ac:dyDescent="0.55000000000000004">
      <c r="A793">
        <v>784</v>
      </c>
      <c r="B793" s="142"/>
      <c r="C793" s="142"/>
      <c r="D793" s="142"/>
      <c r="E793" s="142"/>
      <c r="F793" s="142"/>
      <c r="G793" t="str">
        <f t="shared" si="84"/>
        <v/>
      </c>
      <c r="H793" s="142"/>
      <c r="I793" t="str">
        <f t="shared" ca="1" si="85"/>
        <v/>
      </c>
      <c r="J793" s="142"/>
      <c r="K793" t="str">
        <f t="shared" ca="1" si="86"/>
        <v/>
      </c>
      <c r="L793" s="142"/>
      <c r="M793" s="142"/>
      <c r="N793" s="142"/>
      <c r="O793" s="146"/>
      <c r="P793" s="146"/>
      <c r="Q793" s="145">
        <f t="shared" si="88"/>
        <v>0</v>
      </c>
      <c r="R793" s="146"/>
      <c r="S793" s="146"/>
      <c r="T793" s="145">
        <f t="shared" si="89"/>
        <v>0</v>
      </c>
      <c r="U793" s="146"/>
      <c r="V793" s="146"/>
      <c r="W793" s="145">
        <f t="shared" si="90"/>
        <v>0</v>
      </c>
      <c r="X793" s="126">
        <f t="shared" si="87"/>
        <v>0</v>
      </c>
    </row>
    <row r="794" spans="1:24" x14ac:dyDescent="0.55000000000000004">
      <c r="A794">
        <v>785</v>
      </c>
      <c r="B794" s="142"/>
      <c r="C794" s="142"/>
      <c r="D794" s="142"/>
      <c r="E794" s="142"/>
      <c r="F794" s="142"/>
      <c r="G794" t="str">
        <f t="shared" si="84"/>
        <v/>
      </c>
      <c r="H794" s="142"/>
      <c r="I794" t="str">
        <f t="shared" ca="1" si="85"/>
        <v/>
      </c>
      <c r="J794" s="142"/>
      <c r="K794" t="str">
        <f t="shared" ca="1" si="86"/>
        <v/>
      </c>
      <c r="L794" s="142"/>
      <c r="M794" s="142"/>
      <c r="N794" s="142"/>
      <c r="O794" s="146"/>
      <c r="P794" s="146"/>
      <c r="Q794" s="145">
        <f t="shared" si="88"/>
        <v>0</v>
      </c>
      <c r="R794" s="146"/>
      <c r="S794" s="146"/>
      <c r="T794" s="145">
        <f t="shared" si="89"/>
        <v>0</v>
      </c>
      <c r="U794" s="146"/>
      <c r="V794" s="146"/>
      <c r="W794" s="145">
        <f t="shared" si="90"/>
        <v>0</v>
      </c>
      <c r="X794" s="126">
        <f t="shared" si="87"/>
        <v>0</v>
      </c>
    </row>
    <row r="795" spans="1:24" x14ac:dyDescent="0.55000000000000004">
      <c r="A795">
        <v>786</v>
      </c>
      <c r="B795" s="142"/>
      <c r="C795" s="142"/>
      <c r="D795" s="142"/>
      <c r="E795" s="142"/>
      <c r="F795" s="142"/>
      <c r="G795" t="str">
        <f t="shared" si="84"/>
        <v/>
      </c>
      <c r="H795" s="142"/>
      <c r="I795" t="str">
        <f t="shared" ca="1" si="85"/>
        <v/>
      </c>
      <c r="J795" s="142"/>
      <c r="K795" t="str">
        <f t="shared" ca="1" si="86"/>
        <v/>
      </c>
      <c r="L795" s="142"/>
      <c r="M795" s="142"/>
      <c r="N795" s="142"/>
      <c r="O795" s="146"/>
      <c r="P795" s="146"/>
      <c r="Q795" s="145">
        <f t="shared" si="88"/>
        <v>0</v>
      </c>
      <c r="R795" s="146"/>
      <c r="S795" s="146"/>
      <c r="T795" s="145">
        <f t="shared" si="89"/>
        <v>0</v>
      </c>
      <c r="U795" s="146"/>
      <c r="V795" s="146"/>
      <c r="W795" s="145">
        <f t="shared" si="90"/>
        <v>0</v>
      </c>
      <c r="X795" s="126">
        <f t="shared" si="87"/>
        <v>0</v>
      </c>
    </row>
    <row r="796" spans="1:24" x14ac:dyDescent="0.55000000000000004">
      <c r="A796">
        <v>787</v>
      </c>
      <c r="B796" s="142"/>
      <c r="C796" s="142"/>
      <c r="D796" s="142"/>
      <c r="E796" s="142"/>
      <c r="F796" s="142"/>
      <c r="G796" t="str">
        <f t="shared" si="84"/>
        <v/>
      </c>
      <c r="H796" s="142"/>
      <c r="I796" t="str">
        <f t="shared" ca="1" si="85"/>
        <v/>
      </c>
      <c r="J796" s="142"/>
      <c r="K796" t="str">
        <f t="shared" ca="1" si="86"/>
        <v/>
      </c>
      <c r="L796" s="142"/>
      <c r="M796" s="142"/>
      <c r="N796" s="142"/>
      <c r="O796" s="146"/>
      <c r="P796" s="146"/>
      <c r="Q796" s="145">
        <f t="shared" si="88"/>
        <v>0</v>
      </c>
      <c r="R796" s="146"/>
      <c r="S796" s="146"/>
      <c r="T796" s="145">
        <f t="shared" si="89"/>
        <v>0</v>
      </c>
      <c r="U796" s="146"/>
      <c r="V796" s="146"/>
      <c r="W796" s="145">
        <f t="shared" si="90"/>
        <v>0</v>
      </c>
      <c r="X796" s="126">
        <f t="shared" si="87"/>
        <v>0</v>
      </c>
    </row>
    <row r="797" spans="1:24" x14ac:dyDescent="0.55000000000000004">
      <c r="A797">
        <v>788</v>
      </c>
      <c r="B797" s="142"/>
      <c r="C797" s="142"/>
      <c r="D797" s="142"/>
      <c r="E797" s="142"/>
      <c r="F797" s="142"/>
      <c r="G797" t="str">
        <f t="shared" si="84"/>
        <v/>
      </c>
      <c r="H797" s="142"/>
      <c r="I797" t="str">
        <f t="shared" ca="1" si="85"/>
        <v/>
      </c>
      <c r="J797" s="142"/>
      <c r="K797" t="str">
        <f t="shared" ca="1" si="86"/>
        <v/>
      </c>
      <c r="L797" s="142"/>
      <c r="M797" s="142"/>
      <c r="N797" s="142"/>
      <c r="O797" s="146"/>
      <c r="P797" s="146"/>
      <c r="Q797" s="145">
        <f t="shared" si="88"/>
        <v>0</v>
      </c>
      <c r="R797" s="146"/>
      <c r="S797" s="146"/>
      <c r="T797" s="145">
        <f t="shared" si="89"/>
        <v>0</v>
      </c>
      <c r="U797" s="146"/>
      <c r="V797" s="146"/>
      <c r="W797" s="145">
        <f t="shared" si="90"/>
        <v>0</v>
      </c>
      <c r="X797" s="126">
        <f t="shared" si="87"/>
        <v>0</v>
      </c>
    </row>
    <row r="798" spans="1:24" x14ac:dyDescent="0.55000000000000004">
      <c r="A798">
        <v>789</v>
      </c>
      <c r="B798" s="142"/>
      <c r="C798" s="142"/>
      <c r="D798" s="142"/>
      <c r="E798" s="142"/>
      <c r="F798" s="142"/>
      <c r="G798" t="str">
        <f t="shared" si="84"/>
        <v/>
      </c>
      <c r="H798" s="142"/>
      <c r="I798" t="str">
        <f t="shared" ca="1" si="85"/>
        <v/>
      </c>
      <c r="J798" s="142"/>
      <c r="K798" t="str">
        <f t="shared" ca="1" si="86"/>
        <v/>
      </c>
      <c r="L798" s="142"/>
      <c r="M798" s="142"/>
      <c r="N798" s="142"/>
      <c r="O798" s="146"/>
      <c r="P798" s="146"/>
      <c r="Q798" s="145">
        <f t="shared" si="88"/>
        <v>0</v>
      </c>
      <c r="R798" s="146"/>
      <c r="S798" s="146"/>
      <c r="T798" s="145">
        <f t="shared" si="89"/>
        <v>0</v>
      </c>
      <c r="U798" s="146"/>
      <c r="V798" s="146"/>
      <c r="W798" s="145">
        <f t="shared" si="90"/>
        <v>0</v>
      </c>
      <c r="X798" s="126">
        <f t="shared" si="87"/>
        <v>0</v>
      </c>
    </row>
    <row r="799" spans="1:24" x14ac:dyDescent="0.55000000000000004">
      <c r="A799">
        <v>790</v>
      </c>
      <c r="B799" s="142"/>
      <c r="C799" s="142"/>
      <c r="D799" s="142"/>
      <c r="E799" s="142"/>
      <c r="F799" s="142"/>
      <c r="G799" t="str">
        <f t="shared" si="84"/>
        <v/>
      </c>
      <c r="H799" s="142"/>
      <c r="I799" t="str">
        <f t="shared" ca="1" si="85"/>
        <v/>
      </c>
      <c r="J799" s="142"/>
      <c r="K799" t="str">
        <f t="shared" ca="1" si="86"/>
        <v/>
      </c>
      <c r="L799" s="142"/>
      <c r="M799" s="142"/>
      <c r="N799" s="142"/>
      <c r="O799" s="146"/>
      <c r="P799" s="146"/>
      <c r="Q799" s="145">
        <f t="shared" si="88"/>
        <v>0</v>
      </c>
      <c r="R799" s="146"/>
      <c r="S799" s="146"/>
      <c r="T799" s="145">
        <f t="shared" si="89"/>
        <v>0</v>
      </c>
      <c r="U799" s="146"/>
      <c r="V799" s="146"/>
      <c r="W799" s="145">
        <f t="shared" si="90"/>
        <v>0</v>
      </c>
      <c r="X799" s="126">
        <f t="shared" si="87"/>
        <v>0</v>
      </c>
    </row>
    <row r="800" spans="1:24" x14ac:dyDescent="0.55000000000000004">
      <c r="A800">
        <v>791</v>
      </c>
      <c r="B800" s="142"/>
      <c r="C800" s="142"/>
      <c r="D800" s="142"/>
      <c r="E800" s="142"/>
      <c r="F800" s="142"/>
      <c r="G800" t="str">
        <f t="shared" si="84"/>
        <v/>
      </c>
      <c r="H800" s="142"/>
      <c r="I800" t="str">
        <f t="shared" ca="1" si="85"/>
        <v/>
      </c>
      <c r="J800" s="142"/>
      <c r="K800" t="str">
        <f t="shared" ca="1" si="86"/>
        <v/>
      </c>
      <c r="L800" s="142"/>
      <c r="M800" s="142"/>
      <c r="N800" s="142"/>
      <c r="O800" s="146"/>
      <c r="P800" s="146"/>
      <c r="Q800" s="145">
        <f t="shared" si="88"/>
        <v>0</v>
      </c>
      <c r="R800" s="146"/>
      <c r="S800" s="146"/>
      <c r="T800" s="145">
        <f t="shared" si="89"/>
        <v>0</v>
      </c>
      <c r="U800" s="146"/>
      <c r="V800" s="146"/>
      <c r="W800" s="145">
        <f t="shared" si="90"/>
        <v>0</v>
      </c>
      <c r="X800" s="126">
        <f t="shared" si="87"/>
        <v>0</v>
      </c>
    </row>
    <row r="801" spans="1:24" x14ac:dyDescent="0.55000000000000004">
      <c r="A801">
        <v>792</v>
      </c>
      <c r="B801" s="142"/>
      <c r="C801" s="142"/>
      <c r="D801" s="142"/>
      <c r="E801" s="142"/>
      <c r="F801" s="142"/>
      <c r="G801" t="str">
        <f t="shared" si="84"/>
        <v/>
      </c>
      <c r="H801" s="142"/>
      <c r="I801" t="str">
        <f t="shared" ca="1" si="85"/>
        <v/>
      </c>
      <c r="J801" s="142"/>
      <c r="K801" t="str">
        <f t="shared" ca="1" si="86"/>
        <v/>
      </c>
      <c r="L801" s="142"/>
      <c r="M801" s="142"/>
      <c r="N801" s="142"/>
      <c r="O801" s="146"/>
      <c r="P801" s="146"/>
      <c r="Q801" s="145">
        <f t="shared" si="88"/>
        <v>0</v>
      </c>
      <c r="R801" s="146"/>
      <c r="S801" s="146"/>
      <c r="T801" s="145">
        <f t="shared" si="89"/>
        <v>0</v>
      </c>
      <c r="U801" s="146"/>
      <c r="V801" s="146"/>
      <c r="W801" s="145">
        <f t="shared" si="90"/>
        <v>0</v>
      </c>
      <c r="X801" s="126">
        <f t="shared" si="87"/>
        <v>0</v>
      </c>
    </row>
    <row r="802" spans="1:24" x14ac:dyDescent="0.55000000000000004">
      <c r="A802">
        <v>793</v>
      </c>
      <c r="B802" s="142"/>
      <c r="C802" s="142"/>
      <c r="D802" s="142"/>
      <c r="E802" s="142"/>
      <c r="F802" s="142"/>
      <c r="G802" t="str">
        <f t="shared" si="84"/>
        <v/>
      </c>
      <c r="H802" s="142"/>
      <c r="I802" t="str">
        <f t="shared" ca="1" si="85"/>
        <v/>
      </c>
      <c r="J802" s="142"/>
      <c r="K802" t="str">
        <f t="shared" ca="1" si="86"/>
        <v/>
      </c>
      <c r="L802" s="142"/>
      <c r="M802" s="142"/>
      <c r="N802" s="142"/>
      <c r="O802" s="146"/>
      <c r="P802" s="146"/>
      <c r="Q802" s="145">
        <f t="shared" si="88"/>
        <v>0</v>
      </c>
      <c r="R802" s="146"/>
      <c r="S802" s="146"/>
      <c r="T802" s="145">
        <f t="shared" si="89"/>
        <v>0</v>
      </c>
      <c r="U802" s="146"/>
      <c r="V802" s="146"/>
      <c r="W802" s="145">
        <f t="shared" si="90"/>
        <v>0</v>
      </c>
      <c r="X802" s="126">
        <f t="shared" si="87"/>
        <v>0</v>
      </c>
    </row>
    <row r="803" spans="1:24" x14ac:dyDescent="0.55000000000000004">
      <c r="A803">
        <v>794</v>
      </c>
      <c r="B803" s="142"/>
      <c r="C803" s="142"/>
      <c r="D803" s="142"/>
      <c r="E803" s="142"/>
      <c r="F803" s="142"/>
      <c r="G803" t="str">
        <f t="shared" si="84"/>
        <v/>
      </c>
      <c r="H803" s="142"/>
      <c r="I803" t="str">
        <f t="shared" ca="1" si="85"/>
        <v/>
      </c>
      <c r="J803" s="142"/>
      <c r="K803" t="str">
        <f t="shared" ca="1" si="86"/>
        <v/>
      </c>
      <c r="L803" s="142"/>
      <c r="M803" s="142"/>
      <c r="N803" s="142"/>
      <c r="O803" s="146"/>
      <c r="P803" s="146"/>
      <c r="Q803" s="145">
        <f t="shared" si="88"/>
        <v>0</v>
      </c>
      <c r="R803" s="146"/>
      <c r="S803" s="146"/>
      <c r="T803" s="145">
        <f t="shared" si="89"/>
        <v>0</v>
      </c>
      <c r="U803" s="146"/>
      <c r="V803" s="146"/>
      <c r="W803" s="145">
        <f t="shared" si="90"/>
        <v>0</v>
      </c>
      <c r="X803" s="126">
        <f t="shared" si="87"/>
        <v>0</v>
      </c>
    </row>
    <row r="804" spans="1:24" x14ac:dyDescent="0.55000000000000004">
      <c r="A804">
        <v>795</v>
      </c>
      <c r="B804" s="142"/>
      <c r="C804" s="142"/>
      <c r="D804" s="142"/>
      <c r="E804" s="142"/>
      <c r="F804" s="142"/>
      <c r="G804" t="str">
        <f t="shared" si="84"/>
        <v/>
      </c>
      <c r="H804" s="142"/>
      <c r="I804" t="str">
        <f t="shared" ca="1" si="85"/>
        <v/>
      </c>
      <c r="J804" s="142"/>
      <c r="K804" t="str">
        <f t="shared" ca="1" si="86"/>
        <v/>
      </c>
      <c r="L804" s="142"/>
      <c r="M804" s="142"/>
      <c r="N804" s="142"/>
      <c r="O804" s="146"/>
      <c r="P804" s="146"/>
      <c r="Q804" s="145">
        <f t="shared" si="88"/>
        <v>0</v>
      </c>
      <c r="R804" s="146"/>
      <c r="S804" s="146"/>
      <c r="T804" s="145">
        <f t="shared" si="89"/>
        <v>0</v>
      </c>
      <c r="U804" s="146"/>
      <c r="V804" s="146"/>
      <c r="W804" s="145">
        <f t="shared" si="90"/>
        <v>0</v>
      </c>
      <c r="X804" s="126">
        <f t="shared" si="87"/>
        <v>0</v>
      </c>
    </row>
    <row r="805" spans="1:24" x14ac:dyDescent="0.55000000000000004">
      <c r="A805">
        <v>796</v>
      </c>
      <c r="B805" s="142"/>
      <c r="C805" s="142"/>
      <c r="D805" s="142"/>
      <c r="E805" s="142"/>
      <c r="F805" s="142"/>
      <c r="G805" t="str">
        <f t="shared" si="84"/>
        <v/>
      </c>
      <c r="H805" s="142"/>
      <c r="I805" t="str">
        <f t="shared" ca="1" si="85"/>
        <v/>
      </c>
      <c r="J805" s="142"/>
      <c r="K805" t="str">
        <f t="shared" ca="1" si="86"/>
        <v/>
      </c>
      <c r="L805" s="142"/>
      <c r="M805" s="142"/>
      <c r="N805" s="142"/>
      <c r="O805" s="146"/>
      <c r="P805" s="146"/>
      <c r="Q805" s="145">
        <f t="shared" si="88"/>
        <v>0</v>
      </c>
      <c r="R805" s="146"/>
      <c r="S805" s="146"/>
      <c r="T805" s="145">
        <f t="shared" si="89"/>
        <v>0</v>
      </c>
      <c r="U805" s="146"/>
      <c r="V805" s="146"/>
      <c r="W805" s="145">
        <f t="shared" si="90"/>
        <v>0</v>
      </c>
      <c r="X805" s="126">
        <f t="shared" si="87"/>
        <v>0</v>
      </c>
    </row>
    <row r="806" spans="1:24" x14ac:dyDescent="0.55000000000000004">
      <c r="A806">
        <v>797</v>
      </c>
      <c r="B806" s="142"/>
      <c r="C806" s="142"/>
      <c r="D806" s="142"/>
      <c r="E806" s="142"/>
      <c r="F806" s="142"/>
      <c r="G806" t="str">
        <f t="shared" si="84"/>
        <v/>
      </c>
      <c r="H806" s="142"/>
      <c r="I806" t="str">
        <f t="shared" ca="1" si="85"/>
        <v/>
      </c>
      <c r="J806" s="142"/>
      <c r="K806" t="str">
        <f t="shared" ca="1" si="86"/>
        <v/>
      </c>
      <c r="L806" s="142"/>
      <c r="M806" s="142"/>
      <c r="N806" s="142"/>
      <c r="O806" s="146"/>
      <c r="P806" s="146"/>
      <c r="Q806" s="145">
        <f t="shared" si="88"/>
        <v>0</v>
      </c>
      <c r="R806" s="146"/>
      <c r="S806" s="146"/>
      <c r="T806" s="145">
        <f t="shared" si="89"/>
        <v>0</v>
      </c>
      <c r="U806" s="146"/>
      <c r="V806" s="146"/>
      <c r="W806" s="145">
        <f t="shared" si="90"/>
        <v>0</v>
      </c>
      <c r="X806" s="126">
        <f t="shared" si="87"/>
        <v>0</v>
      </c>
    </row>
    <row r="807" spans="1:24" x14ac:dyDescent="0.55000000000000004">
      <c r="A807">
        <v>798</v>
      </c>
      <c r="B807" s="142"/>
      <c r="C807" s="142"/>
      <c r="D807" s="142"/>
      <c r="E807" s="142"/>
      <c r="F807" s="142"/>
      <c r="G807" t="str">
        <f t="shared" si="84"/>
        <v/>
      </c>
      <c r="H807" s="142"/>
      <c r="I807" t="str">
        <f t="shared" ca="1" si="85"/>
        <v/>
      </c>
      <c r="J807" s="142"/>
      <c r="K807" t="str">
        <f t="shared" ca="1" si="86"/>
        <v/>
      </c>
      <c r="L807" s="142"/>
      <c r="M807" s="142"/>
      <c r="N807" s="142"/>
      <c r="O807" s="146"/>
      <c r="P807" s="146"/>
      <c r="Q807" s="145">
        <f t="shared" si="88"/>
        <v>0</v>
      </c>
      <c r="R807" s="146"/>
      <c r="S807" s="146"/>
      <c r="T807" s="145">
        <f t="shared" si="89"/>
        <v>0</v>
      </c>
      <c r="U807" s="146"/>
      <c r="V807" s="146"/>
      <c r="W807" s="145">
        <f t="shared" si="90"/>
        <v>0</v>
      </c>
      <c r="X807" s="126">
        <f t="shared" si="87"/>
        <v>0</v>
      </c>
    </row>
    <row r="808" spans="1:24" x14ac:dyDescent="0.55000000000000004">
      <c r="A808">
        <v>799</v>
      </c>
      <c r="B808" s="142"/>
      <c r="C808" s="142"/>
      <c r="D808" s="142"/>
      <c r="E808" s="142"/>
      <c r="F808" s="142"/>
      <c r="G808" t="str">
        <f t="shared" si="84"/>
        <v/>
      </c>
      <c r="H808" s="142"/>
      <c r="I808" t="str">
        <f t="shared" ca="1" si="85"/>
        <v/>
      </c>
      <c r="J808" s="142"/>
      <c r="K808" t="str">
        <f t="shared" ca="1" si="86"/>
        <v/>
      </c>
      <c r="L808" s="142"/>
      <c r="M808" s="142"/>
      <c r="N808" s="142"/>
      <c r="O808" s="146"/>
      <c r="P808" s="146"/>
      <c r="Q808" s="145">
        <f t="shared" si="88"/>
        <v>0</v>
      </c>
      <c r="R808" s="146"/>
      <c r="S808" s="146"/>
      <c r="T808" s="145">
        <f t="shared" si="89"/>
        <v>0</v>
      </c>
      <c r="U808" s="146"/>
      <c r="V808" s="146"/>
      <c r="W808" s="145">
        <f t="shared" si="90"/>
        <v>0</v>
      </c>
      <c r="X808" s="126">
        <f t="shared" si="87"/>
        <v>0</v>
      </c>
    </row>
    <row r="809" spans="1:24" x14ac:dyDescent="0.55000000000000004">
      <c r="A809">
        <v>800</v>
      </c>
      <c r="B809" s="142"/>
      <c r="C809" s="142"/>
      <c r="D809" s="142"/>
      <c r="E809" s="142"/>
      <c r="F809" s="142"/>
      <c r="G809" t="str">
        <f t="shared" si="84"/>
        <v/>
      </c>
      <c r="H809" s="142"/>
      <c r="I809" t="str">
        <f t="shared" ca="1" si="85"/>
        <v/>
      </c>
      <c r="J809" s="142"/>
      <c r="K809" t="str">
        <f t="shared" ca="1" si="86"/>
        <v/>
      </c>
      <c r="L809" s="142"/>
      <c r="M809" s="142"/>
      <c r="N809" s="142"/>
      <c r="O809" s="146"/>
      <c r="P809" s="146"/>
      <c r="Q809" s="145">
        <f t="shared" si="88"/>
        <v>0</v>
      </c>
      <c r="R809" s="146"/>
      <c r="S809" s="146"/>
      <c r="T809" s="145">
        <f t="shared" si="89"/>
        <v>0</v>
      </c>
      <c r="U809" s="146"/>
      <c r="V809" s="146"/>
      <c r="W809" s="145">
        <f t="shared" si="90"/>
        <v>0</v>
      </c>
      <c r="X809" s="126">
        <f t="shared" si="87"/>
        <v>0</v>
      </c>
    </row>
    <row r="810" spans="1:24" x14ac:dyDescent="0.55000000000000004">
      <c r="A810">
        <v>801</v>
      </c>
      <c r="B810" s="142"/>
      <c r="C810" s="142"/>
      <c r="D810" s="142"/>
      <c r="E810" s="142"/>
      <c r="F810" s="142"/>
      <c r="G810" t="str">
        <f t="shared" si="84"/>
        <v/>
      </c>
      <c r="H810" s="142"/>
      <c r="I810" t="str">
        <f t="shared" ca="1" si="85"/>
        <v/>
      </c>
      <c r="J810" s="142"/>
      <c r="K810" t="str">
        <f t="shared" ca="1" si="86"/>
        <v/>
      </c>
      <c r="L810" s="142"/>
      <c r="M810" s="142"/>
      <c r="N810" s="142"/>
      <c r="O810" s="146"/>
      <c r="P810" s="146"/>
      <c r="Q810" s="145">
        <f t="shared" si="88"/>
        <v>0</v>
      </c>
      <c r="R810" s="146"/>
      <c r="S810" s="146"/>
      <c r="T810" s="145">
        <f t="shared" si="89"/>
        <v>0</v>
      </c>
      <c r="U810" s="146"/>
      <c r="V810" s="146"/>
      <c r="W810" s="145">
        <f t="shared" si="90"/>
        <v>0</v>
      </c>
      <c r="X810" s="126">
        <f t="shared" si="87"/>
        <v>0</v>
      </c>
    </row>
    <row r="811" spans="1:24" x14ac:dyDescent="0.55000000000000004">
      <c r="A811">
        <v>802</v>
      </c>
      <c r="B811" s="142"/>
      <c r="C811" s="142"/>
      <c r="D811" s="142"/>
      <c r="E811" s="142"/>
      <c r="F811" s="142"/>
      <c r="G811" t="str">
        <f t="shared" si="84"/>
        <v/>
      </c>
      <c r="H811" s="142"/>
      <c r="I811" t="str">
        <f t="shared" ca="1" si="85"/>
        <v/>
      </c>
      <c r="J811" s="142"/>
      <c r="K811" t="str">
        <f t="shared" ca="1" si="86"/>
        <v/>
      </c>
      <c r="L811" s="142"/>
      <c r="M811" s="142"/>
      <c r="N811" s="142"/>
      <c r="O811" s="146"/>
      <c r="P811" s="146"/>
      <c r="Q811" s="145">
        <f t="shared" si="88"/>
        <v>0</v>
      </c>
      <c r="R811" s="146"/>
      <c r="S811" s="146"/>
      <c r="T811" s="145">
        <f t="shared" si="89"/>
        <v>0</v>
      </c>
      <c r="U811" s="146"/>
      <c r="V811" s="146"/>
      <c r="W811" s="145">
        <f t="shared" si="90"/>
        <v>0</v>
      </c>
      <c r="X811" s="126">
        <f t="shared" si="87"/>
        <v>0</v>
      </c>
    </row>
    <row r="812" spans="1:24" x14ac:dyDescent="0.55000000000000004">
      <c r="A812">
        <v>803</v>
      </c>
      <c r="B812" s="142"/>
      <c r="C812" s="142"/>
      <c r="D812" s="142"/>
      <c r="E812" s="142"/>
      <c r="F812" s="142"/>
      <c r="G812" t="str">
        <f t="shared" si="84"/>
        <v/>
      </c>
      <c r="H812" s="142"/>
      <c r="I812" t="str">
        <f t="shared" ca="1" si="85"/>
        <v/>
      </c>
      <c r="J812" s="142"/>
      <c r="K812" t="str">
        <f t="shared" ca="1" si="86"/>
        <v/>
      </c>
      <c r="L812" s="142"/>
      <c r="M812" s="142"/>
      <c r="N812" s="142"/>
      <c r="O812" s="146"/>
      <c r="P812" s="146"/>
      <c r="Q812" s="145">
        <f t="shared" si="88"/>
        <v>0</v>
      </c>
      <c r="R812" s="146"/>
      <c r="S812" s="146"/>
      <c r="T812" s="145">
        <f t="shared" si="89"/>
        <v>0</v>
      </c>
      <c r="U812" s="146"/>
      <c r="V812" s="146"/>
      <c r="W812" s="145">
        <f t="shared" si="90"/>
        <v>0</v>
      </c>
      <c r="X812" s="126">
        <f t="shared" si="87"/>
        <v>0</v>
      </c>
    </row>
    <row r="813" spans="1:24" x14ac:dyDescent="0.55000000000000004">
      <c r="A813">
        <v>804</v>
      </c>
      <c r="B813" s="142"/>
      <c r="C813" s="142"/>
      <c r="D813" s="142"/>
      <c r="E813" s="142"/>
      <c r="F813" s="142"/>
      <c r="G813" t="str">
        <f t="shared" si="84"/>
        <v/>
      </c>
      <c r="H813" s="142"/>
      <c r="I813" t="str">
        <f t="shared" ca="1" si="85"/>
        <v/>
      </c>
      <c r="J813" s="142"/>
      <c r="K813" t="str">
        <f t="shared" ca="1" si="86"/>
        <v/>
      </c>
      <c r="L813" s="142"/>
      <c r="M813" s="142"/>
      <c r="N813" s="142"/>
      <c r="O813" s="146"/>
      <c r="P813" s="146"/>
      <c r="Q813" s="145">
        <f t="shared" si="88"/>
        <v>0</v>
      </c>
      <c r="R813" s="146"/>
      <c r="S813" s="146"/>
      <c r="T813" s="145">
        <f t="shared" si="89"/>
        <v>0</v>
      </c>
      <c r="U813" s="146"/>
      <c r="V813" s="146"/>
      <c r="W813" s="145">
        <f t="shared" si="90"/>
        <v>0</v>
      </c>
      <c r="X813" s="126">
        <f t="shared" si="87"/>
        <v>0</v>
      </c>
    </row>
    <row r="814" spans="1:24" x14ac:dyDescent="0.55000000000000004">
      <c r="A814">
        <v>805</v>
      </c>
      <c r="B814" s="142"/>
      <c r="C814" s="142"/>
      <c r="D814" s="142"/>
      <c r="E814" s="142"/>
      <c r="F814" s="142"/>
      <c r="G814" t="str">
        <f t="shared" si="84"/>
        <v/>
      </c>
      <c r="H814" s="142"/>
      <c r="I814" t="str">
        <f t="shared" ca="1" si="85"/>
        <v/>
      </c>
      <c r="J814" s="142"/>
      <c r="K814" t="str">
        <f t="shared" ca="1" si="86"/>
        <v/>
      </c>
      <c r="L814" s="142"/>
      <c r="M814" s="142"/>
      <c r="N814" s="142"/>
      <c r="O814" s="146"/>
      <c r="P814" s="146"/>
      <c r="Q814" s="145">
        <f t="shared" si="88"/>
        <v>0</v>
      </c>
      <c r="R814" s="146"/>
      <c r="S814" s="146"/>
      <c r="T814" s="145">
        <f t="shared" si="89"/>
        <v>0</v>
      </c>
      <c r="U814" s="146"/>
      <c r="V814" s="146"/>
      <c r="W814" s="145">
        <f t="shared" si="90"/>
        <v>0</v>
      </c>
      <c r="X814" s="126">
        <f t="shared" si="87"/>
        <v>0</v>
      </c>
    </row>
    <row r="815" spans="1:24" x14ac:dyDescent="0.55000000000000004">
      <c r="A815">
        <v>806</v>
      </c>
      <c r="B815" s="142"/>
      <c r="C815" s="142"/>
      <c r="D815" s="142"/>
      <c r="E815" s="142"/>
      <c r="F815" s="142"/>
      <c r="G815" t="str">
        <f t="shared" si="84"/>
        <v/>
      </c>
      <c r="H815" s="142"/>
      <c r="I815" t="str">
        <f t="shared" ca="1" si="85"/>
        <v/>
      </c>
      <c r="J815" s="142"/>
      <c r="K815" t="str">
        <f t="shared" ca="1" si="86"/>
        <v/>
      </c>
      <c r="L815" s="142"/>
      <c r="M815" s="142"/>
      <c r="N815" s="142"/>
      <c r="O815" s="146"/>
      <c r="P815" s="146"/>
      <c r="Q815" s="145">
        <f t="shared" si="88"/>
        <v>0</v>
      </c>
      <c r="R815" s="146"/>
      <c r="S815" s="146"/>
      <c r="T815" s="145">
        <f t="shared" si="89"/>
        <v>0</v>
      </c>
      <c r="U815" s="146"/>
      <c r="V815" s="146"/>
      <c r="W815" s="145">
        <f t="shared" si="90"/>
        <v>0</v>
      </c>
      <c r="X815" s="126">
        <f t="shared" si="87"/>
        <v>0</v>
      </c>
    </row>
    <row r="816" spans="1:24" x14ac:dyDescent="0.55000000000000004">
      <c r="A816">
        <v>807</v>
      </c>
      <c r="B816" s="142"/>
      <c r="C816" s="142"/>
      <c r="D816" s="142"/>
      <c r="E816" s="142"/>
      <c r="F816" s="142"/>
      <c r="G816" t="str">
        <f t="shared" si="84"/>
        <v/>
      </c>
      <c r="H816" s="142"/>
      <c r="I816" t="str">
        <f t="shared" ca="1" si="85"/>
        <v/>
      </c>
      <c r="J816" s="142"/>
      <c r="K816" t="str">
        <f t="shared" ca="1" si="86"/>
        <v/>
      </c>
      <c r="L816" s="142"/>
      <c r="M816" s="142"/>
      <c r="N816" s="142"/>
      <c r="O816" s="146"/>
      <c r="P816" s="146"/>
      <c r="Q816" s="145">
        <f t="shared" si="88"/>
        <v>0</v>
      </c>
      <c r="R816" s="146"/>
      <c r="S816" s="146"/>
      <c r="T816" s="145">
        <f t="shared" si="89"/>
        <v>0</v>
      </c>
      <c r="U816" s="146"/>
      <c r="V816" s="146"/>
      <c r="W816" s="145">
        <f t="shared" si="90"/>
        <v>0</v>
      </c>
      <c r="X816" s="126">
        <f t="shared" si="87"/>
        <v>0</v>
      </c>
    </row>
    <row r="817" spans="1:24" x14ac:dyDescent="0.55000000000000004">
      <c r="A817">
        <v>808</v>
      </c>
      <c r="B817" s="142"/>
      <c r="C817" s="142"/>
      <c r="D817" s="142"/>
      <c r="E817" s="142"/>
      <c r="F817" s="142"/>
      <c r="G817" t="str">
        <f t="shared" si="84"/>
        <v/>
      </c>
      <c r="H817" s="142"/>
      <c r="I817" t="str">
        <f t="shared" ca="1" si="85"/>
        <v/>
      </c>
      <c r="J817" s="142"/>
      <c r="K817" t="str">
        <f t="shared" ca="1" si="86"/>
        <v/>
      </c>
      <c r="L817" s="142"/>
      <c r="M817" s="142"/>
      <c r="N817" s="142"/>
      <c r="O817" s="146"/>
      <c r="P817" s="146"/>
      <c r="Q817" s="145">
        <f t="shared" si="88"/>
        <v>0</v>
      </c>
      <c r="R817" s="146"/>
      <c r="S817" s="146"/>
      <c r="T817" s="145">
        <f t="shared" si="89"/>
        <v>0</v>
      </c>
      <c r="U817" s="146"/>
      <c r="V817" s="146"/>
      <c r="W817" s="145">
        <f t="shared" si="90"/>
        <v>0</v>
      </c>
      <c r="X817" s="126">
        <f t="shared" si="87"/>
        <v>0</v>
      </c>
    </row>
    <row r="818" spans="1:24" x14ac:dyDescent="0.55000000000000004">
      <c r="A818">
        <v>809</v>
      </c>
      <c r="B818" s="142"/>
      <c r="C818" s="142"/>
      <c r="D818" s="142"/>
      <c r="E818" s="142"/>
      <c r="F818" s="142"/>
      <c r="G818" t="str">
        <f t="shared" si="84"/>
        <v/>
      </c>
      <c r="H818" s="142"/>
      <c r="I818" t="str">
        <f t="shared" ca="1" si="85"/>
        <v/>
      </c>
      <c r="J818" s="142"/>
      <c r="K818" t="str">
        <f t="shared" ca="1" si="86"/>
        <v/>
      </c>
      <c r="L818" s="142"/>
      <c r="M818" s="142"/>
      <c r="N818" s="142"/>
      <c r="O818" s="146"/>
      <c r="P818" s="146"/>
      <c r="Q818" s="145">
        <f t="shared" si="88"/>
        <v>0</v>
      </c>
      <c r="R818" s="146"/>
      <c r="S818" s="146"/>
      <c r="T818" s="145">
        <f t="shared" si="89"/>
        <v>0</v>
      </c>
      <c r="U818" s="146"/>
      <c r="V818" s="146"/>
      <c r="W818" s="145">
        <f t="shared" si="90"/>
        <v>0</v>
      </c>
      <c r="X818" s="126">
        <f t="shared" si="87"/>
        <v>0</v>
      </c>
    </row>
    <row r="819" spans="1:24" x14ac:dyDescent="0.55000000000000004">
      <c r="A819">
        <v>810</v>
      </c>
      <c r="B819" s="142"/>
      <c r="C819" s="142"/>
      <c r="D819" s="142"/>
      <c r="E819" s="142"/>
      <c r="F819" s="142"/>
      <c r="G819" t="str">
        <f t="shared" si="84"/>
        <v/>
      </c>
      <c r="H819" s="142"/>
      <c r="I819" t="str">
        <f t="shared" ca="1" si="85"/>
        <v/>
      </c>
      <c r="J819" s="142"/>
      <c r="K819" t="str">
        <f t="shared" ca="1" si="86"/>
        <v/>
      </c>
      <c r="L819" s="142"/>
      <c r="M819" s="142"/>
      <c r="N819" s="142"/>
      <c r="O819" s="146"/>
      <c r="P819" s="146"/>
      <c r="Q819" s="145">
        <f t="shared" si="88"/>
        <v>0</v>
      </c>
      <c r="R819" s="146"/>
      <c r="S819" s="146"/>
      <c r="T819" s="145">
        <f t="shared" si="89"/>
        <v>0</v>
      </c>
      <c r="U819" s="146"/>
      <c r="V819" s="146"/>
      <c r="W819" s="145">
        <f t="shared" si="90"/>
        <v>0</v>
      </c>
      <c r="X819" s="126">
        <f t="shared" si="87"/>
        <v>0</v>
      </c>
    </row>
    <row r="820" spans="1:24" x14ac:dyDescent="0.55000000000000004">
      <c r="A820">
        <v>811</v>
      </c>
      <c r="B820" s="142"/>
      <c r="C820" s="142"/>
      <c r="D820" s="142"/>
      <c r="E820" s="142"/>
      <c r="F820" s="142"/>
      <c r="G820" t="str">
        <f t="shared" si="84"/>
        <v/>
      </c>
      <c r="H820" s="142"/>
      <c r="I820" t="str">
        <f t="shared" ca="1" si="85"/>
        <v/>
      </c>
      <c r="J820" s="142"/>
      <c r="K820" t="str">
        <f t="shared" ca="1" si="86"/>
        <v/>
      </c>
      <c r="L820" s="142"/>
      <c r="M820" s="142"/>
      <c r="N820" s="142"/>
      <c r="O820" s="146"/>
      <c r="P820" s="146"/>
      <c r="Q820" s="145">
        <f t="shared" si="88"/>
        <v>0</v>
      </c>
      <c r="R820" s="146"/>
      <c r="S820" s="146"/>
      <c r="T820" s="145">
        <f t="shared" si="89"/>
        <v>0</v>
      </c>
      <c r="U820" s="146"/>
      <c r="V820" s="146"/>
      <c r="W820" s="145">
        <f t="shared" si="90"/>
        <v>0</v>
      </c>
      <c r="X820" s="126">
        <f t="shared" si="87"/>
        <v>0</v>
      </c>
    </row>
    <row r="821" spans="1:24" x14ac:dyDescent="0.55000000000000004">
      <c r="A821">
        <v>812</v>
      </c>
      <c r="B821" s="142"/>
      <c r="C821" s="142"/>
      <c r="D821" s="142"/>
      <c r="E821" s="142"/>
      <c r="F821" s="142"/>
      <c r="G821" t="str">
        <f t="shared" si="84"/>
        <v/>
      </c>
      <c r="H821" s="142"/>
      <c r="I821" t="str">
        <f t="shared" ca="1" si="85"/>
        <v/>
      </c>
      <c r="J821" s="142"/>
      <c r="K821" t="str">
        <f t="shared" ca="1" si="86"/>
        <v/>
      </c>
      <c r="L821" s="142"/>
      <c r="M821" s="142"/>
      <c r="N821" s="142"/>
      <c r="O821" s="146"/>
      <c r="P821" s="146"/>
      <c r="Q821" s="145">
        <f t="shared" si="88"/>
        <v>0</v>
      </c>
      <c r="R821" s="146"/>
      <c r="S821" s="146"/>
      <c r="T821" s="145">
        <f t="shared" si="89"/>
        <v>0</v>
      </c>
      <c r="U821" s="146"/>
      <c r="V821" s="146"/>
      <c r="W821" s="145">
        <f t="shared" si="90"/>
        <v>0</v>
      </c>
      <c r="X821" s="126">
        <f t="shared" si="87"/>
        <v>0</v>
      </c>
    </row>
    <row r="822" spans="1:24" x14ac:dyDescent="0.55000000000000004">
      <c r="A822">
        <v>813</v>
      </c>
      <c r="B822" s="142"/>
      <c r="C822" s="142"/>
      <c r="D822" s="142"/>
      <c r="E822" s="142"/>
      <c r="F822" s="142"/>
      <c r="G822" t="str">
        <f t="shared" si="84"/>
        <v/>
      </c>
      <c r="H822" s="142"/>
      <c r="I822" t="str">
        <f t="shared" ca="1" si="85"/>
        <v/>
      </c>
      <c r="J822" s="142"/>
      <c r="K822" t="str">
        <f t="shared" ca="1" si="86"/>
        <v/>
      </c>
      <c r="L822" s="142"/>
      <c r="M822" s="142"/>
      <c r="N822" s="142"/>
      <c r="O822" s="146"/>
      <c r="P822" s="146"/>
      <c r="Q822" s="145">
        <f t="shared" si="88"/>
        <v>0</v>
      </c>
      <c r="R822" s="146"/>
      <c r="S822" s="146"/>
      <c r="T822" s="145">
        <f t="shared" si="89"/>
        <v>0</v>
      </c>
      <c r="U822" s="146"/>
      <c r="V822" s="146"/>
      <c r="W822" s="145">
        <f t="shared" si="90"/>
        <v>0</v>
      </c>
      <c r="X822" s="126">
        <f t="shared" si="87"/>
        <v>0</v>
      </c>
    </row>
    <row r="823" spans="1:24" x14ac:dyDescent="0.55000000000000004">
      <c r="A823">
        <v>814</v>
      </c>
      <c r="B823" s="142"/>
      <c r="C823" s="142"/>
      <c r="D823" s="142"/>
      <c r="E823" s="142"/>
      <c r="F823" s="142"/>
      <c r="G823" t="str">
        <f t="shared" si="84"/>
        <v/>
      </c>
      <c r="H823" s="142"/>
      <c r="I823" t="str">
        <f t="shared" ca="1" si="85"/>
        <v/>
      </c>
      <c r="J823" s="142"/>
      <c r="K823" t="str">
        <f t="shared" ca="1" si="86"/>
        <v/>
      </c>
      <c r="L823" s="142"/>
      <c r="M823" s="142"/>
      <c r="N823" s="142"/>
      <c r="O823" s="146"/>
      <c r="P823" s="146"/>
      <c r="Q823" s="145">
        <f t="shared" si="88"/>
        <v>0</v>
      </c>
      <c r="R823" s="146"/>
      <c r="S823" s="146"/>
      <c r="T823" s="145">
        <f t="shared" si="89"/>
        <v>0</v>
      </c>
      <c r="U823" s="146"/>
      <c r="V823" s="146"/>
      <c r="W823" s="145">
        <f t="shared" si="90"/>
        <v>0</v>
      </c>
      <c r="X823" s="126">
        <f t="shared" si="87"/>
        <v>0</v>
      </c>
    </row>
    <row r="824" spans="1:24" x14ac:dyDescent="0.55000000000000004">
      <c r="A824">
        <v>815</v>
      </c>
      <c r="B824" s="142"/>
      <c r="C824" s="142"/>
      <c r="D824" s="142"/>
      <c r="E824" s="142"/>
      <c r="F824" s="142"/>
      <c r="G824" t="str">
        <f t="shared" si="84"/>
        <v/>
      </c>
      <c r="H824" s="142"/>
      <c r="I824" t="str">
        <f t="shared" ca="1" si="85"/>
        <v/>
      </c>
      <c r="J824" s="142"/>
      <c r="K824" t="str">
        <f t="shared" ca="1" si="86"/>
        <v/>
      </c>
      <c r="L824" s="142"/>
      <c r="M824" s="142"/>
      <c r="N824" s="142"/>
      <c r="O824" s="146"/>
      <c r="P824" s="146"/>
      <c r="Q824" s="145">
        <f t="shared" si="88"/>
        <v>0</v>
      </c>
      <c r="R824" s="146"/>
      <c r="S824" s="146"/>
      <c r="T824" s="145">
        <f t="shared" si="89"/>
        <v>0</v>
      </c>
      <c r="U824" s="146"/>
      <c r="V824" s="146"/>
      <c r="W824" s="145">
        <f t="shared" si="90"/>
        <v>0</v>
      </c>
      <c r="X824" s="126">
        <f t="shared" si="87"/>
        <v>0</v>
      </c>
    </row>
    <row r="825" spans="1:24" x14ac:dyDescent="0.55000000000000004">
      <c r="A825">
        <v>816</v>
      </c>
      <c r="B825" s="142"/>
      <c r="C825" s="142"/>
      <c r="D825" s="142"/>
      <c r="E825" s="142"/>
      <c r="F825" s="142"/>
      <c r="G825" t="str">
        <f t="shared" si="84"/>
        <v/>
      </c>
      <c r="H825" s="142"/>
      <c r="I825" t="str">
        <f t="shared" ca="1" si="85"/>
        <v/>
      </c>
      <c r="J825" s="142"/>
      <c r="K825" t="str">
        <f t="shared" ca="1" si="86"/>
        <v/>
      </c>
      <c r="L825" s="142"/>
      <c r="M825" s="142"/>
      <c r="N825" s="142"/>
      <c r="O825" s="146"/>
      <c r="P825" s="146"/>
      <c r="Q825" s="145">
        <f t="shared" si="88"/>
        <v>0</v>
      </c>
      <c r="R825" s="146"/>
      <c r="S825" s="146"/>
      <c r="T825" s="145">
        <f t="shared" si="89"/>
        <v>0</v>
      </c>
      <c r="U825" s="146"/>
      <c r="V825" s="146"/>
      <c r="W825" s="145">
        <f t="shared" si="90"/>
        <v>0</v>
      </c>
      <c r="X825" s="126">
        <f t="shared" si="87"/>
        <v>0</v>
      </c>
    </row>
    <row r="826" spans="1:24" x14ac:dyDescent="0.55000000000000004">
      <c r="A826">
        <v>817</v>
      </c>
      <c r="B826" s="142"/>
      <c r="C826" s="142"/>
      <c r="D826" s="142"/>
      <c r="E826" s="142"/>
      <c r="F826" s="142"/>
      <c r="G826" t="str">
        <f t="shared" si="84"/>
        <v/>
      </c>
      <c r="H826" s="142"/>
      <c r="I826" t="str">
        <f t="shared" ca="1" si="85"/>
        <v/>
      </c>
      <c r="J826" s="142"/>
      <c r="K826" t="str">
        <f t="shared" ca="1" si="86"/>
        <v/>
      </c>
      <c r="L826" s="142"/>
      <c r="M826" s="142"/>
      <c r="N826" s="142"/>
      <c r="O826" s="146"/>
      <c r="P826" s="146"/>
      <c r="Q826" s="145">
        <f t="shared" si="88"/>
        <v>0</v>
      </c>
      <c r="R826" s="146"/>
      <c r="S826" s="146"/>
      <c r="T826" s="145">
        <f t="shared" si="89"/>
        <v>0</v>
      </c>
      <c r="U826" s="146"/>
      <c r="V826" s="146"/>
      <c r="W826" s="145">
        <f t="shared" si="90"/>
        <v>0</v>
      </c>
      <c r="X826" s="126">
        <f t="shared" si="87"/>
        <v>0</v>
      </c>
    </row>
    <row r="827" spans="1:24" x14ac:dyDescent="0.55000000000000004">
      <c r="A827">
        <v>818</v>
      </c>
      <c r="B827" s="142"/>
      <c r="C827" s="142"/>
      <c r="D827" s="142"/>
      <c r="E827" s="142"/>
      <c r="F827" s="142"/>
      <c r="G827" t="str">
        <f t="shared" si="84"/>
        <v/>
      </c>
      <c r="H827" s="142"/>
      <c r="I827" t="str">
        <f t="shared" ca="1" si="85"/>
        <v/>
      </c>
      <c r="J827" s="142"/>
      <c r="K827" t="str">
        <f t="shared" ca="1" si="86"/>
        <v/>
      </c>
      <c r="L827" s="142"/>
      <c r="M827" s="142"/>
      <c r="N827" s="142"/>
      <c r="O827" s="146"/>
      <c r="P827" s="146"/>
      <c r="Q827" s="145">
        <f t="shared" si="88"/>
        <v>0</v>
      </c>
      <c r="R827" s="146"/>
      <c r="S827" s="146"/>
      <c r="T827" s="145">
        <f t="shared" si="89"/>
        <v>0</v>
      </c>
      <c r="U827" s="146"/>
      <c r="V827" s="146"/>
      <c r="W827" s="145">
        <f t="shared" si="90"/>
        <v>0</v>
      </c>
      <c r="X827" s="126">
        <f t="shared" si="87"/>
        <v>0</v>
      </c>
    </row>
    <row r="828" spans="1:24" x14ac:dyDescent="0.55000000000000004">
      <c r="A828">
        <v>819</v>
      </c>
      <c r="B828" s="142"/>
      <c r="C828" s="142"/>
      <c r="D828" s="142"/>
      <c r="E828" s="142"/>
      <c r="F828" s="142"/>
      <c r="G828" t="str">
        <f t="shared" si="84"/>
        <v/>
      </c>
      <c r="H828" s="142"/>
      <c r="I828" t="str">
        <f t="shared" ca="1" si="85"/>
        <v/>
      </c>
      <c r="J828" s="142"/>
      <c r="K828" t="str">
        <f t="shared" ca="1" si="86"/>
        <v/>
      </c>
      <c r="L828" s="142"/>
      <c r="M828" s="142"/>
      <c r="N828" s="142"/>
      <c r="O828" s="146"/>
      <c r="P828" s="146"/>
      <c r="Q828" s="145">
        <f t="shared" si="88"/>
        <v>0</v>
      </c>
      <c r="R828" s="146"/>
      <c r="S828" s="146"/>
      <c r="T828" s="145">
        <f t="shared" si="89"/>
        <v>0</v>
      </c>
      <c r="U828" s="146"/>
      <c r="V828" s="146"/>
      <c r="W828" s="145">
        <f t="shared" si="90"/>
        <v>0</v>
      </c>
      <c r="X828" s="126">
        <f t="shared" si="87"/>
        <v>0</v>
      </c>
    </row>
    <row r="829" spans="1:24" x14ac:dyDescent="0.55000000000000004">
      <c r="A829">
        <v>820</v>
      </c>
      <c r="B829" s="142"/>
      <c r="C829" s="142"/>
      <c r="D829" s="142"/>
      <c r="E829" s="142"/>
      <c r="F829" s="142"/>
      <c r="G829" t="str">
        <f t="shared" si="84"/>
        <v/>
      </c>
      <c r="H829" s="142"/>
      <c r="I829" t="str">
        <f t="shared" ca="1" si="85"/>
        <v/>
      </c>
      <c r="J829" s="142"/>
      <c r="K829" t="str">
        <f t="shared" ca="1" si="86"/>
        <v/>
      </c>
      <c r="L829" s="142"/>
      <c r="M829" s="142"/>
      <c r="N829" s="142"/>
      <c r="O829" s="146"/>
      <c r="P829" s="146"/>
      <c r="Q829" s="145">
        <f t="shared" si="88"/>
        <v>0</v>
      </c>
      <c r="R829" s="146"/>
      <c r="S829" s="146"/>
      <c r="T829" s="145">
        <f t="shared" si="89"/>
        <v>0</v>
      </c>
      <c r="U829" s="146"/>
      <c r="V829" s="146"/>
      <c r="W829" s="145">
        <f t="shared" si="90"/>
        <v>0</v>
      </c>
      <c r="X829" s="126">
        <f t="shared" si="87"/>
        <v>0</v>
      </c>
    </row>
    <row r="830" spans="1:24" x14ac:dyDescent="0.55000000000000004">
      <c r="A830">
        <v>821</v>
      </c>
      <c r="B830" s="142"/>
      <c r="C830" s="142"/>
      <c r="D830" s="142"/>
      <c r="E830" s="142"/>
      <c r="F830" s="142"/>
      <c r="G830" t="str">
        <f t="shared" si="84"/>
        <v/>
      </c>
      <c r="H830" s="142"/>
      <c r="I830" t="str">
        <f t="shared" ca="1" si="85"/>
        <v/>
      </c>
      <c r="J830" s="142"/>
      <c r="K830" t="str">
        <f t="shared" ca="1" si="86"/>
        <v/>
      </c>
      <c r="L830" s="142"/>
      <c r="M830" s="142"/>
      <c r="N830" s="142"/>
      <c r="O830" s="146"/>
      <c r="P830" s="146"/>
      <c r="Q830" s="145">
        <f t="shared" si="88"/>
        <v>0</v>
      </c>
      <c r="R830" s="146"/>
      <c r="S830" s="146"/>
      <c r="T830" s="145">
        <f t="shared" si="89"/>
        <v>0</v>
      </c>
      <c r="U830" s="146"/>
      <c r="V830" s="146"/>
      <c r="W830" s="145">
        <f t="shared" si="90"/>
        <v>0</v>
      </c>
      <c r="X830" s="126">
        <f t="shared" si="87"/>
        <v>0</v>
      </c>
    </row>
    <row r="831" spans="1:24" x14ac:dyDescent="0.55000000000000004">
      <c r="A831">
        <v>822</v>
      </c>
      <c r="B831" s="142"/>
      <c r="C831" s="142"/>
      <c r="D831" s="142"/>
      <c r="E831" s="142"/>
      <c r="F831" s="142"/>
      <c r="G831" t="str">
        <f t="shared" si="84"/>
        <v/>
      </c>
      <c r="H831" s="142"/>
      <c r="I831" t="str">
        <f t="shared" ca="1" si="85"/>
        <v/>
      </c>
      <c r="J831" s="142"/>
      <c r="K831" t="str">
        <f t="shared" ca="1" si="86"/>
        <v/>
      </c>
      <c r="L831" s="142"/>
      <c r="M831" s="142"/>
      <c r="N831" s="142"/>
      <c r="O831" s="146"/>
      <c r="P831" s="146"/>
      <c r="Q831" s="145">
        <f t="shared" si="88"/>
        <v>0</v>
      </c>
      <c r="R831" s="146"/>
      <c r="S831" s="146"/>
      <c r="T831" s="145">
        <f t="shared" si="89"/>
        <v>0</v>
      </c>
      <c r="U831" s="146"/>
      <c r="V831" s="146"/>
      <c r="W831" s="145">
        <f t="shared" si="90"/>
        <v>0</v>
      </c>
      <c r="X831" s="126">
        <f t="shared" si="87"/>
        <v>0</v>
      </c>
    </row>
    <row r="832" spans="1:24" x14ac:dyDescent="0.55000000000000004">
      <c r="A832">
        <v>823</v>
      </c>
      <c r="B832" s="142"/>
      <c r="C832" s="142"/>
      <c r="D832" s="142"/>
      <c r="E832" s="142"/>
      <c r="F832" s="142"/>
      <c r="G832" t="str">
        <f t="shared" si="84"/>
        <v/>
      </c>
      <c r="H832" s="142"/>
      <c r="I832" t="str">
        <f t="shared" ca="1" si="85"/>
        <v/>
      </c>
      <c r="J832" s="142"/>
      <c r="K832" t="str">
        <f t="shared" ca="1" si="86"/>
        <v/>
      </c>
      <c r="L832" s="142"/>
      <c r="M832" s="142"/>
      <c r="N832" s="142"/>
      <c r="O832" s="146"/>
      <c r="P832" s="146"/>
      <c r="Q832" s="145">
        <f t="shared" si="88"/>
        <v>0</v>
      </c>
      <c r="R832" s="146"/>
      <c r="S832" s="146"/>
      <c r="T832" s="145">
        <f t="shared" si="89"/>
        <v>0</v>
      </c>
      <c r="U832" s="146"/>
      <c r="V832" s="146"/>
      <c r="W832" s="145">
        <f t="shared" si="90"/>
        <v>0</v>
      </c>
      <c r="X832" s="126">
        <f t="shared" si="87"/>
        <v>0</v>
      </c>
    </row>
    <row r="833" spans="1:24" x14ac:dyDescent="0.55000000000000004">
      <c r="A833">
        <v>824</v>
      </c>
      <c r="B833" s="142"/>
      <c r="C833" s="142"/>
      <c r="D833" s="142"/>
      <c r="E833" s="142"/>
      <c r="F833" s="142"/>
      <c r="G833" t="str">
        <f t="shared" si="84"/>
        <v/>
      </c>
      <c r="H833" s="142"/>
      <c r="I833" t="str">
        <f t="shared" ca="1" si="85"/>
        <v/>
      </c>
      <c r="J833" s="142"/>
      <c r="K833" t="str">
        <f t="shared" ca="1" si="86"/>
        <v/>
      </c>
      <c r="L833" s="142"/>
      <c r="M833" s="142"/>
      <c r="N833" s="142"/>
      <c r="O833" s="146"/>
      <c r="P833" s="146"/>
      <c r="Q833" s="145">
        <f t="shared" si="88"/>
        <v>0</v>
      </c>
      <c r="R833" s="146"/>
      <c r="S833" s="146"/>
      <c r="T833" s="145">
        <f t="shared" si="89"/>
        <v>0</v>
      </c>
      <c r="U833" s="146"/>
      <c r="V833" s="146"/>
      <c r="W833" s="145">
        <f t="shared" si="90"/>
        <v>0</v>
      </c>
      <c r="X833" s="126">
        <f t="shared" si="87"/>
        <v>0</v>
      </c>
    </row>
    <row r="834" spans="1:24" x14ac:dyDescent="0.55000000000000004">
      <c r="A834">
        <v>825</v>
      </c>
      <c r="B834" s="142"/>
      <c r="C834" s="142"/>
      <c r="D834" s="142"/>
      <c r="E834" s="142"/>
      <c r="F834" s="142"/>
      <c r="G834" t="str">
        <f t="shared" si="84"/>
        <v/>
      </c>
      <c r="H834" s="142"/>
      <c r="I834" t="str">
        <f t="shared" ca="1" si="85"/>
        <v/>
      </c>
      <c r="J834" s="142"/>
      <c r="K834" t="str">
        <f t="shared" ca="1" si="86"/>
        <v/>
      </c>
      <c r="L834" s="142"/>
      <c r="M834" s="142"/>
      <c r="N834" s="142"/>
      <c r="O834" s="146"/>
      <c r="P834" s="146"/>
      <c r="Q834" s="145">
        <f t="shared" si="88"/>
        <v>0</v>
      </c>
      <c r="R834" s="146"/>
      <c r="S834" s="146"/>
      <c r="T834" s="145">
        <f t="shared" si="89"/>
        <v>0</v>
      </c>
      <c r="U834" s="146"/>
      <c r="V834" s="146"/>
      <c r="W834" s="145">
        <f t="shared" si="90"/>
        <v>0</v>
      </c>
      <c r="X834" s="126">
        <f t="shared" si="87"/>
        <v>0</v>
      </c>
    </row>
    <row r="835" spans="1:24" x14ac:dyDescent="0.55000000000000004">
      <c r="A835">
        <v>826</v>
      </c>
      <c r="B835" s="142"/>
      <c r="C835" s="142"/>
      <c r="D835" s="142"/>
      <c r="E835" s="142"/>
      <c r="F835" s="142"/>
      <c r="G835" t="str">
        <f t="shared" si="84"/>
        <v/>
      </c>
      <c r="H835" s="142"/>
      <c r="I835" t="str">
        <f t="shared" ca="1" si="85"/>
        <v/>
      </c>
      <c r="J835" s="142"/>
      <c r="K835" t="str">
        <f t="shared" ca="1" si="86"/>
        <v/>
      </c>
      <c r="L835" s="142"/>
      <c r="M835" s="142"/>
      <c r="N835" s="142"/>
      <c r="O835" s="146"/>
      <c r="P835" s="146"/>
      <c r="Q835" s="145">
        <f t="shared" si="88"/>
        <v>0</v>
      </c>
      <c r="R835" s="146"/>
      <c r="S835" s="146"/>
      <c r="T835" s="145">
        <f t="shared" si="89"/>
        <v>0</v>
      </c>
      <c r="U835" s="146"/>
      <c r="V835" s="146"/>
      <c r="W835" s="145">
        <f t="shared" si="90"/>
        <v>0</v>
      </c>
      <c r="X835" s="126">
        <f t="shared" si="87"/>
        <v>0</v>
      </c>
    </row>
    <row r="836" spans="1:24" x14ac:dyDescent="0.55000000000000004">
      <c r="A836">
        <v>827</v>
      </c>
      <c r="B836" s="142"/>
      <c r="C836" s="142"/>
      <c r="D836" s="142"/>
      <c r="E836" s="142"/>
      <c r="F836" s="142"/>
      <c r="G836" t="str">
        <f t="shared" si="84"/>
        <v/>
      </c>
      <c r="H836" s="142"/>
      <c r="I836" t="str">
        <f t="shared" ca="1" si="85"/>
        <v/>
      </c>
      <c r="J836" s="142"/>
      <c r="K836" t="str">
        <f t="shared" ca="1" si="86"/>
        <v/>
      </c>
      <c r="L836" s="142"/>
      <c r="M836" s="142"/>
      <c r="N836" s="142"/>
      <c r="O836" s="146"/>
      <c r="P836" s="146"/>
      <c r="Q836" s="145">
        <f t="shared" si="88"/>
        <v>0</v>
      </c>
      <c r="R836" s="146"/>
      <c r="S836" s="146"/>
      <c r="T836" s="145">
        <f t="shared" si="89"/>
        <v>0</v>
      </c>
      <c r="U836" s="146"/>
      <c r="V836" s="146"/>
      <c r="W836" s="145">
        <f t="shared" si="90"/>
        <v>0</v>
      </c>
      <c r="X836" s="126">
        <f t="shared" si="87"/>
        <v>0</v>
      </c>
    </row>
    <row r="837" spans="1:24" x14ac:dyDescent="0.55000000000000004">
      <c r="A837">
        <v>828</v>
      </c>
      <c r="B837" s="142"/>
      <c r="C837" s="142"/>
      <c r="D837" s="142"/>
      <c r="E837" s="142"/>
      <c r="F837" s="142"/>
      <c r="G837" t="str">
        <f t="shared" si="84"/>
        <v/>
      </c>
      <c r="H837" s="142"/>
      <c r="I837" t="str">
        <f t="shared" ca="1" si="85"/>
        <v/>
      </c>
      <c r="J837" s="142"/>
      <c r="K837" t="str">
        <f t="shared" ca="1" si="86"/>
        <v/>
      </c>
      <c r="L837" s="142"/>
      <c r="M837" s="142"/>
      <c r="N837" s="142"/>
      <c r="O837" s="146"/>
      <c r="P837" s="146"/>
      <c r="Q837" s="145">
        <f t="shared" si="88"/>
        <v>0</v>
      </c>
      <c r="R837" s="146"/>
      <c r="S837" s="146"/>
      <c r="T837" s="145">
        <f t="shared" si="89"/>
        <v>0</v>
      </c>
      <c r="U837" s="146"/>
      <c r="V837" s="146"/>
      <c r="W837" s="145">
        <f t="shared" si="90"/>
        <v>0</v>
      </c>
      <c r="X837" s="126">
        <f t="shared" si="87"/>
        <v>0</v>
      </c>
    </row>
    <row r="838" spans="1:24" x14ac:dyDescent="0.55000000000000004">
      <c r="A838">
        <v>829</v>
      </c>
      <c r="B838" s="142"/>
      <c r="C838" s="142"/>
      <c r="D838" s="142"/>
      <c r="E838" s="142"/>
      <c r="F838" s="142"/>
      <c r="G838" t="str">
        <f t="shared" si="84"/>
        <v/>
      </c>
      <c r="H838" s="142"/>
      <c r="I838" t="str">
        <f t="shared" ca="1" si="85"/>
        <v/>
      </c>
      <c r="J838" s="142"/>
      <c r="K838" t="str">
        <f t="shared" ca="1" si="86"/>
        <v/>
      </c>
      <c r="L838" s="142"/>
      <c r="M838" s="142"/>
      <c r="N838" s="142"/>
      <c r="O838" s="146"/>
      <c r="P838" s="146"/>
      <c r="Q838" s="145">
        <f t="shared" si="88"/>
        <v>0</v>
      </c>
      <c r="R838" s="146"/>
      <c r="S838" s="146"/>
      <c r="T838" s="145">
        <f t="shared" si="89"/>
        <v>0</v>
      </c>
      <c r="U838" s="146"/>
      <c r="V838" s="146"/>
      <c r="W838" s="145">
        <f t="shared" si="90"/>
        <v>0</v>
      </c>
      <c r="X838" s="126">
        <f t="shared" si="87"/>
        <v>0</v>
      </c>
    </row>
    <row r="839" spans="1:24" x14ac:dyDescent="0.55000000000000004">
      <c r="A839">
        <v>830</v>
      </c>
      <c r="B839" s="142"/>
      <c r="C839" s="142"/>
      <c r="D839" s="142"/>
      <c r="E839" s="142"/>
      <c r="F839" s="142"/>
      <c r="G839" t="str">
        <f t="shared" si="84"/>
        <v/>
      </c>
      <c r="H839" s="142"/>
      <c r="I839" t="str">
        <f t="shared" ca="1" si="85"/>
        <v/>
      </c>
      <c r="J839" s="142"/>
      <c r="K839" t="str">
        <f t="shared" ca="1" si="86"/>
        <v/>
      </c>
      <c r="L839" s="142"/>
      <c r="M839" s="142"/>
      <c r="N839" s="142"/>
      <c r="O839" s="146"/>
      <c r="P839" s="146"/>
      <c r="Q839" s="145">
        <f t="shared" si="88"/>
        <v>0</v>
      </c>
      <c r="R839" s="146"/>
      <c r="S839" s="146"/>
      <c r="T839" s="145">
        <f t="shared" si="89"/>
        <v>0</v>
      </c>
      <c r="U839" s="146"/>
      <c r="V839" s="146"/>
      <c r="W839" s="145">
        <f t="shared" si="90"/>
        <v>0</v>
      </c>
      <c r="X839" s="126">
        <f t="shared" si="87"/>
        <v>0</v>
      </c>
    </row>
    <row r="840" spans="1:24" x14ac:dyDescent="0.55000000000000004">
      <c r="A840">
        <v>831</v>
      </c>
      <c r="B840" s="142"/>
      <c r="C840" s="142"/>
      <c r="D840" s="142"/>
      <c r="E840" s="142"/>
      <c r="F840" s="142"/>
      <c r="G840" t="str">
        <f t="shared" si="84"/>
        <v/>
      </c>
      <c r="H840" s="142"/>
      <c r="I840" t="str">
        <f t="shared" ca="1" si="85"/>
        <v/>
      </c>
      <c r="J840" s="142"/>
      <c r="K840" t="str">
        <f t="shared" ca="1" si="86"/>
        <v/>
      </c>
      <c r="L840" s="142"/>
      <c r="M840" s="142"/>
      <c r="N840" s="142"/>
      <c r="O840" s="146"/>
      <c r="P840" s="146"/>
      <c r="Q840" s="145">
        <f t="shared" si="88"/>
        <v>0</v>
      </c>
      <c r="R840" s="146"/>
      <c r="S840" s="146"/>
      <c r="T840" s="145">
        <f t="shared" si="89"/>
        <v>0</v>
      </c>
      <c r="U840" s="146"/>
      <c r="V840" s="146"/>
      <c r="W840" s="145">
        <f t="shared" si="90"/>
        <v>0</v>
      </c>
      <c r="X840" s="126">
        <f t="shared" si="87"/>
        <v>0</v>
      </c>
    </row>
    <row r="841" spans="1:24" x14ac:dyDescent="0.55000000000000004">
      <c r="A841">
        <v>832</v>
      </c>
      <c r="B841" s="142"/>
      <c r="C841" s="142"/>
      <c r="D841" s="142"/>
      <c r="E841" s="142"/>
      <c r="F841" s="142"/>
      <c r="G841" t="str">
        <f t="shared" si="84"/>
        <v/>
      </c>
      <c r="H841" s="142"/>
      <c r="I841" t="str">
        <f t="shared" ca="1" si="85"/>
        <v/>
      </c>
      <c r="J841" s="142"/>
      <c r="K841" t="str">
        <f t="shared" ca="1" si="86"/>
        <v/>
      </c>
      <c r="L841" s="142"/>
      <c r="M841" s="142"/>
      <c r="N841" s="142"/>
      <c r="O841" s="146"/>
      <c r="P841" s="146"/>
      <c r="Q841" s="145">
        <f t="shared" si="88"/>
        <v>0</v>
      </c>
      <c r="R841" s="146"/>
      <c r="S841" s="146"/>
      <c r="T841" s="145">
        <f t="shared" si="89"/>
        <v>0</v>
      </c>
      <c r="U841" s="146"/>
      <c r="V841" s="146"/>
      <c r="W841" s="145">
        <f t="shared" si="90"/>
        <v>0</v>
      </c>
      <c r="X841" s="126">
        <f t="shared" si="87"/>
        <v>0</v>
      </c>
    </row>
    <row r="842" spans="1:24" x14ac:dyDescent="0.55000000000000004">
      <c r="A842">
        <v>833</v>
      </c>
      <c r="B842" s="142"/>
      <c r="C842" s="142"/>
      <c r="D842" s="142"/>
      <c r="E842" s="142"/>
      <c r="F842" s="142"/>
      <c r="G842" t="str">
        <f t="shared" si="84"/>
        <v/>
      </c>
      <c r="H842" s="142"/>
      <c r="I842" t="str">
        <f t="shared" ca="1" si="85"/>
        <v/>
      </c>
      <c r="J842" s="142"/>
      <c r="K842" t="str">
        <f t="shared" ca="1" si="86"/>
        <v/>
      </c>
      <c r="L842" s="142"/>
      <c r="M842" s="142"/>
      <c r="N842" s="142"/>
      <c r="O842" s="146"/>
      <c r="P842" s="146"/>
      <c r="Q842" s="145">
        <f t="shared" si="88"/>
        <v>0</v>
      </c>
      <c r="R842" s="146"/>
      <c r="S842" s="146"/>
      <c r="T842" s="145">
        <f t="shared" si="89"/>
        <v>0</v>
      </c>
      <c r="U842" s="146"/>
      <c r="V842" s="146"/>
      <c r="W842" s="145">
        <f t="shared" si="90"/>
        <v>0</v>
      </c>
      <c r="X842" s="126">
        <f t="shared" si="87"/>
        <v>0</v>
      </c>
    </row>
    <row r="843" spans="1:24" x14ac:dyDescent="0.55000000000000004">
      <c r="A843">
        <v>834</v>
      </c>
      <c r="B843" s="142"/>
      <c r="C843" s="142"/>
      <c r="D843" s="142"/>
      <c r="E843" s="142"/>
      <c r="F843" s="142"/>
      <c r="G843" t="str">
        <f t="shared" ref="G843:G906" si="91">LEFT(F843,1)</f>
        <v/>
      </c>
      <c r="H843" s="142"/>
      <c r="I843" t="str">
        <f t="shared" ref="I843:I906" ca="1" si="92">IFERROR(VLOOKUP(H843,INDIRECT(G843&amp;"CATL"),2,FALSE),"")</f>
        <v/>
      </c>
      <c r="J843" s="142"/>
      <c r="K843" t="str">
        <f t="shared" ref="K843:K906" ca="1" si="93">IFERROR(VLOOKUP(J843,INDIRECT("SUB"&amp;I843&amp;"L"),2,FALSE),"")</f>
        <v/>
      </c>
      <c r="L843" s="142"/>
      <c r="M843" s="142"/>
      <c r="N843" s="142"/>
      <c r="O843" s="146"/>
      <c r="P843" s="146"/>
      <c r="Q843" s="145">
        <f t="shared" si="88"/>
        <v>0</v>
      </c>
      <c r="R843" s="146"/>
      <c r="S843" s="146"/>
      <c r="T843" s="145">
        <f t="shared" si="89"/>
        <v>0</v>
      </c>
      <c r="U843" s="146"/>
      <c r="V843" s="146"/>
      <c r="W843" s="145">
        <f t="shared" si="90"/>
        <v>0</v>
      </c>
      <c r="X843" s="126">
        <f t="shared" ref="X843:X906" si="94">O843-P843+R843-S843+U843-V843</f>
        <v>0</v>
      </c>
    </row>
    <row r="844" spans="1:24" x14ac:dyDescent="0.55000000000000004">
      <c r="A844">
        <v>835</v>
      </c>
      <c r="B844" s="142"/>
      <c r="C844" s="142"/>
      <c r="D844" s="142"/>
      <c r="E844" s="142"/>
      <c r="F844" s="142"/>
      <c r="G844" t="str">
        <f t="shared" si="91"/>
        <v/>
      </c>
      <c r="H844" s="142"/>
      <c r="I844" t="str">
        <f t="shared" ca="1" si="92"/>
        <v/>
      </c>
      <c r="J844" s="142"/>
      <c r="K844" t="str">
        <f t="shared" ca="1" si="93"/>
        <v/>
      </c>
      <c r="L844" s="142"/>
      <c r="M844" s="142"/>
      <c r="N844" s="142"/>
      <c r="O844" s="146"/>
      <c r="P844" s="146"/>
      <c r="Q844" s="145">
        <f t="shared" ref="Q844:Q907" si="95">Q843+O844-P844</f>
        <v>0</v>
      </c>
      <c r="R844" s="146"/>
      <c r="S844" s="146"/>
      <c r="T844" s="145">
        <f t="shared" ref="T844:T907" si="96">T843+R844-S844</f>
        <v>0</v>
      </c>
      <c r="U844" s="146"/>
      <c r="V844" s="146"/>
      <c r="W844" s="145">
        <f t="shared" ref="W844:W907" si="97">W843+U844-V844</f>
        <v>0</v>
      </c>
      <c r="X844" s="126">
        <f t="shared" si="94"/>
        <v>0</v>
      </c>
    </row>
    <row r="845" spans="1:24" x14ac:dyDescent="0.55000000000000004">
      <c r="A845">
        <v>836</v>
      </c>
      <c r="B845" s="142"/>
      <c r="C845" s="142"/>
      <c r="D845" s="142"/>
      <c r="E845" s="142"/>
      <c r="F845" s="142"/>
      <c r="G845" t="str">
        <f t="shared" si="91"/>
        <v/>
      </c>
      <c r="H845" s="142"/>
      <c r="I845" t="str">
        <f t="shared" ca="1" si="92"/>
        <v/>
      </c>
      <c r="J845" s="142"/>
      <c r="K845" t="str">
        <f t="shared" ca="1" si="93"/>
        <v/>
      </c>
      <c r="L845" s="142"/>
      <c r="M845" s="142"/>
      <c r="N845" s="142"/>
      <c r="O845" s="146"/>
      <c r="P845" s="146"/>
      <c r="Q845" s="145">
        <f t="shared" si="95"/>
        <v>0</v>
      </c>
      <c r="R845" s="146"/>
      <c r="S845" s="146"/>
      <c r="T845" s="145">
        <f t="shared" si="96"/>
        <v>0</v>
      </c>
      <c r="U845" s="146"/>
      <c r="V845" s="146"/>
      <c r="W845" s="145">
        <f t="shared" si="97"/>
        <v>0</v>
      </c>
      <c r="X845" s="126">
        <f t="shared" si="94"/>
        <v>0</v>
      </c>
    </row>
    <row r="846" spans="1:24" x14ac:dyDescent="0.55000000000000004">
      <c r="A846">
        <v>837</v>
      </c>
      <c r="B846" s="142"/>
      <c r="C846" s="142"/>
      <c r="D846" s="142"/>
      <c r="E846" s="142"/>
      <c r="F846" s="142"/>
      <c r="G846" t="str">
        <f t="shared" si="91"/>
        <v/>
      </c>
      <c r="H846" s="142"/>
      <c r="I846" t="str">
        <f t="shared" ca="1" si="92"/>
        <v/>
      </c>
      <c r="J846" s="142"/>
      <c r="K846" t="str">
        <f t="shared" ca="1" si="93"/>
        <v/>
      </c>
      <c r="L846" s="142"/>
      <c r="M846" s="142"/>
      <c r="N846" s="142"/>
      <c r="O846" s="146"/>
      <c r="P846" s="146"/>
      <c r="Q846" s="145">
        <f t="shared" si="95"/>
        <v>0</v>
      </c>
      <c r="R846" s="146"/>
      <c r="S846" s="146"/>
      <c r="T846" s="145">
        <f t="shared" si="96"/>
        <v>0</v>
      </c>
      <c r="U846" s="146"/>
      <c r="V846" s="146"/>
      <c r="W846" s="145">
        <f t="shared" si="97"/>
        <v>0</v>
      </c>
      <c r="X846" s="126">
        <f t="shared" si="94"/>
        <v>0</v>
      </c>
    </row>
    <row r="847" spans="1:24" x14ac:dyDescent="0.55000000000000004">
      <c r="A847">
        <v>838</v>
      </c>
      <c r="B847" s="142"/>
      <c r="C847" s="142"/>
      <c r="D847" s="142"/>
      <c r="E847" s="142"/>
      <c r="F847" s="142"/>
      <c r="G847" t="str">
        <f t="shared" si="91"/>
        <v/>
      </c>
      <c r="H847" s="142"/>
      <c r="I847" t="str">
        <f t="shared" ca="1" si="92"/>
        <v/>
      </c>
      <c r="J847" s="142"/>
      <c r="K847" t="str">
        <f t="shared" ca="1" si="93"/>
        <v/>
      </c>
      <c r="L847" s="142"/>
      <c r="M847" s="142"/>
      <c r="N847" s="142"/>
      <c r="O847" s="146"/>
      <c r="P847" s="146"/>
      <c r="Q847" s="145">
        <f t="shared" si="95"/>
        <v>0</v>
      </c>
      <c r="R847" s="146"/>
      <c r="S847" s="146"/>
      <c r="T847" s="145">
        <f t="shared" si="96"/>
        <v>0</v>
      </c>
      <c r="U847" s="146"/>
      <c r="V847" s="146"/>
      <c r="W847" s="145">
        <f t="shared" si="97"/>
        <v>0</v>
      </c>
      <c r="X847" s="126">
        <f t="shared" si="94"/>
        <v>0</v>
      </c>
    </row>
    <row r="848" spans="1:24" x14ac:dyDescent="0.55000000000000004">
      <c r="A848">
        <v>839</v>
      </c>
      <c r="B848" s="142"/>
      <c r="C848" s="142"/>
      <c r="D848" s="142"/>
      <c r="E848" s="142"/>
      <c r="F848" s="142"/>
      <c r="G848" t="str">
        <f t="shared" si="91"/>
        <v/>
      </c>
      <c r="H848" s="142"/>
      <c r="I848" t="str">
        <f t="shared" ca="1" si="92"/>
        <v/>
      </c>
      <c r="J848" s="142"/>
      <c r="K848" t="str">
        <f t="shared" ca="1" si="93"/>
        <v/>
      </c>
      <c r="L848" s="142"/>
      <c r="M848" s="142"/>
      <c r="N848" s="142"/>
      <c r="O848" s="146"/>
      <c r="P848" s="146"/>
      <c r="Q848" s="145">
        <f t="shared" si="95"/>
        <v>0</v>
      </c>
      <c r="R848" s="146"/>
      <c r="S848" s="146"/>
      <c r="T848" s="145">
        <f t="shared" si="96"/>
        <v>0</v>
      </c>
      <c r="U848" s="146"/>
      <c r="V848" s="146"/>
      <c r="W848" s="145">
        <f t="shared" si="97"/>
        <v>0</v>
      </c>
      <c r="X848" s="126">
        <f t="shared" si="94"/>
        <v>0</v>
      </c>
    </row>
    <row r="849" spans="1:24" x14ac:dyDescent="0.55000000000000004">
      <c r="A849">
        <v>840</v>
      </c>
      <c r="B849" s="142"/>
      <c r="C849" s="142"/>
      <c r="D849" s="142"/>
      <c r="E849" s="142"/>
      <c r="F849" s="142"/>
      <c r="G849" t="str">
        <f t="shared" si="91"/>
        <v/>
      </c>
      <c r="H849" s="142"/>
      <c r="I849" t="str">
        <f t="shared" ca="1" si="92"/>
        <v/>
      </c>
      <c r="J849" s="142"/>
      <c r="K849" t="str">
        <f t="shared" ca="1" si="93"/>
        <v/>
      </c>
      <c r="L849" s="142"/>
      <c r="M849" s="142"/>
      <c r="N849" s="142"/>
      <c r="O849" s="146"/>
      <c r="P849" s="146"/>
      <c r="Q849" s="145">
        <f t="shared" si="95"/>
        <v>0</v>
      </c>
      <c r="R849" s="146"/>
      <c r="S849" s="146"/>
      <c r="T849" s="145">
        <f t="shared" si="96"/>
        <v>0</v>
      </c>
      <c r="U849" s="146"/>
      <c r="V849" s="146"/>
      <c r="W849" s="145">
        <f t="shared" si="97"/>
        <v>0</v>
      </c>
      <c r="X849" s="126">
        <f t="shared" si="94"/>
        <v>0</v>
      </c>
    </row>
    <row r="850" spans="1:24" x14ac:dyDescent="0.55000000000000004">
      <c r="A850">
        <v>841</v>
      </c>
      <c r="B850" s="142"/>
      <c r="C850" s="142"/>
      <c r="D850" s="142"/>
      <c r="E850" s="142"/>
      <c r="F850" s="142"/>
      <c r="G850" t="str">
        <f t="shared" si="91"/>
        <v/>
      </c>
      <c r="H850" s="142"/>
      <c r="I850" t="str">
        <f t="shared" ca="1" si="92"/>
        <v/>
      </c>
      <c r="J850" s="142"/>
      <c r="K850" t="str">
        <f t="shared" ca="1" si="93"/>
        <v/>
      </c>
      <c r="L850" s="142"/>
      <c r="M850" s="142"/>
      <c r="N850" s="142"/>
      <c r="O850" s="146"/>
      <c r="P850" s="146"/>
      <c r="Q850" s="145">
        <f t="shared" si="95"/>
        <v>0</v>
      </c>
      <c r="R850" s="146"/>
      <c r="S850" s="146"/>
      <c r="T850" s="145">
        <f t="shared" si="96"/>
        <v>0</v>
      </c>
      <c r="U850" s="146"/>
      <c r="V850" s="146"/>
      <c r="W850" s="145">
        <f t="shared" si="97"/>
        <v>0</v>
      </c>
      <c r="X850" s="126">
        <f t="shared" si="94"/>
        <v>0</v>
      </c>
    </row>
    <row r="851" spans="1:24" x14ac:dyDescent="0.55000000000000004">
      <c r="A851">
        <v>842</v>
      </c>
      <c r="B851" s="142"/>
      <c r="C851" s="142"/>
      <c r="D851" s="142"/>
      <c r="E851" s="142"/>
      <c r="F851" s="142"/>
      <c r="G851" t="str">
        <f t="shared" si="91"/>
        <v/>
      </c>
      <c r="H851" s="142"/>
      <c r="I851" t="str">
        <f t="shared" ca="1" si="92"/>
        <v/>
      </c>
      <c r="J851" s="142"/>
      <c r="K851" t="str">
        <f t="shared" ca="1" si="93"/>
        <v/>
      </c>
      <c r="L851" s="142"/>
      <c r="M851" s="142"/>
      <c r="N851" s="142"/>
      <c r="O851" s="146"/>
      <c r="P851" s="146"/>
      <c r="Q851" s="145">
        <f t="shared" si="95"/>
        <v>0</v>
      </c>
      <c r="R851" s="146"/>
      <c r="S851" s="146"/>
      <c r="T851" s="145">
        <f t="shared" si="96"/>
        <v>0</v>
      </c>
      <c r="U851" s="146"/>
      <c r="V851" s="146"/>
      <c r="W851" s="145">
        <f t="shared" si="97"/>
        <v>0</v>
      </c>
      <c r="X851" s="126">
        <f t="shared" si="94"/>
        <v>0</v>
      </c>
    </row>
    <row r="852" spans="1:24" x14ac:dyDescent="0.55000000000000004">
      <c r="A852">
        <v>843</v>
      </c>
      <c r="B852" s="142"/>
      <c r="C852" s="142"/>
      <c r="D852" s="142"/>
      <c r="E852" s="142"/>
      <c r="F852" s="142"/>
      <c r="G852" t="str">
        <f t="shared" si="91"/>
        <v/>
      </c>
      <c r="H852" s="142"/>
      <c r="I852" t="str">
        <f t="shared" ca="1" si="92"/>
        <v/>
      </c>
      <c r="J852" s="142"/>
      <c r="K852" t="str">
        <f t="shared" ca="1" si="93"/>
        <v/>
      </c>
      <c r="L852" s="142"/>
      <c r="M852" s="142"/>
      <c r="N852" s="142"/>
      <c r="O852" s="146"/>
      <c r="P852" s="146"/>
      <c r="Q852" s="145">
        <f t="shared" si="95"/>
        <v>0</v>
      </c>
      <c r="R852" s="146"/>
      <c r="S852" s="146"/>
      <c r="T852" s="145">
        <f t="shared" si="96"/>
        <v>0</v>
      </c>
      <c r="U852" s="146"/>
      <c r="V852" s="146"/>
      <c r="W852" s="145">
        <f t="shared" si="97"/>
        <v>0</v>
      </c>
      <c r="X852" s="126">
        <f t="shared" si="94"/>
        <v>0</v>
      </c>
    </row>
    <row r="853" spans="1:24" x14ac:dyDescent="0.55000000000000004">
      <c r="A853">
        <v>844</v>
      </c>
      <c r="B853" s="142"/>
      <c r="C853" s="142"/>
      <c r="D853" s="142"/>
      <c r="E853" s="142"/>
      <c r="F853" s="142"/>
      <c r="G853" t="str">
        <f t="shared" si="91"/>
        <v/>
      </c>
      <c r="H853" s="142"/>
      <c r="I853" t="str">
        <f t="shared" ca="1" si="92"/>
        <v/>
      </c>
      <c r="J853" s="142"/>
      <c r="K853" t="str">
        <f t="shared" ca="1" si="93"/>
        <v/>
      </c>
      <c r="L853" s="142"/>
      <c r="M853" s="142"/>
      <c r="N853" s="142"/>
      <c r="O853" s="146"/>
      <c r="P853" s="146"/>
      <c r="Q853" s="145">
        <f t="shared" si="95"/>
        <v>0</v>
      </c>
      <c r="R853" s="146"/>
      <c r="S853" s="146"/>
      <c r="T853" s="145">
        <f t="shared" si="96"/>
        <v>0</v>
      </c>
      <c r="U853" s="146"/>
      <c r="V853" s="146"/>
      <c r="W853" s="145">
        <f t="shared" si="97"/>
        <v>0</v>
      </c>
      <c r="X853" s="126">
        <f t="shared" si="94"/>
        <v>0</v>
      </c>
    </row>
    <row r="854" spans="1:24" x14ac:dyDescent="0.55000000000000004">
      <c r="A854">
        <v>845</v>
      </c>
      <c r="B854" s="142"/>
      <c r="C854" s="142"/>
      <c r="D854" s="142"/>
      <c r="E854" s="142"/>
      <c r="F854" s="142"/>
      <c r="G854" t="str">
        <f t="shared" si="91"/>
        <v/>
      </c>
      <c r="H854" s="142"/>
      <c r="I854" t="str">
        <f t="shared" ca="1" si="92"/>
        <v/>
      </c>
      <c r="J854" s="142"/>
      <c r="K854" t="str">
        <f t="shared" ca="1" si="93"/>
        <v/>
      </c>
      <c r="L854" s="142"/>
      <c r="M854" s="142"/>
      <c r="N854" s="142"/>
      <c r="O854" s="146"/>
      <c r="P854" s="146"/>
      <c r="Q854" s="145">
        <f t="shared" si="95"/>
        <v>0</v>
      </c>
      <c r="R854" s="146"/>
      <c r="S854" s="146"/>
      <c r="T854" s="145">
        <f t="shared" si="96"/>
        <v>0</v>
      </c>
      <c r="U854" s="146"/>
      <c r="V854" s="146"/>
      <c r="W854" s="145">
        <f t="shared" si="97"/>
        <v>0</v>
      </c>
      <c r="X854" s="126">
        <f t="shared" si="94"/>
        <v>0</v>
      </c>
    </row>
    <row r="855" spans="1:24" x14ac:dyDescent="0.55000000000000004">
      <c r="A855">
        <v>846</v>
      </c>
      <c r="B855" s="142"/>
      <c r="C855" s="142"/>
      <c r="D855" s="142"/>
      <c r="E855" s="142"/>
      <c r="F855" s="142"/>
      <c r="G855" t="str">
        <f t="shared" si="91"/>
        <v/>
      </c>
      <c r="H855" s="142"/>
      <c r="I855" t="str">
        <f t="shared" ca="1" si="92"/>
        <v/>
      </c>
      <c r="J855" s="142"/>
      <c r="K855" t="str">
        <f t="shared" ca="1" si="93"/>
        <v/>
      </c>
      <c r="L855" s="142"/>
      <c r="M855" s="142"/>
      <c r="N855" s="142"/>
      <c r="O855" s="146"/>
      <c r="P855" s="146"/>
      <c r="Q855" s="145">
        <f t="shared" si="95"/>
        <v>0</v>
      </c>
      <c r="R855" s="146"/>
      <c r="S855" s="146"/>
      <c r="T855" s="145">
        <f t="shared" si="96"/>
        <v>0</v>
      </c>
      <c r="U855" s="146"/>
      <c r="V855" s="146"/>
      <c r="W855" s="145">
        <f t="shared" si="97"/>
        <v>0</v>
      </c>
      <c r="X855" s="126">
        <f t="shared" si="94"/>
        <v>0</v>
      </c>
    </row>
    <row r="856" spans="1:24" x14ac:dyDescent="0.55000000000000004">
      <c r="A856">
        <v>847</v>
      </c>
      <c r="B856" s="142"/>
      <c r="C856" s="142"/>
      <c r="D856" s="142"/>
      <c r="E856" s="142"/>
      <c r="F856" s="142"/>
      <c r="G856" t="str">
        <f t="shared" si="91"/>
        <v/>
      </c>
      <c r="H856" s="142"/>
      <c r="I856" t="str">
        <f t="shared" ca="1" si="92"/>
        <v/>
      </c>
      <c r="J856" s="142"/>
      <c r="K856" t="str">
        <f t="shared" ca="1" si="93"/>
        <v/>
      </c>
      <c r="L856" s="142"/>
      <c r="M856" s="142"/>
      <c r="N856" s="142"/>
      <c r="O856" s="146"/>
      <c r="P856" s="146"/>
      <c r="Q856" s="145">
        <f t="shared" si="95"/>
        <v>0</v>
      </c>
      <c r="R856" s="146"/>
      <c r="S856" s="146"/>
      <c r="T856" s="145">
        <f t="shared" si="96"/>
        <v>0</v>
      </c>
      <c r="U856" s="146"/>
      <c r="V856" s="146"/>
      <c r="W856" s="145">
        <f t="shared" si="97"/>
        <v>0</v>
      </c>
      <c r="X856" s="126">
        <f t="shared" si="94"/>
        <v>0</v>
      </c>
    </row>
    <row r="857" spans="1:24" x14ac:dyDescent="0.55000000000000004">
      <c r="A857">
        <v>848</v>
      </c>
      <c r="B857" s="142"/>
      <c r="C857" s="142"/>
      <c r="D857" s="142"/>
      <c r="E857" s="142"/>
      <c r="F857" s="142"/>
      <c r="G857" t="str">
        <f t="shared" si="91"/>
        <v/>
      </c>
      <c r="H857" s="142"/>
      <c r="I857" t="str">
        <f t="shared" ca="1" si="92"/>
        <v/>
      </c>
      <c r="J857" s="142"/>
      <c r="K857" t="str">
        <f t="shared" ca="1" si="93"/>
        <v/>
      </c>
      <c r="L857" s="142"/>
      <c r="M857" s="142"/>
      <c r="N857" s="142"/>
      <c r="O857" s="146"/>
      <c r="P857" s="146"/>
      <c r="Q857" s="145">
        <f t="shared" si="95"/>
        <v>0</v>
      </c>
      <c r="R857" s="146"/>
      <c r="S857" s="146"/>
      <c r="T857" s="145">
        <f t="shared" si="96"/>
        <v>0</v>
      </c>
      <c r="U857" s="146"/>
      <c r="V857" s="146"/>
      <c r="W857" s="145">
        <f t="shared" si="97"/>
        <v>0</v>
      </c>
      <c r="X857" s="126">
        <f t="shared" si="94"/>
        <v>0</v>
      </c>
    </row>
    <row r="858" spans="1:24" x14ac:dyDescent="0.55000000000000004">
      <c r="A858">
        <v>849</v>
      </c>
      <c r="B858" s="142"/>
      <c r="C858" s="142"/>
      <c r="D858" s="142"/>
      <c r="E858" s="142"/>
      <c r="F858" s="142"/>
      <c r="G858" t="str">
        <f t="shared" si="91"/>
        <v/>
      </c>
      <c r="H858" s="142"/>
      <c r="I858" t="str">
        <f t="shared" ca="1" si="92"/>
        <v/>
      </c>
      <c r="J858" s="142"/>
      <c r="K858" t="str">
        <f t="shared" ca="1" si="93"/>
        <v/>
      </c>
      <c r="L858" s="142"/>
      <c r="M858" s="142"/>
      <c r="N858" s="142"/>
      <c r="O858" s="146"/>
      <c r="P858" s="146"/>
      <c r="Q858" s="145">
        <f t="shared" si="95"/>
        <v>0</v>
      </c>
      <c r="R858" s="146"/>
      <c r="S858" s="146"/>
      <c r="T858" s="145">
        <f t="shared" si="96"/>
        <v>0</v>
      </c>
      <c r="U858" s="146"/>
      <c r="V858" s="146"/>
      <c r="W858" s="145">
        <f t="shared" si="97"/>
        <v>0</v>
      </c>
      <c r="X858" s="126">
        <f t="shared" si="94"/>
        <v>0</v>
      </c>
    </row>
    <row r="859" spans="1:24" x14ac:dyDescent="0.55000000000000004">
      <c r="A859">
        <v>850</v>
      </c>
      <c r="B859" s="142"/>
      <c r="C859" s="142"/>
      <c r="D859" s="142"/>
      <c r="E859" s="142"/>
      <c r="F859" s="142"/>
      <c r="G859" t="str">
        <f t="shared" si="91"/>
        <v/>
      </c>
      <c r="H859" s="142"/>
      <c r="I859" t="str">
        <f t="shared" ca="1" si="92"/>
        <v/>
      </c>
      <c r="J859" s="142"/>
      <c r="K859" t="str">
        <f t="shared" ca="1" si="93"/>
        <v/>
      </c>
      <c r="L859" s="142"/>
      <c r="M859" s="142"/>
      <c r="N859" s="142"/>
      <c r="O859" s="146"/>
      <c r="P859" s="146"/>
      <c r="Q859" s="145">
        <f t="shared" si="95"/>
        <v>0</v>
      </c>
      <c r="R859" s="146"/>
      <c r="S859" s="146"/>
      <c r="T859" s="145">
        <f t="shared" si="96"/>
        <v>0</v>
      </c>
      <c r="U859" s="146"/>
      <c r="V859" s="146"/>
      <c r="W859" s="145">
        <f t="shared" si="97"/>
        <v>0</v>
      </c>
      <c r="X859" s="126">
        <f t="shared" si="94"/>
        <v>0</v>
      </c>
    </row>
    <row r="860" spans="1:24" x14ac:dyDescent="0.55000000000000004">
      <c r="A860">
        <v>851</v>
      </c>
      <c r="B860" s="142"/>
      <c r="C860" s="142"/>
      <c r="D860" s="142"/>
      <c r="E860" s="142"/>
      <c r="F860" s="142"/>
      <c r="G860" t="str">
        <f t="shared" si="91"/>
        <v/>
      </c>
      <c r="H860" s="142"/>
      <c r="I860" t="str">
        <f t="shared" ca="1" si="92"/>
        <v/>
      </c>
      <c r="J860" s="142"/>
      <c r="K860" t="str">
        <f t="shared" ca="1" si="93"/>
        <v/>
      </c>
      <c r="L860" s="142"/>
      <c r="M860" s="142"/>
      <c r="N860" s="142"/>
      <c r="O860" s="146"/>
      <c r="P860" s="146"/>
      <c r="Q860" s="145">
        <f t="shared" si="95"/>
        <v>0</v>
      </c>
      <c r="R860" s="146"/>
      <c r="S860" s="146"/>
      <c r="T860" s="145">
        <f t="shared" si="96"/>
        <v>0</v>
      </c>
      <c r="U860" s="146"/>
      <c r="V860" s="146"/>
      <c r="W860" s="145">
        <f t="shared" si="97"/>
        <v>0</v>
      </c>
      <c r="X860" s="126">
        <f t="shared" si="94"/>
        <v>0</v>
      </c>
    </row>
    <row r="861" spans="1:24" x14ac:dyDescent="0.55000000000000004">
      <c r="A861">
        <v>852</v>
      </c>
      <c r="B861" s="142"/>
      <c r="C861" s="142"/>
      <c r="D861" s="142"/>
      <c r="E861" s="142"/>
      <c r="F861" s="142"/>
      <c r="G861" t="str">
        <f t="shared" si="91"/>
        <v/>
      </c>
      <c r="H861" s="142"/>
      <c r="I861" t="str">
        <f t="shared" ca="1" si="92"/>
        <v/>
      </c>
      <c r="J861" s="142"/>
      <c r="K861" t="str">
        <f t="shared" ca="1" si="93"/>
        <v/>
      </c>
      <c r="L861" s="142"/>
      <c r="M861" s="142"/>
      <c r="N861" s="142"/>
      <c r="O861" s="146"/>
      <c r="P861" s="146"/>
      <c r="Q861" s="145">
        <f t="shared" si="95"/>
        <v>0</v>
      </c>
      <c r="R861" s="146"/>
      <c r="S861" s="146"/>
      <c r="T861" s="145">
        <f t="shared" si="96"/>
        <v>0</v>
      </c>
      <c r="U861" s="146"/>
      <c r="V861" s="146"/>
      <c r="W861" s="145">
        <f t="shared" si="97"/>
        <v>0</v>
      </c>
      <c r="X861" s="126">
        <f t="shared" si="94"/>
        <v>0</v>
      </c>
    </row>
    <row r="862" spans="1:24" x14ac:dyDescent="0.55000000000000004">
      <c r="A862">
        <v>853</v>
      </c>
      <c r="B862" s="142"/>
      <c r="C862" s="142"/>
      <c r="D862" s="142"/>
      <c r="E862" s="142"/>
      <c r="F862" s="142"/>
      <c r="G862" t="str">
        <f t="shared" si="91"/>
        <v/>
      </c>
      <c r="H862" s="142"/>
      <c r="I862" t="str">
        <f t="shared" ca="1" si="92"/>
        <v/>
      </c>
      <c r="J862" s="142"/>
      <c r="K862" t="str">
        <f t="shared" ca="1" si="93"/>
        <v/>
      </c>
      <c r="L862" s="142"/>
      <c r="M862" s="142"/>
      <c r="N862" s="142"/>
      <c r="O862" s="146"/>
      <c r="P862" s="146"/>
      <c r="Q862" s="145">
        <f t="shared" si="95"/>
        <v>0</v>
      </c>
      <c r="R862" s="146"/>
      <c r="S862" s="146"/>
      <c r="T862" s="145">
        <f t="shared" si="96"/>
        <v>0</v>
      </c>
      <c r="U862" s="146"/>
      <c r="V862" s="146"/>
      <c r="W862" s="145">
        <f t="shared" si="97"/>
        <v>0</v>
      </c>
      <c r="X862" s="126">
        <f t="shared" si="94"/>
        <v>0</v>
      </c>
    </row>
    <row r="863" spans="1:24" x14ac:dyDescent="0.55000000000000004">
      <c r="A863">
        <v>854</v>
      </c>
      <c r="B863" s="142"/>
      <c r="C863" s="142"/>
      <c r="D863" s="142"/>
      <c r="E863" s="142"/>
      <c r="F863" s="142"/>
      <c r="G863" t="str">
        <f t="shared" si="91"/>
        <v/>
      </c>
      <c r="H863" s="142"/>
      <c r="I863" t="str">
        <f t="shared" ca="1" si="92"/>
        <v/>
      </c>
      <c r="J863" s="142"/>
      <c r="K863" t="str">
        <f t="shared" ca="1" si="93"/>
        <v/>
      </c>
      <c r="L863" s="142"/>
      <c r="M863" s="142"/>
      <c r="N863" s="142"/>
      <c r="O863" s="146"/>
      <c r="P863" s="146"/>
      <c r="Q863" s="145">
        <f t="shared" si="95"/>
        <v>0</v>
      </c>
      <c r="R863" s="146"/>
      <c r="S863" s="146"/>
      <c r="T863" s="145">
        <f t="shared" si="96"/>
        <v>0</v>
      </c>
      <c r="U863" s="146"/>
      <c r="V863" s="146"/>
      <c r="W863" s="145">
        <f t="shared" si="97"/>
        <v>0</v>
      </c>
      <c r="X863" s="126">
        <f t="shared" si="94"/>
        <v>0</v>
      </c>
    </row>
    <row r="864" spans="1:24" x14ac:dyDescent="0.55000000000000004">
      <c r="A864">
        <v>855</v>
      </c>
      <c r="B864" s="142"/>
      <c r="C864" s="142"/>
      <c r="D864" s="142"/>
      <c r="E864" s="142"/>
      <c r="F864" s="142"/>
      <c r="G864" t="str">
        <f t="shared" si="91"/>
        <v/>
      </c>
      <c r="H864" s="142"/>
      <c r="I864" t="str">
        <f t="shared" ca="1" si="92"/>
        <v/>
      </c>
      <c r="J864" s="142"/>
      <c r="K864" t="str">
        <f t="shared" ca="1" si="93"/>
        <v/>
      </c>
      <c r="L864" s="142"/>
      <c r="M864" s="142"/>
      <c r="N864" s="142"/>
      <c r="O864" s="146"/>
      <c r="P864" s="146"/>
      <c r="Q864" s="145">
        <f t="shared" si="95"/>
        <v>0</v>
      </c>
      <c r="R864" s="146"/>
      <c r="S864" s="146"/>
      <c r="T864" s="145">
        <f t="shared" si="96"/>
        <v>0</v>
      </c>
      <c r="U864" s="146"/>
      <c r="V864" s="146"/>
      <c r="W864" s="145">
        <f t="shared" si="97"/>
        <v>0</v>
      </c>
      <c r="X864" s="126">
        <f t="shared" si="94"/>
        <v>0</v>
      </c>
    </row>
    <row r="865" spans="1:24" x14ac:dyDescent="0.55000000000000004">
      <c r="A865">
        <v>856</v>
      </c>
      <c r="B865" s="142"/>
      <c r="C865" s="142"/>
      <c r="D865" s="142"/>
      <c r="E865" s="142"/>
      <c r="F865" s="142"/>
      <c r="G865" t="str">
        <f t="shared" si="91"/>
        <v/>
      </c>
      <c r="H865" s="142"/>
      <c r="I865" t="str">
        <f t="shared" ca="1" si="92"/>
        <v/>
      </c>
      <c r="J865" s="142"/>
      <c r="K865" t="str">
        <f t="shared" ca="1" si="93"/>
        <v/>
      </c>
      <c r="L865" s="142"/>
      <c r="M865" s="142"/>
      <c r="N865" s="142"/>
      <c r="O865" s="146"/>
      <c r="P865" s="146"/>
      <c r="Q865" s="145">
        <f t="shared" si="95"/>
        <v>0</v>
      </c>
      <c r="R865" s="146"/>
      <c r="S865" s="146"/>
      <c r="T865" s="145">
        <f t="shared" si="96"/>
        <v>0</v>
      </c>
      <c r="U865" s="146"/>
      <c r="V865" s="146"/>
      <c r="W865" s="145">
        <f t="shared" si="97"/>
        <v>0</v>
      </c>
      <c r="X865" s="126">
        <f t="shared" si="94"/>
        <v>0</v>
      </c>
    </row>
    <row r="866" spans="1:24" x14ac:dyDescent="0.55000000000000004">
      <c r="A866">
        <v>857</v>
      </c>
      <c r="B866" s="142"/>
      <c r="C866" s="142"/>
      <c r="D866" s="142"/>
      <c r="E866" s="142"/>
      <c r="F866" s="142"/>
      <c r="G866" t="str">
        <f t="shared" si="91"/>
        <v/>
      </c>
      <c r="H866" s="142"/>
      <c r="I866" t="str">
        <f t="shared" ca="1" si="92"/>
        <v/>
      </c>
      <c r="J866" s="142"/>
      <c r="K866" t="str">
        <f t="shared" ca="1" si="93"/>
        <v/>
      </c>
      <c r="L866" s="142"/>
      <c r="M866" s="142"/>
      <c r="N866" s="142"/>
      <c r="O866" s="146"/>
      <c r="P866" s="146"/>
      <c r="Q866" s="145">
        <f t="shared" si="95"/>
        <v>0</v>
      </c>
      <c r="R866" s="146"/>
      <c r="S866" s="146"/>
      <c r="T866" s="145">
        <f t="shared" si="96"/>
        <v>0</v>
      </c>
      <c r="U866" s="146"/>
      <c r="V866" s="146"/>
      <c r="W866" s="145">
        <f t="shared" si="97"/>
        <v>0</v>
      </c>
      <c r="X866" s="126">
        <f t="shared" si="94"/>
        <v>0</v>
      </c>
    </row>
    <row r="867" spans="1:24" x14ac:dyDescent="0.55000000000000004">
      <c r="A867">
        <v>858</v>
      </c>
      <c r="B867" s="142"/>
      <c r="C867" s="142"/>
      <c r="D867" s="142"/>
      <c r="E867" s="142"/>
      <c r="F867" s="142"/>
      <c r="G867" t="str">
        <f t="shared" si="91"/>
        <v/>
      </c>
      <c r="H867" s="142"/>
      <c r="I867" t="str">
        <f t="shared" ca="1" si="92"/>
        <v/>
      </c>
      <c r="J867" s="142"/>
      <c r="K867" t="str">
        <f t="shared" ca="1" si="93"/>
        <v/>
      </c>
      <c r="L867" s="142"/>
      <c r="M867" s="142"/>
      <c r="N867" s="142"/>
      <c r="O867" s="146"/>
      <c r="P867" s="146"/>
      <c r="Q867" s="145">
        <f t="shared" si="95"/>
        <v>0</v>
      </c>
      <c r="R867" s="146"/>
      <c r="S867" s="146"/>
      <c r="T867" s="145">
        <f t="shared" si="96"/>
        <v>0</v>
      </c>
      <c r="U867" s="146"/>
      <c r="V867" s="146"/>
      <c r="W867" s="145">
        <f t="shared" si="97"/>
        <v>0</v>
      </c>
      <c r="X867" s="126">
        <f t="shared" si="94"/>
        <v>0</v>
      </c>
    </row>
    <row r="868" spans="1:24" x14ac:dyDescent="0.55000000000000004">
      <c r="A868">
        <v>859</v>
      </c>
      <c r="B868" s="142"/>
      <c r="C868" s="142"/>
      <c r="D868" s="142"/>
      <c r="E868" s="142"/>
      <c r="F868" s="142"/>
      <c r="G868" t="str">
        <f t="shared" si="91"/>
        <v/>
      </c>
      <c r="H868" s="142"/>
      <c r="I868" t="str">
        <f t="shared" ca="1" si="92"/>
        <v/>
      </c>
      <c r="J868" s="142"/>
      <c r="K868" t="str">
        <f t="shared" ca="1" si="93"/>
        <v/>
      </c>
      <c r="L868" s="142"/>
      <c r="M868" s="142"/>
      <c r="N868" s="142"/>
      <c r="O868" s="146"/>
      <c r="P868" s="146"/>
      <c r="Q868" s="145">
        <f t="shared" si="95"/>
        <v>0</v>
      </c>
      <c r="R868" s="146"/>
      <c r="S868" s="146"/>
      <c r="T868" s="145">
        <f t="shared" si="96"/>
        <v>0</v>
      </c>
      <c r="U868" s="146"/>
      <c r="V868" s="146"/>
      <c r="W868" s="145">
        <f t="shared" si="97"/>
        <v>0</v>
      </c>
      <c r="X868" s="126">
        <f t="shared" si="94"/>
        <v>0</v>
      </c>
    </row>
    <row r="869" spans="1:24" x14ac:dyDescent="0.55000000000000004">
      <c r="A869">
        <v>860</v>
      </c>
      <c r="B869" s="142"/>
      <c r="C869" s="142"/>
      <c r="D869" s="142"/>
      <c r="E869" s="142"/>
      <c r="F869" s="142"/>
      <c r="G869" t="str">
        <f t="shared" si="91"/>
        <v/>
      </c>
      <c r="H869" s="142"/>
      <c r="I869" t="str">
        <f t="shared" ca="1" si="92"/>
        <v/>
      </c>
      <c r="J869" s="142"/>
      <c r="K869" t="str">
        <f t="shared" ca="1" si="93"/>
        <v/>
      </c>
      <c r="L869" s="142"/>
      <c r="M869" s="142"/>
      <c r="N869" s="142"/>
      <c r="O869" s="146"/>
      <c r="P869" s="146"/>
      <c r="Q869" s="145">
        <f t="shared" si="95"/>
        <v>0</v>
      </c>
      <c r="R869" s="146"/>
      <c r="S869" s="146"/>
      <c r="T869" s="145">
        <f t="shared" si="96"/>
        <v>0</v>
      </c>
      <c r="U869" s="146"/>
      <c r="V869" s="146"/>
      <c r="W869" s="145">
        <f t="shared" si="97"/>
        <v>0</v>
      </c>
      <c r="X869" s="126">
        <f t="shared" si="94"/>
        <v>0</v>
      </c>
    </row>
    <row r="870" spans="1:24" x14ac:dyDescent="0.55000000000000004">
      <c r="A870">
        <v>861</v>
      </c>
      <c r="B870" s="142"/>
      <c r="C870" s="142"/>
      <c r="D870" s="142"/>
      <c r="E870" s="142"/>
      <c r="F870" s="142"/>
      <c r="G870" t="str">
        <f t="shared" si="91"/>
        <v/>
      </c>
      <c r="H870" s="142"/>
      <c r="I870" t="str">
        <f t="shared" ca="1" si="92"/>
        <v/>
      </c>
      <c r="J870" s="142"/>
      <c r="K870" t="str">
        <f t="shared" ca="1" si="93"/>
        <v/>
      </c>
      <c r="L870" s="142"/>
      <c r="M870" s="142"/>
      <c r="N870" s="142"/>
      <c r="O870" s="146"/>
      <c r="P870" s="146"/>
      <c r="Q870" s="145">
        <f t="shared" si="95"/>
        <v>0</v>
      </c>
      <c r="R870" s="146"/>
      <c r="S870" s="146"/>
      <c r="T870" s="145">
        <f t="shared" si="96"/>
        <v>0</v>
      </c>
      <c r="U870" s="146"/>
      <c r="V870" s="146"/>
      <c r="W870" s="145">
        <f t="shared" si="97"/>
        <v>0</v>
      </c>
      <c r="X870" s="126">
        <f t="shared" si="94"/>
        <v>0</v>
      </c>
    </row>
    <row r="871" spans="1:24" x14ac:dyDescent="0.55000000000000004">
      <c r="A871">
        <v>862</v>
      </c>
      <c r="B871" s="142"/>
      <c r="C871" s="142"/>
      <c r="D871" s="142"/>
      <c r="E871" s="142"/>
      <c r="F871" s="142"/>
      <c r="G871" t="str">
        <f t="shared" si="91"/>
        <v/>
      </c>
      <c r="H871" s="142"/>
      <c r="I871" t="str">
        <f t="shared" ca="1" si="92"/>
        <v/>
      </c>
      <c r="J871" s="142"/>
      <c r="K871" t="str">
        <f t="shared" ca="1" si="93"/>
        <v/>
      </c>
      <c r="L871" s="142"/>
      <c r="M871" s="142"/>
      <c r="N871" s="142"/>
      <c r="O871" s="146"/>
      <c r="P871" s="146"/>
      <c r="Q871" s="145">
        <f t="shared" si="95"/>
        <v>0</v>
      </c>
      <c r="R871" s="146"/>
      <c r="S871" s="146"/>
      <c r="T871" s="145">
        <f t="shared" si="96"/>
        <v>0</v>
      </c>
      <c r="U871" s="146"/>
      <c r="V871" s="146"/>
      <c r="W871" s="145">
        <f t="shared" si="97"/>
        <v>0</v>
      </c>
      <c r="X871" s="126">
        <f t="shared" si="94"/>
        <v>0</v>
      </c>
    </row>
    <row r="872" spans="1:24" x14ac:dyDescent="0.55000000000000004">
      <c r="A872">
        <v>863</v>
      </c>
      <c r="B872" s="142"/>
      <c r="C872" s="142"/>
      <c r="D872" s="142"/>
      <c r="E872" s="142"/>
      <c r="F872" s="142"/>
      <c r="G872" t="str">
        <f t="shared" si="91"/>
        <v/>
      </c>
      <c r="H872" s="142"/>
      <c r="I872" t="str">
        <f t="shared" ca="1" si="92"/>
        <v/>
      </c>
      <c r="J872" s="142"/>
      <c r="K872" t="str">
        <f t="shared" ca="1" si="93"/>
        <v/>
      </c>
      <c r="L872" s="142"/>
      <c r="M872" s="142"/>
      <c r="N872" s="142"/>
      <c r="O872" s="146"/>
      <c r="P872" s="146"/>
      <c r="Q872" s="145">
        <f t="shared" si="95"/>
        <v>0</v>
      </c>
      <c r="R872" s="146"/>
      <c r="S872" s="146"/>
      <c r="T872" s="145">
        <f t="shared" si="96"/>
        <v>0</v>
      </c>
      <c r="U872" s="146"/>
      <c r="V872" s="146"/>
      <c r="W872" s="145">
        <f t="shared" si="97"/>
        <v>0</v>
      </c>
      <c r="X872" s="126">
        <f t="shared" si="94"/>
        <v>0</v>
      </c>
    </row>
    <row r="873" spans="1:24" x14ac:dyDescent="0.55000000000000004">
      <c r="A873">
        <v>864</v>
      </c>
      <c r="B873" s="142"/>
      <c r="C873" s="142"/>
      <c r="D873" s="142"/>
      <c r="E873" s="142"/>
      <c r="F873" s="142"/>
      <c r="G873" t="str">
        <f t="shared" si="91"/>
        <v/>
      </c>
      <c r="H873" s="142"/>
      <c r="I873" t="str">
        <f t="shared" ca="1" si="92"/>
        <v/>
      </c>
      <c r="J873" s="142"/>
      <c r="K873" t="str">
        <f t="shared" ca="1" si="93"/>
        <v/>
      </c>
      <c r="L873" s="142"/>
      <c r="M873" s="142"/>
      <c r="N873" s="142"/>
      <c r="O873" s="146"/>
      <c r="P873" s="146"/>
      <c r="Q873" s="145">
        <f t="shared" si="95"/>
        <v>0</v>
      </c>
      <c r="R873" s="146"/>
      <c r="S873" s="146"/>
      <c r="T873" s="145">
        <f t="shared" si="96"/>
        <v>0</v>
      </c>
      <c r="U873" s="146"/>
      <c r="V873" s="146"/>
      <c r="W873" s="145">
        <f t="shared" si="97"/>
        <v>0</v>
      </c>
      <c r="X873" s="126">
        <f t="shared" si="94"/>
        <v>0</v>
      </c>
    </row>
    <row r="874" spans="1:24" x14ac:dyDescent="0.55000000000000004">
      <c r="A874">
        <v>865</v>
      </c>
      <c r="B874" s="142"/>
      <c r="C874" s="142"/>
      <c r="D874" s="142"/>
      <c r="E874" s="142"/>
      <c r="F874" s="142"/>
      <c r="G874" t="str">
        <f t="shared" si="91"/>
        <v/>
      </c>
      <c r="H874" s="142"/>
      <c r="I874" t="str">
        <f t="shared" ca="1" si="92"/>
        <v/>
      </c>
      <c r="J874" s="142"/>
      <c r="K874" t="str">
        <f t="shared" ca="1" si="93"/>
        <v/>
      </c>
      <c r="L874" s="142"/>
      <c r="M874" s="142"/>
      <c r="N874" s="142"/>
      <c r="O874" s="146"/>
      <c r="P874" s="146"/>
      <c r="Q874" s="145">
        <f t="shared" si="95"/>
        <v>0</v>
      </c>
      <c r="R874" s="146"/>
      <c r="S874" s="146"/>
      <c r="T874" s="145">
        <f t="shared" si="96"/>
        <v>0</v>
      </c>
      <c r="U874" s="146"/>
      <c r="V874" s="146"/>
      <c r="W874" s="145">
        <f t="shared" si="97"/>
        <v>0</v>
      </c>
      <c r="X874" s="126">
        <f t="shared" si="94"/>
        <v>0</v>
      </c>
    </row>
    <row r="875" spans="1:24" x14ac:dyDescent="0.55000000000000004">
      <c r="A875">
        <v>866</v>
      </c>
      <c r="B875" s="142"/>
      <c r="C875" s="142"/>
      <c r="D875" s="142"/>
      <c r="E875" s="142"/>
      <c r="F875" s="142"/>
      <c r="G875" t="str">
        <f t="shared" si="91"/>
        <v/>
      </c>
      <c r="H875" s="142"/>
      <c r="I875" t="str">
        <f t="shared" ca="1" si="92"/>
        <v/>
      </c>
      <c r="J875" s="142"/>
      <c r="K875" t="str">
        <f t="shared" ca="1" si="93"/>
        <v/>
      </c>
      <c r="L875" s="142"/>
      <c r="M875" s="142"/>
      <c r="N875" s="142"/>
      <c r="O875" s="146"/>
      <c r="P875" s="146"/>
      <c r="Q875" s="145">
        <f t="shared" si="95"/>
        <v>0</v>
      </c>
      <c r="R875" s="146"/>
      <c r="S875" s="146"/>
      <c r="T875" s="145">
        <f t="shared" si="96"/>
        <v>0</v>
      </c>
      <c r="U875" s="146"/>
      <c r="V875" s="146"/>
      <c r="W875" s="145">
        <f t="shared" si="97"/>
        <v>0</v>
      </c>
      <c r="X875" s="126">
        <f t="shared" si="94"/>
        <v>0</v>
      </c>
    </row>
    <row r="876" spans="1:24" x14ac:dyDescent="0.55000000000000004">
      <c r="A876">
        <v>867</v>
      </c>
      <c r="B876" s="142"/>
      <c r="C876" s="142"/>
      <c r="D876" s="142"/>
      <c r="E876" s="142"/>
      <c r="F876" s="142"/>
      <c r="G876" t="str">
        <f t="shared" si="91"/>
        <v/>
      </c>
      <c r="H876" s="142"/>
      <c r="I876" t="str">
        <f t="shared" ca="1" si="92"/>
        <v/>
      </c>
      <c r="J876" s="142"/>
      <c r="K876" t="str">
        <f t="shared" ca="1" si="93"/>
        <v/>
      </c>
      <c r="L876" s="142"/>
      <c r="M876" s="142"/>
      <c r="N876" s="142"/>
      <c r="O876" s="146"/>
      <c r="P876" s="146"/>
      <c r="Q876" s="145">
        <f t="shared" si="95"/>
        <v>0</v>
      </c>
      <c r="R876" s="146"/>
      <c r="S876" s="146"/>
      <c r="T876" s="145">
        <f t="shared" si="96"/>
        <v>0</v>
      </c>
      <c r="U876" s="146"/>
      <c r="V876" s="146"/>
      <c r="W876" s="145">
        <f t="shared" si="97"/>
        <v>0</v>
      </c>
      <c r="X876" s="126">
        <f t="shared" si="94"/>
        <v>0</v>
      </c>
    </row>
    <row r="877" spans="1:24" x14ac:dyDescent="0.55000000000000004">
      <c r="A877">
        <v>868</v>
      </c>
      <c r="B877" s="142"/>
      <c r="C877" s="142"/>
      <c r="D877" s="142"/>
      <c r="E877" s="142"/>
      <c r="F877" s="142"/>
      <c r="G877" t="str">
        <f t="shared" si="91"/>
        <v/>
      </c>
      <c r="H877" s="142"/>
      <c r="I877" t="str">
        <f t="shared" ca="1" si="92"/>
        <v/>
      </c>
      <c r="J877" s="142"/>
      <c r="K877" t="str">
        <f t="shared" ca="1" si="93"/>
        <v/>
      </c>
      <c r="L877" s="142"/>
      <c r="M877" s="142"/>
      <c r="N877" s="142"/>
      <c r="O877" s="146"/>
      <c r="P877" s="146"/>
      <c r="Q877" s="145">
        <f t="shared" si="95"/>
        <v>0</v>
      </c>
      <c r="R877" s="146"/>
      <c r="S877" s="146"/>
      <c r="T877" s="145">
        <f t="shared" si="96"/>
        <v>0</v>
      </c>
      <c r="U877" s="146"/>
      <c r="V877" s="146"/>
      <c r="W877" s="145">
        <f t="shared" si="97"/>
        <v>0</v>
      </c>
      <c r="X877" s="126">
        <f t="shared" si="94"/>
        <v>0</v>
      </c>
    </row>
    <row r="878" spans="1:24" x14ac:dyDescent="0.55000000000000004">
      <c r="A878">
        <v>869</v>
      </c>
      <c r="B878" s="142"/>
      <c r="C878" s="142"/>
      <c r="D878" s="142"/>
      <c r="E878" s="142"/>
      <c r="F878" s="142"/>
      <c r="G878" t="str">
        <f t="shared" si="91"/>
        <v/>
      </c>
      <c r="H878" s="142"/>
      <c r="I878" t="str">
        <f t="shared" ca="1" si="92"/>
        <v/>
      </c>
      <c r="J878" s="142"/>
      <c r="K878" t="str">
        <f t="shared" ca="1" si="93"/>
        <v/>
      </c>
      <c r="L878" s="142"/>
      <c r="M878" s="142"/>
      <c r="N878" s="142"/>
      <c r="O878" s="146"/>
      <c r="P878" s="146"/>
      <c r="Q878" s="145">
        <f t="shared" si="95"/>
        <v>0</v>
      </c>
      <c r="R878" s="146"/>
      <c r="S878" s="146"/>
      <c r="T878" s="145">
        <f t="shared" si="96"/>
        <v>0</v>
      </c>
      <c r="U878" s="146"/>
      <c r="V878" s="146"/>
      <c r="W878" s="145">
        <f t="shared" si="97"/>
        <v>0</v>
      </c>
      <c r="X878" s="126">
        <f t="shared" si="94"/>
        <v>0</v>
      </c>
    </row>
    <row r="879" spans="1:24" x14ac:dyDescent="0.55000000000000004">
      <c r="A879">
        <v>870</v>
      </c>
      <c r="B879" s="142"/>
      <c r="C879" s="142"/>
      <c r="D879" s="142"/>
      <c r="E879" s="142"/>
      <c r="F879" s="142"/>
      <c r="G879" t="str">
        <f t="shared" si="91"/>
        <v/>
      </c>
      <c r="H879" s="142"/>
      <c r="I879" t="str">
        <f t="shared" ca="1" si="92"/>
        <v/>
      </c>
      <c r="J879" s="142"/>
      <c r="K879" t="str">
        <f t="shared" ca="1" si="93"/>
        <v/>
      </c>
      <c r="L879" s="142"/>
      <c r="M879" s="142"/>
      <c r="N879" s="142"/>
      <c r="O879" s="146"/>
      <c r="P879" s="146"/>
      <c r="Q879" s="145">
        <f t="shared" si="95"/>
        <v>0</v>
      </c>
      <c r="R879" s="146"/>
      <c r="S879" s="146"/>
      <c r="T879" s="145">
        <f t="shared" si="96"/>
        <v>0</v>
      </c>
      <c r="U879" s="146"/>
      <c r="V879" s="146"/>
      <c r="W879" s="145">
        <f t="shared" si="97"/>
        <v>0</v>
      </c>
      <c r="X879" s="126">
        <f t="shared" si="94"/>
        <v>0</v>
      </c>
    </row>
    <row r="880" spans="1:24" x14ac:dyDescent="0.55000000000000004">
      <c r="A880">
        <v>871</v>
      </c>
      <c r="B880" s="142"/>
      <c r="C880" s="142"/>
      <c r="D880" s="142"/>
      <c r="E880" s="142"/>
      <c r="F880" s="142"/>
      <c r="G880" t="str">
        <f t="shared" si="91"/>
        <v/>
      </c>
      <c r="H880" s="142"/>
      <c r="I880" t="str">
        <f t="shared" ca="1" si="92"/>
        <v/>
      </c>
      <c r="J880" s="142"/>
      <c r="K880" t="str">
        <f t="shared" ca="1" si="93"/>
        <v/>
      </c>
      <c r="L880" s="142"/>
      <c r="M880" s="142"/>
      <c r="N880" s="142"/>
      <c r="O880" s="146"/>
      <c r="P880" s="146"/>
      <c r="Q880" s="145">
        <f t="shared" si="95"/>
        <v>0</v>
      </c>
      <c r="R880" s="146"/>
      <c r="S880" s="146"/>
      <c r="T880" s="145">
        <f t="shared" si="96"/>
        <v>0</v>
      </c>
      <c r="U880" s="146"/>
      <c r="V880" s="146"/>
      <c r="W880" s="145">
        <f t="shared" si="97"/>
        <v>0</v>
      </c>
      <c r="X880" s="126">
        <f t="shared" si="94"/>
        <v>0</v>
      </c>
    </row>
    <row r="881" spans="1:24" x14ac:dyDescent="0.55000000000000004">
      <c r="A881">
        <v>872</v>
      </c>
      <c r="B881" s="142"/>
      <c r="C881" s="142"/>
      <c r="D881" s="142"/>
      <c r="E881" s="142"/>
      <c r="F881" s="142"/>
      <c r="G881" t="str">
        <f t="shared" si="91"/>
        <v/>
      </c>
      <c r="H881" s="142"/>
      <c r="I881" t="str">
        <f t="shared" ca="1" si="92"/>
        <v/>
      </c>
      <c r="J881" s="142"/>
      <c r="K881" t="str">
        <f t="shared" ca="1" si="93"/>
        <v/>
      </c>
      <c r="L881" s="142"/>
      <c r="M881" s="142"/>
      <c r="N881" s="142"/>
      <c r="O881" s="146"/>
      <c r="P881" s="146"/>
      <c r="Q881" s="145">
        <f t="shared" si="95"/>
        <v>0</v>
      </c>
      <c r="R881" s="146"/>
      <c r="S881" s="146"/>
      <c r="T881" s="145">
        <f t="shared" si="96"/>
        <v>0</v>
      </c>
      <c r="U881" s="146"/>
      <c r="V881" s="146"/>
      <c r="W881" s="145">
        <f t="shared" si="97"/>
        <v>0</v>
      </c>
      <c r="X881" s="126">
        <f t="shared" si="94"/>
        <v>0</v>
      </c>
    </row>
    <row r="882" spans="1:24" x14ac:dyDescent="0.55000000000000004">
      <c r="A882">
        <v>873</v>
      </c>
      <c r="B882" s="142"/>
      <c r="C882" s="142"/>
      <c r="D882" s="142"/>
      <c r="E882" s="142"/>
      <c r="F882" s="142"/>
      <c r="G882" t="str">
        <f t="shared" si="91"/>
        <v/>
      </c>
      <c r="H882" s="142"/>
      <c r="I882" t="str">
        <f t="shared" ca="1" si="92"/>
        <v/>
      </c>
      <c r="J882" s="142"/>
      <c r="K882" t="str">
        <f t="shared" ca="1" si="93"/>
        <v/>
      </c>
      <c r="L882" s="142"/>
      <c r="M882" s="142"/>
      <c r="N882" s="142"/>
      <c r="O882" s="146"/>
      <c r="P882" s="146"/>
      <c r="Q882" s="145">
        <f t="shared" si="95"/>
        <v>0</v>
      </c>
      <c r="R882" s="146"/>
      <c r="S882" s="146"/>
      <c r="T882" s="145">
        <f t="shared" si="96"/>
        <v>0</v>
      </c>
      <c r="U882" s="146"/>
      <c r="V882" s="146"/>
      <c r="W882" s="145">
        <f t="shared" si="97"/>
        <v>0</v>
      </c>
      <c r="X882" s="126">
        <f t="shared" si="94"/>
        <v>0</v>
      </c>
    </row>
    <row r="883" spans="1:24" x14ac:dyDescent="0.55000000000000004">
      <c r="A883">
        <v>874</v>
      </c>
      <c r="B883" s="142"/>
      <c r="C883" s="142"/>
      <c r="D883" s="142"/>
      <c r="E883" s="142"/>
      <c r="F883" s="142"/>
      <c r="G883" t="str">
        <f t="shared" si="91"/>
        <v/>
      </c>
      <c r="H883" s="142"/>
      <c r="I883" t="str">
        <f t="shared" ca="1" si="92"/>
        <v/>
      </c>
      <c r="J883" s="142"/>
      <c r="K883" t="str">
        <f t="shared" ca="1" si="93"/>
        <v/>
      </c>
      <c r="L883" s="142"/>
      <c r="M883" s="142"/>
      <c r="N883" s="142"/>
      <c r="O883" s="146"/>
      <c r="P883" s="146"/>
      <c r="Q883" s="145">
        <f t="shared" si="95"/>
        <v>0</v>
      </c>
      <c r="R883" s="146"/>
      <c r="S883" s="146"/>
      <c r="T883" s="145">
        <f t="shared" si="96"/>
        <v>0</v>
      </c>
      <c r="U883" s="146"/>
      <c r="V883" s="146"/>
      <c r="W883" s="145">
        <f t="shared" si="97"/>
        <v>0</v>
      </c>
      <c r="X883" s="126">
        <f t="shared" si="94"/>
        <v>0</v>
      </c>
    </row>
    <row r="884" spans="1:24" x14ac:dyDescent="0.55000000000000004">
      <c r="A884">
        <v>875</v>
      </c>
      <c r="B884" s="142"/>
      <c r="C884" s="142"/>
      <c r="D884" s="142"/>
      <c r="E884" s="142"/>
      <c r="F884" s="142"/>
      <c r="G884" t="str">
        <f t="shared" si="91"/>
        <v/>
      </c>
      <c r="H884" s="142"/>
      <c r="I884" t="str">
        <f t="shared" ca="1" si="92"/>
        <v/>
      </c>
      <c r="J884" s="142"/>
      <c r="K884" t="str">
        <f t="shared" ca="1" si="93"/>
        <v/>
      </c>
      <c r="L884" s="142"/>
      <c r="M884" s="142"/>
      <c r="N884" s="142"/>
      <c r="O884" s="146"/>
      <c r="P884" s="146"/>
      <c r="Q884" s="145">
        <f t="shared" si="95"/>
        <v>0</v>
      </c>
      <c r="R884" s="146"/>
      <c r="S884" s="146"/>
      <c r="T884" s="145">
        <f t="shared" si="96"/>
        <v>0</v>
      </c>
      <c r="U884" s="146"/>
      <c r="V884" s="146"/>
      <c r="W884" s="145">
        <f t="shared" si="97"/>
        <v>0</v>
      </c>
      <c r="X884" s="126">
        <f t="shared" si="94"/>
        <v>0</v>
      </c>
    </row>
    <row r="885" spans="1:24" x14ac:dyDescent="0.55000000000000004">
      <c r="A885">
        <v>876</v>
      </c>
      <c r="B885" s="142"/>
      <c r="C885" s="142"/>
      <c r="D885" s="142"/>
      <c r="E885" s="142"/>
      <c r="F885" s="142"/>
      <c r="G885" t="str">
        <f t="shared" si="91"/>
        <v/>
      </c>
      <c r="H885" s="142"/>
      <c r="I885" t="str">
        <f t="shared" ca="1" si="92"/>
        <v/>
      </c>
      <c r="J885" s="142"/>
      <c r="K885" t="str">
        <f t="shared" ca="1" si="93"/>
        <v/>
      </c>
      <c r="L885" s="142"/>
      <c r="M885" s="142"/>
      <c r="N885" s="142"/>
      <c r="O885" s="146"/>
      <c r="P885" s="146"/>
      <c r="Q885" s="145">
        <f t="shared" si="95"/>
        <v>0</v>
      </c>
      <c r="R885" s="146"/>
      <c r="S885" s="146"/>
      <c r="T885" s="145">
        <f t="shared" si="96"/>
        <v>0</v>
      </c>
      <c r="U885" s="146"/>
      <c r="V885" s="146"/>
      <c r="W885" s="145">
        <f t="shared" si="97"/>
        <v>0</v>
      </c>
      <c r="X885" s="126">
        <f t="shared" si="94"/>
        <v>0</v>
      </c>
    </row>
    <row r="886" spans="1:24" x14ac:dyDescent="0.55000000000000004">
      <c r="A886">
        <v>877</v>
      </c>
      <c r="B886" s="142"/>
      <c r="C886" s="142"/>
      <c r="D886" s="142"/>
      <c r="E886" s="142"/>
      <c r="F886" s="142"/>
      <c r="G886" t="str">
        <f t="shared" si="91"/>
        <v/>
      </c>
      <c r="H886" s="142"/>
      <c r="I886" t="str">
        <f t="shared" ca="1" si="92"/>
        <v/>
      </c>
      <c r="J886" s="142"/>
      <c r="K886" t="str">
        <f t="shared" ca="1" si="93"/>
        <v/>
      </c>
      <c r="L886" s="142"/>
      <c r="M886" s="142"/>
      <c r="N886" s="142"/>
      <c r="O886" s="146"/>
      <c r="P886" s="146"/>
      <c r="Q886" s="145">
        <f t="shared" si="95"/>
        <v>0</v>
      </c>
      <c r="R886" s="146"/>
      <c r="S886" s="146"/>
      <c r="T886" s="145">
        <f t="shared" si="96"/>
        <v>0</v>
      </c>
      <c r="U886" s="146"/>
      <c r="V886" s="146"/>
      <c r="W886" s="145">
        <f t="shared" si="97"/>
        <v>0</v>
      </c>
      <c r="X886" s="126">
        <f t="shared" si="94"/>
        <v>0</v>
      </c>
    </row>
    <row r="887" spans="1:24" x14ac:dyDescent="0.55000000000000004">
      <c r="A887">
        <v>878</v>
      </c>
      <c r="B887" s="142"/>
      <c r="C887" s="142"/>
      <c r="D887" s="142"/>
      <c r="E887" s="142"/>
      <c r="F887" s="142"/>
      <c r="G887" t="str">
        <f t="shared" si="91"/>
        <v/>
      </c>
      <c r="H887" s="142"/>
      <c r="I887" t="str">
        <f t="shared" ca="1" si="92"/>
        <v/>
      </c>
      <c r="J887" s="142"/>
      <c r="K887" t="str">
        <f t="shared" ca="1" si="93"/>
        <v/>
      </c>
      <c r="L887" s="142"/>
      <c r="M887" s="142"/>
      <c r="N887" s="142"/>
      <c r="O887" s="146"/>
      <c r="P887" s="146"/>
      <c r="Q887" s="145">
        <f t="shared" si="95"/>
        <v>0</v>
      </c>
      <c r="R887" s="146"/>
      <c r="S887" s="146"/>
      <c r="T887" s="145">
        <f t="shared" si="96"/>
        <v>0</v>
      </c>
      <c r="U887" s="146"/>
      <c r="V887" s="146"/>
      <c r="W887" s="145">
        <f t="shared" si="97"/>
        <v>0</v>
      </c>
      <c r="X887" s="126">
        <f t="shared" si="94"/>
        <v>0</v>
      </c>
    </row>
    <row r="888" spans="1:24" x14ac:dyDescent="0.55000000000000004">
      <c r="A888">
        <v>879</v>
      </c>
      <c r="B888" s="142"/>
      <c r="C888" s="142"/>
      <c r="D888" s="142"/>
      <c r="E888" s="142"/>
      <c r="F888" s="142"/>
      <c r="G888" t="str">
        <f t="shared" si="91"/>
        <v/>
      </c>
      <c r="H888" s="142"/>
      <c r="I888" t="str">
        <f t="shared" ca="1" si="92"/>
        <v/>
      </c>
      <c r="J888" s="142"/>
      <c r="K888" t="str">
        <f t="shared" ca="1" si="93"/>
        <v/>
      </c>
      <c r="L888" s="142"/>
      <c r="M888" s="142"/>
      <c r="N888" s="142"/>
      <c r="O888" s="146"/>
      <c r="P888" s="146"/>
      <c r="Q888" s="145">
        <f t="shared" si="95"/>
        <v>0</v>
      </c>
      <c r="R888" s="146"/>
      <c r="S888" s="146"/>
      <c r="T888" s="145">
        <f t="shared" si="96"/>
        <v>0</v>
      </c>
      <c r="U888" s="146"/>
      <c r="V888" s="146"/>
      <c r="W888" s="145">
        <f t="shared" si="97"/>
        <v>0</v>
      </c>
      <c r="X888" s="126">
        <f t="shared" si="94"/>
        <v>0</v>
      </c>
    </row>
    <row r="889" spans="1:24" x14ac:dyDescent="0.55000000000000004">
      <c r="A889">
        <v>880</v>
      </c>
      <c r="B889" s="142"/>
      <c r="C889" s="142"/>
      <c r="D889" s="142"/>
      <c r="E889" s="142"/>
      <c r="F889" s="142"/>
      <c r="G889" t="str">
        <f t="shared" si="91"/>
        <v/>
      </c>
      <c r="H889" s="142"/>
      <c r="I889" t="str">
        <f t="shared" ca="1" si="92"/>
        <v/>
      </c>
      <c r="J889" s="142"/>
      <c r="K889" t="str">
        <f t="shared" ca="1" si="93"/>
        <v/>
      </c>
      <c r="L889" s="142"/>
      <c r="M889" s="142"/>
      <c r="N889" s="142"/>
      <c r="O889" s="146"/>
      <c r="P889" s="146"/>
      <c r="Q889" s="145">
        <f t="shared" si="95"/>
        <v>0</v>
      </c>
      <c r="R889" s="146"/>
      <c r="S889" s="146"/>
      <c r="T889" s="145">
        <f t="shared" si="96"/>
        <v>0</v>
      </c>
      <c r="U889" s="146"/>
      <c r="V889" s="146"/>
      <c r="W889" s="145">
        <f t="shared" si="97"/>
        <v>0</v>
      </c>
      <c r="X889" s="126">
        <f t="shared" si="94"/>
        <v>0</v>
      </c>
    </row>
    <row r="890" spans="1:24" x14ac:dyDescent="0.55000000000000004">
      <c r="A890">
        <v>881</v>
      </c>
      <c r="B890" s="142"/>
      <c r="C890" s="142"/>
      <c r="D890" s="142"/>
      <c r="E890" s="142"/>
      <c r="F890" s="142"/>
      <c r="G890" t="str">
        <f t="shared" si="91"/>
        <v/>
      </c>
      <c r="H890" s="142"/>
      <c r="I890" t="str">
        <f t="shared" ca="1" si="92"/>
        <v/>
      </c>
      <c r="J890" s="142"/>
      <c r="K890" t="str">
        <f t="shared" ca="1" si="93"/>
        <v/>
      </c>
      <c r="L890" s="142"/>
      <c r="M890" s="142"/>
      <c r="N890" s="142"/>
      <c r="O890" s="146"/>
      <c r="P890" s="146"/>
      <c r="Q890" s="145">
        <f t="shared" si="95"/>
        <v>0</v>
      </c>
      <c r="R890" s="146"/>
      <c r="S890" s="146"/>
      <c r="T890" s="145">
        <f t="shared" si="96"/>
        <v>0</v>
      </c>
      <c r="U890" s="146"/>
      <c r="V890" s="146"/>
      <c r="W890" s="145">
        <f t="shared" si="97"/>
        <v>0</v>
      </c>
      <c r="X890" s="126">
        <f t="shared" si="94"/>
        <v>0</v>
      </c>
    </row>
    <row r="891" spans="1:24" x14ac:dyDescent="0.55000000000000004">
      <c r="A891">
        <v>882</v>
      </c>
      <c r="B891" s="142"/>
      <c r="C891" s="142"/>
      <c r="D891" s="142"/>
      <c r="E891" s="142"/>
      <c r="F891" s="142"/>
      <c r="G891" t="str">
        <f t="shared" si="91"/>
        <v/>
      </c>
      <c r="H891" s="142"/>
      <c r="I891" t="str">
        <f t="shared" ca="1" si="92"/>
        <v/>
      </c>
      <c r="J891" s="142"/>
      <c r="K891" t="str">
        <f t="shared" ca="1" si="93"/>
        <v/>
      </c>
      <c r="L891" s="142"/>
      <c r="M891" s="142"/>
      <c r="N891" s="142"/>
      <c r="O891" s="146"/>
      <c r="P891" s="146"/>
      <c r="Q891" s="145">
        <f t="shared" si="95"/>
        <v>0</v>
      </c>
      <c r="R891" s="146"/>
      <c r="S891" s="146"/>
      <c r="T891" s="145">
        <f t="shared" si="96"/>
        <v>0</v>
      </c>
      <c r="U891" s="146"/>
      <c r="V891" s="146"/>
      <c r="W891" s="145">
        <f t="shared" si="97"/>
        <v>0</v>
      </c>
      <c r="X891" s="126">
        <f t="shared" si="94"/>
        <v>0</v>
      </c>
    </row>
    <row r="892" spans="1:24" x14ac:dyDescent="0.55000000000000004">
      <c r="A892">
        <v>883</v>
      </c>
      <c r="B892" s="142"/>
      <c r="C892" s="142"/>
      <c r="D892" s="142"/>
      <c r="E892" s="142"/>
      <c r="F892" s="142"/>
      <c r="G892" t="str">
        <f t="shared" si="91"/>
        <v/>
      </c>
      <c r="H892" s="142"/>
      <c r="I892" t="str">
        <f t="shared" ca="1" si="92"/>
        <v/>
      </c>
      <c r="J892" s="142"/>
      <c r="K892" t="str">
        <f t="shared" ca="1" si="93"/>
        <v/>
      </c>
      <c r="L892" s="142"/>
      <c r="M892" s="142"/>
      <c r="N892" s="142"/>
      <c r="O892" s="146"/>
      <c r="P892" s="146"/>
      <c r="Q892" s="145">
        <f t="shared" si="95"/>
        <v>0</v>
      </c>
      <c r="R892" s="146"/>
      <c r="S892" s="146"/>
      <c r="T892" s="145">
        <f t="shared" si="96"/>
        <v>0</v>
      </c>
      <c r="U892" s="146"/>
      <c r="V892" s="146"/>
      <c r="W892" s="145">
        <f t="shared" si="97"/>
        <v>0</v>
      </c>
      <c r="X892" s="126">
        <f t="shared" si="94"/>
        <v>0</v>
      </c>
    </row>
    <row r="893" spans="1:24" x14ac:dyDescent="0.55000000000000004">
      <c r="A893">
        <v>884</v>
      </c>
      <c r="B893" s="142"/>
      <c r="C893" s="142"/>
      <c r="D893" s="142"/>
      <c r="E893" s="142"/>
      <c r="F893" s="142"/>
      <c r="G893" t="str">
        <f t="shared" si="91"/>
        <v/>
      </c>
      <c r="H893" s="142"/>
      <c r="I893" t="str">
        <f t="shared" ca="1" si="92"/>
        <v/>
      </c>
      <c r="J893" s="142"/>
      <c r="K893" t="str">
        <f t="shared" ca="1" si="93"/>
        <v/>
      </c>
      <c r="L893" s="142"/>
      <c r="M893" s="142"/>
      <c r="N893" s="142"/>
      <c r="O893" s="146"/>
      <c r="P893" s="146"/>
      <c r="Q893" s="145">
        <f t="shared" si="95"/>
        <v>0</v>
      </c>
      <c r="R893" s="146"/>
      <c r="S893" s="146"/>
      <c r="T893" s="145">
        <f t="shared" si="96"/>
        <v>0</v>
      </c>
      <c r="U893" s="146"/>
      <c r="V893" s="146"/>
      <c r="W893" s="145">
        <f t="shared" si="97"/>
        <v>0</v>
      </c>
      <c r="X893" s="126">
        <f t="shared" si="94"/>
        <v>0</v>
      </c>
    </row>
    <row r="894" spans="1:24" x14ac:dyDescent="0.55000000000000004">
      <c r="A894">
        <v>885</v>
      </c>
      <c r="B894" s="142"/>
      <c r="C894" s="142"/>
      <c r="D894" s="142"/>
      <c r="E894" s="142"/>
      <c r="F894" s="142"/>
      <c r="G894" t="str">
        <f t="shared" si="91"/>
        <v/>
      </c>
      <c r="H894" s="142"/>
      <c r="I894" t="str">
        <f t="shared" ca="1" si="92"/>
        <v/>
      </c>
      <c r="J894" s="142"/>
      <c r="K894" t="str">
        <f t="shared" ca="1" si="93"/>
        <v/>
      </c>
      <c r="L894" s="142"/>
      <c r="M894" s="142"/>
      <c r="N894" s="142"/>
      <c r="O894" s="146"/>
      <c r="P894" s="146"/>
      <c r="Q894" s="145">
        <f t="shared" si="95"/>
        <v>0</v>
      </c>
      <c r="R894" s="146"/>
      <c r="S894" s="146"/>
      <c r="T894" s="145">
        <f t="shared" si="96"/>
        <v>0</v>
      </c>
      <c r="U894" s="146"/>
      <c r="V894" s="146"/>
      <c r="W894" s="145">
        <f t="shared" si="97"/>
        <v>0</v>
      </c>
      <c r="X894" s="126">
        <f t="shared" si="94"/>
        <v>0</v>
      </c>
    </row>
    <row r="895" spans="1:24" x14ac:dyDescent="0.55000000000000004">
      <c r="A895">
        <v>886</v>
      </c>
      <c r="B895" s="142"/>
      <c r="C895" s="142"/>
      <c r="D895" s="142"/>
      <c r="E895" s="142"/>
      <c r="F895" s="142"/>
      <c r="G895" t="str">
        <f t="shared" si="91"/>
        <v/>
      </c>
      <c r="H895" s="142"/>
      <c r="I895" t="str">
        <f t="shared" ca="1" si="92"/>
        <v/>
      </c>
      <c r="J895" s="142"/>
      <c r="K895" t="str">
        <f t="shared" ca="1" si="93"/>
        <v/>
      </c>
      <c r="L895" s="142"/>
      <c r="M895" s="142"/>
      <c r="N895" s="142"/>
      <c r="O895" s="146"/>
      <c r="P895" s="146"/>
      <c r="Q895" s="145">
        <f t="shared" si="95"/>
        <v>0</v>
      </c>
      <c r="R895" s="146"/>
      <c r="S895" s="146"/>
      <c r="T895" s="145">
        <f t="shared" si="96"/>
        <v>0</v>
      </c>
      <c r="U895" s="146"/>
      <c r="V895" s="146"/>
      <c r="W895" s="145">
        <f t="shared" si="97"/>
        <v>0</v>
      </c>
      <c r="X895" s="126">
        <f t="shared" si="94"/>
        <v>0</v>
      </c>
    </row>
    <row r="896" spans="1:24" x14ac:dyDescent="0.55000000000000004">
      <c r="A896">
        <v>887</v>
      </c>
      <c r="B896" s="142"/>
      <c r="C896" s="142"/>
      <c r="D896" s="142"/>
      <c r="E896" s="142"/>
      <c r="F896" s="142"/>
      <c r="G896" t="str">
        <f t="shared" si="91"/>
        <v/>
      </c>
      <c r="H896" s="142"/>
      <c r="I896" t="str">
        <f t="shared" ca="1" si="92"/>
        <v/>
      </c>
      <c r="J896" s="142"/>
      <c r="K896" t="str">
        <f t="shared" ca="1" si="93"/>
        <v/>
      </c>
      <c r="L896" s="142"/>
      <c r="M896" s="142"/>
      <c r="N896" s="142"/>
      <c r="O896" s="146"/>
      <c r="P896" s="146"/>
      <c r="Q896" s="145">
        <f t="shared" si="95"/>
        <v>0</v>
      </c>
      <c r="R896" s="146"/>
      <c r="S896" s="146"/>
      <c r="T896" s="145">
        <f t="shared" si="96"/>
        <v>0</v>
      </c>
      <c r="U896" s="146"/>
      <c r="V896" s="146"/>
      <c r="W896" s="145">
        <f t="shared" si="97"/>
        <v>0</v>
      </c>
      <c r="X896" s="126">
        <f t="shared" si="94"/>
        <v>0</v>
      </c>
    </row>
    <row r="897" spans="1:24" x14ac:dyDescent="0.55000000000000004">
      <c r="A897">
        <v>888</v>
      </c>
      <c r="B897" s="142"/>
      <c r="C897" s="142"/>
      <c r="D897" s="142"/>
      <c r="E897" s="142"/>
      <c r="F897" s="142"/>
      <c r="G897" t="str">
        <f t="shared" si="91"/>
        <v/>
      </c>
      <c r="H897" s="142"/>
      <c r="I897" t="str">
        <f t="shared" ca="1" si="92"/>
        <v/>
      </c>
      <c r="J897" s="142"/>
      <c r="K897" t="str">
        <f t="shared" ca="1" si="93"/>
        <v/>
      </c>
      <c r="L897" s="142"/>
      <c r="M897" s="142"/>
      <c r="N897" s="142"/>
      <c r="O897" s="146"/>
      <c r="P897" s="146"/>
      <c r="Q897" s="145">
        <f t="shared" si="95"/>
        <v>0</v>
      </c>
      <c r="R897" s="146"/>
      <c r="S897" s="146"/>
      <c r="T897" s="145">
        <f t="shared" si="96"/>
        <v>0</v>
      </c>
      <c r="U897" s="146"/>
      <c r="V897" s="146"/>
      <c r="W897" s="145">
        <f t="shared" si="97"/>
        <v>0</v>
      </c>
      <c r="X897" s="126">
        <f t="shared" si="94"/>
        <v>0</v>
      </c>
    </row>
    <row r="898" spans="1:24" x14ac:dyDescent="0.55000000000000004">
      <c r="A898">
        <v>889</v>
      </c>
      <c r="B898" s="142"/>
      <c r="C898" s="142"/>
      <c r="D898" s="142"/>
      <c r="E898" s="142"/>
      <c r="F898" s="142"/>
      <c r="G898" t="str">
        <f t="shared" si="91"/>
        <v/>
      </c>
      <c r="H898" s="142"/>
      <c r="I898" t="str">
        <f t="shared" ca="1" si="92"/>
        <v/>
      </c>
      <c r="J898" s="142"/>
      <c r="K898" t="str">
        <f t="shared" ca="1" si="93"/>
        <v/>
      </c>
      <c r="L898" s="142"/>
      <c r="M898" s="142"/>
      <c r="N898" s="142"/>
      <c r="O898" s="146"/>
      <c r="P898" s="146"/>
      <c r="Q898" s="145">
        <f t="shared" si="95"/>
        <v>0</v>
      </c>
      <c r="R898" s="146"/>
      <c r="S898" s="146"/>
      <c r="T898" s="145">
        <f t="shared" si="96"/>
        <v>0</v>
      </c>
      <c r="U898" s="146"/>
      <c r="V898" s="146"/>
      <c r="W898" s="145">
        <f t="shared" si="97"/>
        <v>0</v>
      </c>
      <c r="X898" s="126">
        <f t="shared" si="94"/>
        <v>0</v>
      </c>
    </row>
    <row r="899" spans="1:24" x14ac:dyDescent="0.55000000000000004">
      <c r="A899">
        <v>890</v>
      </c>
      <c r="B899" s="142"/>
      <c r="C899" s="142"/>
      <c r="D899" s="142"/>
      <c r="E899" s="142"/>
      <c r="F899" s="142"/>
      <c r="G899" t="str">
        <f t="shared" si="91"/>
        <v/>
      </c>
      <c r="H899" s="142"/>
      <c r="I899" t="str">
        <f t="shared" ca="1" si="92"/>
        <v/>
      </c>
      <c r="J899" s="142"/>
      <c r="K899" t="str">
        <f t="shared" ca="1" si="93"/>
        <v/>
      </c>
      <c r="L899" s="142"/>
      <c r="M899" s="142"/>
      <c r="N899" s="142"/>
      <c r="O899" s="146"/>
      <c r="P899" s="146"/>
      <c r="Q899" s="145">
        <f t="shared" si="95"/>
        <v>0</v>
      </c>
      <c r="R899" s="146"/>
      <c r="S899" s="146"/>
      <c r="T899" s="145">
        <f t="shared" si="96"/>
        <v>0</v>
      </c>
      <c r="U899" s="146"/>
      <c r="V899" s="146"/>
      <c r="W899" s="145">
        <f t="shared" si="97"/>
        <v>0</v>
      </c>
      <c r="X899" s="126">
        <f t="shared" si="94"/>
        <v>0</v>
      </c>
    </row>
    <row r="900" spans="1:24" x14ac:dyDescent="0.55000000000000004">
      <c r="A900">
        <v>891</v>
      </c>
      <c r="B900" s="142"/>
      <c r="C900" s="142"/>
      <c r="D900" s="142"/>
      <c r="E900" s="142"/>
      <c r="F900" s="142"/>
      <c r="G900" t="str">
        <f t="shared" si="91"/>
        <v/>
      </c>
      <c r="H900" s="142"/>
      <c r="I900" t="str">
        <f t="shared" ca="1" si="92"/>
        <v/>
      </c>
      <c r="J900" s="142"/>
      <c r="K900" t="str">
        <f t="shared" ca="1" si="93"/>
        <v/>
      </c>
      <c r="L900" s="142"/>
      <c r="M900" s="142"/>
      <c r="N900" s="142"/>
      <c r="O900" s="146"/>
      <c r="P900" s="146"/>
      <c r="Q900" s="145">
        <f t="shared" si="95"/>
        <v>0</v>
      </c>
      <c r="R900" s="146"/>
      <c r="S900" s="146"/>
      <c r="T900" s="145">
        <f t="shared" si="96"/>
        <v>0</v>
      </c>
      <c r="U900" s="146"/>
      <c r="V900" s="146"/>
      <c r="W900" s="145">
        <f t="shared" si="97"/>
        <v>0</v>
      </c>
      <c r="X900" s="126">
        <f t="shared" si="94"/>
        <v>0</v>
      </c>
    </row>
    <row r="901" spans="1:24" x14ac:dyDescent="0.55000000000000004">
      <c r="A901">
        <v>892</v>
      </c>
      <c r="B901" s="142"/>
      <c r="C901" s="142"/>
      <c r="D901" s="142"/>
      <c r="E901" s="142"/>
      <c r="F901" s="142"/>
      <c r="G901" t="str">
        <f t="shared" si="91"/>
        <v/>
      </c>
      <c r="H901" s="142"/>
      <c r="I901" t="str">
        <f t="shared" ca="1" si="92"/>
        <v/>
      </c>
      <c r="J901" s="142"/>
      <c r="K901" t="str">
        <f t="shared" ca="1" si="93"/>
        <v/>
      </c>
      <c r="L901" s="142"/>
      <c r="M901" s="142"/>
      <c r="N901" s="142"/>
      <c r="O901" s="146"/>
      <c r="P901" s="146"/>
      <c r="Q901" s="145">
        <f t="shared" si="95"/>
        <v>0</v>
      </c>
      <c r="R901" s="146"/>
      <c r="S901" s="146"/>
      <c r="T901" s="145">
        <f t="shared" si="96"/>
        <v>0</v>
      </c>
      <c r="U901" s="146"/>
      <c r="V901" s="146"/>
      <c r="W901" s="145">
        <f t="shared" si="97"/>
        <v>0</v>
      </c>
      <c r="X901" s="126">
        <f t="shared" si="94"/>
        <v>0</v>
      </c>
    </row>
    <row r="902" spans="1:24" x14ac:dyDescent="0.55000000000000004">
      <c r="A902">
        <v>893</v>
      </c>
      <c r="B902" s="142"/>
      <c r="C902" s="142"/>
      <c r="D902" s="142"/>
      <c r="E902" s="142"/>
      <c r="F902" s="142"/>
      <c r="G902" t="str">
        <f t="shared" si="91"/>
        <v/>
      </c>
      <c r="H902" s="142"/>
      <c r="I902" t="str">
        <f t="shared" ca="1" si="92"/>
        <v/>
      </c>
      <c r="J902" s="142"/>
      <c r="K902" t="str">
        <f t="shared" ca="1" si="93"/>
        <v/>
      </c>
      <c r="L902" s="142"/>
      <c r="M902" s="142"/>
      <c r="N902" s="142"/>
      <c r="O902" s="146"/>
      <c r="P902" s="146"/>
      <c r="Q902" s="145">
        <f t="shared" si="95"/>
        <v>0</v>
      </c>
      <c r="R902" s="146"/>
      <c r="S902" s="146"/>
      <c r="T902" s="145">
        <f t="shared" si="96"/>
        <v>0</v>
      </c>
      <c r="U902" s="146"/>
      <c r="V902" s="146"/>
      <c r="W902" s="145">
        <f t="shared" si="97"/>
        <v>0</v>
      </c>
      <c r="X902" s="126">
        <f t="shared" si="94"/>
        <v>0</v>
      </c>
    </row>
    <row r="903" spans="1:24" x14ac:dyDescent="0.55000000000000004">
      <c r="A903">
        <v>894</v>
      </c>
      <c r="B903" s="142"/>
      <c r="C903" s="142"/>
      <c r="D903" s="142"/>
      <c r="E903" s="142"/>
      <c r="F903" s="142"/>
      <c r="G903" t="str">
        <f t="shared" si="91"/>
        <v/>
      </c>
      <c r="H903" s="142"/>
      <c r="I903" t="str">
        <f t="shared" ca="1" si="92"/>
        <v/>
      </c>
      <c r="J903" s="142"/>
      <c r="K903" t="str">
        <f t="shared" ca="1" si="93"/>
        <v/>
      </c>
      <c r="L903" s="142"/>
      <c r="M903" s="142"/>
      <c r="N903" s="142"/>
      <c r="O903" s="146"/>
      <c r="P903" s="146"/>
      <c r="Q903" s="145">
        <f t="shared" si="95"/>
        <v>0</v>
      </c>
      <c r="R903" s="146"/>
      <c r="S903" s="146"/>
      <c r="T903" s="145">
        <f t="shared" si="96"/>
        <v>0</v>
      </c>
      <c r="U903" s="146"/>
      <c r="V903" s="146"/>
      <c r="W903" s="145">
        <f t="shared" si="97"/>
        <v>0</v>
      </c>
      <c r="X903" s="126">
        <f t="shared" si="94"/>
        <v>0</v>
      </c>
    </row>
    <row r="904" spans="1:24" x14ac:dyDescent="0.55000000000000004">
      <c r="A904">
        <v>895</v>
      </c>
      <c r="B904" s="142"/>
      <c r="C904" s="142"/>
      <c r="D904" s="142"/>
      <c r="E904" s="142"/>
      <c r="F904" s="142"/>
      <c r="G904" t="str">
        <f t="shared" si="91"/>
        <v/>
      </c>
      <c r="H904" s="142"/>
      <c r="I904" t="str">
        <f t="shared" ca="1" si="92"/>
        <v/>
      </c>
      <c r="J904" s="142"/>
      <c r="K904" t="str">
        <f t="shared" ca="1" si="93"/>
        <v/>
      </c>
      <c r="L904" s="142"/>
      <c r="M904" s="142"/>
      <c r="N904" s="142"/>
      <c r="O904" s="146"/>
      <c r="P904" s="146"/>
      <c r="Q904" s="145">
        <f t="shared" si="95"/>
        <v>0</v>
      </c>
      <c r="R904" s="146"/>
      <c r="S904" s="146"/>
      <c r="T904" s="145">
        <f t="shared" si="96"/>
        <v>0</v>
      </c>
      <c r="U904" s="146"/>
      <c r="V904" s="146"/>
      <c r="W904" s="145">
        <f t="shared" si="97"/>
        <v>0</v>
      </c>
      <c r="X904" s="126">
        <f t="shared" si="94"/>
        <v>0</v>
      </c>
    </row>
    <row r="905" spans="1:24" x14ac:dyDescent="0.55000000000000004">
      <c r="A905">
        <v>896</v>
      </c>
      <c r="B905" s="142"/>
      <c r="C905" s="142"/>
      <c r="D905" s="142"/>
      <c r="E905" s="142"/>
      <c r="F905" s="142"/>
      <c r="G905" t="str">
        <f t="shared" si="91"/>
        <v/>
      </c>
      <c r="H905" s="142"/>
      <c r="I905" t="str">
        <f t="shared" ca="1" si="92"/>
        <v/>
      </c>
      <c r="J905" s="142"/>
      <c r="K905" t="str">
        <f t="shared" ca="1" si="93"/>
        <v/>
      </c>
      <c r="L905" s="142"/>
      <c r="M905" s="142"/>
      <c r="N905" s="142"/>
      <c r="O905" s="146"/>
      <c r="P905" s="146"/>
      <c r="Q905" s="145">
        <f t="shared" si="95"/>
        <v>0</v>
      </c>
      <c r="R905" s="146"/>
      <c r="S905" s="146"/>
      <c r="T905" s="145">
        <f t="shared" si="96"/>
        <v>0</v>
      </c>
      <c r="U905" s="146"/>
      <c r="V905" s="146"/>
      <c r="W905" s="145">
        <f t="shared" si="97"/>
        <v>0</v>
      </c>
      <c r="X905" s="126">
        <f t="shared" si="94"/>
        <v>0</v>
      </c>
    </row>
    <row r="906" spans="1:24" x14ac:dyDescent="0.55000000000000004">
      <c r="A906">
        <v>897</v>
      </c>
      <c r="B906" s="142"/>
      <c r="C906" s="142"/>
      <c r="D906" s="142"/>
      <c r="E906" s="142"/>
      <c r="F906" s="142"/>
      <c r="G906" t="str">
        <f t="shared" si="91"/>
        <v/>
      </c>
      <c r="H906" s="142"/>
      <c r="I906" t="str">
        <f t="shared" ca="1" si="92"/>
        <v/>
      </c>
      <c r="J906" s="142"/>
      <c r="K906" t="str">
        <f t="shared" ca="1" si="93"/>
        <v/>
      </c>
      <c r="L906" s="142"/>
      <c r="M906" s="142"/>
      <c r="N906" s="142"/>
      <c r="O906" s="146"/>
      <c r="P906" s="146"/>
      <c r="Q906" s="145">
        <f t="shared" si="95"/>
        <v>0</v>
      </c>
      <c r="R906" s="146"/>
      <c r="S906" s="146"/>
      <c r="T906" s="145">
        <f t="shared" si="96"/>
        <v>0</v>
      </c>
      <c r="U906" s="146"/>
      <c r="V906" s="146"/>
      <c r="W906" s="145">
        <f t="shared" si="97"/>
        <v>0</v>
      </c>
      <c r="X906" s="126">
        <f t="shared" si="94"/>
        <v>0</v>
      </c>
    </row>
    <row r="907" spans="1:24" x14ac:dyDescent="0.55000000000000004">
      <c r="A907">
        <v>898</v>
      </c>
      <c r="B907" s="142"/>
      <c r="C907" s="142"/>
      <c r="D907" s="142"/>
      <c r="E907" s="142"/>
      <c r="F907" s="142"/>
      <c r="G907" t="str">
        <f t="shared" ref="G907:G970" si="98">LEFT(F907,1)</f>
        <v/>
      </c>
      <c r="H907" s="142"/>
      <c r="I907" t="str">
        <f t="shared" ref="I907:I970" ca="1" si="99">IFERROR(VLOOKUP(H907,INDIRECT(G907&amp;"CATL"),2,FALSE),"")</f>
        <v/>
      </c>
      <c r="J907" s="142"/>
      <c r="K907" t="str">
        <f t="shared" ref="K907:K970" ca="1" si="100">IFERROR(VLOOKUP(J907,INDIRECT("SUB"&amp;I907&amp;"L"),2,FALSE),"")</f>
        <v/>
      </c>
      <c r="L907" s="142"/>
      <c r="M907" s="142"/>
      <c r="N907" s="142"/>
      <c r="O907" s="146"/>
      <c r="P907" s="146"/>
      <c r="Q907" s="145">
        <f t="shared" si="95"/>
        <v>0</v>
      </c>
      <c r="R907" s="146"/>
      <c r="S907" s="146"/>
      <c r="T907" s="145">
        <f t="shared" si="96"/>
        <v>0</v>
      </c>
      <c r="U907" s="146"/>
      <c r="V907" s="146"/>
      <c r="W907" s="145">
        <f t="shared" si="97"/>
        <v>0</v>
      </c>
      <c r="X907" s="126">
        <f t="shared" ref="X907:X970" si="101">O907-P907+R907-S907+U907-V907</f>
        <v>0</v>
      </c>
    </row>
    <row r="908" spans="1:24" x14ac:dyDescent="0.55000000000000004">
      <c r="A908">
        <v>899</v>
      </c>
      <c r="B908" s="142"/>
      <c r="C908" s="142"/>
      <c r="D908" s="142"/>
      <c r="E908" s="142"/>
      <c r="F908" s="142"/>
      <c r="G908" t="str">
        <f t="shared" si="98"/>
        <v/>
      </c>
      <c r="H908" s="142"/>
      <c r="I908" t="str">
        <f t="shared" ca="1" si="99"/>
        <v/>
      </c>
      <c r="J908" s="142"/>
      <c r="K908" t="str">
        <f t="shared" ca="1" si="100"/>
        <v/>
      </c>
      <c r="L908" s="142"/>
      <c r="M908" s="142"/>
      <c r="N908" s="142"/>
      <c r="O908" s="146"/>
      <c r="P908" s="146"/>
      <c r="Q908" s="145">
        <f t="shared" ref="Q908:Q971" si="102">Q907+O908-P908</f>
        <v>0</v>
      </c>
      <c r="R908" s="146"/>
      <c r="S908" s="146"/>
      <c r="T908" s="145">
        <f t="shared" ref="T908:T971" si="103">T907+R908-S908</f>
        <v>0</v>
      </c>
      <c r="U908" s="146"/>
      <c r="V908" s="146"/>
      <c r="W908" s="145">
        <f t="shared" ref="W908:W971" si="104">W907+U908-V908</f>
        <v>0</v>
      </c>
      <c r="X908" s="126">
        <f t="shared" si="101"/>
        <v>0</v>
      </c>
    </row>
    <row r="909" spans="1:24" x14ac:dyDescent="0.55000000000000004">
      <c r="A909">
        <v>900</v>
      </c>
      <c r="B909" s="142"/>
      <c r="C909" s="142"/>
      <c r="D909" s="142"/>
      <c r="E909" s="142"/>
      <c r="F909" s="142"/>
      <c r="G909" t="str">
        <f t="shared" si="98"/>
        <v/>
      </c>
      <c r="H909" s="142"/>
      <c r="I909" t="str">
        <f t="shared" ca="1" si="99"/>
        <v/>
      </c>
      <c r="J909" s="142"/>
      <c r="K909" t="str">
        <f t="shared" ca="1" si="100"/>
        <v/>
      </c>
      <c r="L909" s="142"/>
      <c r="M909" s="142"/>
      <c r="N909" s="142"/>
      <c r="O909" s="146"/>
      <c r="P909" s="146"/>
      <c r="Q909" s="145">
        <f t="shared" si="102"/>
        <v>0</v>
      </c>
      <c r="R909" s="146"/>
      <c r="S909" s="146"/>
      <c r="T909" s="145">
        <f t="shared" si="103"/>
        <v>0</v>
      </c>
      <c r="U909" s="146"/>
      <c r="V909" s="146"/>
      <c r="W909" s="145">
        <f t="shared" si="104"/>
        <v>0</v>
      </c>
      <c r="X909" s="126">
        <f t="shared" si="101"/>
        <v>0</v>
      </c>
    </row>
    <row r="910" spans="1:24" x14ac:dyDescent="0.55000000000000004">
      <c r="A910">
        <v>901</v>
      </c>
      <c r="B910" s="142"/>
      <c r="C910" s="142"/>
      <c r="D910" s="142"/>
      <c r="E910" s="142"/>
      <c r="F910" s="142"/>
      <c r="G910" t="str">
        <f t="shared" si="98"/>
        <v/>
      </c>
      <c r="H910" s="142"/>
      <c r="I910" t="str">
        <f t="shared" ca="1" si="99"/>
        <v/>
      </c>
      <c r="J910" s="142"/>
      <c r="K910" t="str">
        <f t="shared" ca="1" si="100"/>
        <v/>
      </c>
      <c r="L910" s="142"/>
      <c r="M910" s="142"/>
      <c r="N910" s="142"/>
      <c r="O910" s="146"/>
      <c r="P910" s="146"/>
      <c r="Q910" s="145">
        <f t="shared" si="102"/>
        <v>0</v>
      </c>
      <c r="R910" s="146"/>
      <c r="S910" s="146"/>
      <c r="T910" s="145">
        <f t="shared" si="103"/>
        <v>0</v>
      </c>
      <c r="U910" s="146"/>
      <c r="V910" s="146"/>
      <c r="W910" s="145">
        <f t="shared" si="104"/>
        <v>0</v>
      </c>
      <c r="X910" s="126">
        <f t="shared" si="101"/>
        <v>0</v>
      </c>
    </row>
    <row r="911" spans="1:24" x14ac:dyDescent="0.55000000000000004">
      <c r="A911">
        <v>902</v>
      </c>
      <c r="B911" s="142"/>
      <c r="C911" s="142"/>
      <c r="D911" s="142"/>
      <c r="E911" s="142"/>
      <c r="F911" s="142"/>
      <c r="G911" t="str">
        <f t="shared" si="98"/>
        <v/>
      </c>
      <c r="H911" s="142"/>
      <c r="I911" t="str">
        <f t="shared" ca="1" si="99"/>
        <v/>
      </c>
      <c r="J911" s="142"/>
      <c r="K911" t="str">
        <f t="shared" ca="1" si="100"/>
        <v/>
      </c>
      <c r="L911" s="142"/>
      <c r="M911" s="142"/>
      <c r="N911" s="142"/>
      <c r="O911" s="146"/>
      <c r="P911" s="146"/>
      <c r="Q911" s="145">
        <f t="shared" si="102"/>
        <v>0</v>
      </c>
      <c r="R911" s="146"/>
      <c r="S911" s="146"/>
      <c r="T911" s="145">
        <f t="shared" si="103"/>
        <v>0</v>
      </c>
      <c r="U911" s="146"/>
      <c r="V911" s="146"/>
      <c r="W911" s="145">
        <f t="shared" si="104"/>
        <v>0</v>
      </c>
      <c r="X911" s="126">
        <f t="shared" si="101"/>
        <v>0</v>
      </c>
    </row>
    <row r="912" spans="1:24" x14ac:dyDescent="0.55000000000000004">
      <c r="A912">
        <v>903</v>
      </c>
      <c r="B912" s="142"/>
      <c r="C912" s="142"/>
      <c r="D912" s="142"/>
      <c r="E912" s="142"/>
      <c r="F912" s="142"/>
      <c r="G912" t="str">
        <f t="shared" si="98"/>
        <v/>
      </c>
      <c r="H912" s="142"/>
      <c r="I912" t="str">
        <f t="shared" ca="1" si="99"/>
        <v/>
      </c>
      <c r="J912" s="142"/>
      <c r="K912" t="str">
        <f t="shared" ca="1" si="100"/>
        <v/>
      </c>
      <c r="L912" s="142"/>
      <c r="M912" s="142"/>
      <c r="N912" s="142"/>
      <c r="O912" s="146"/>
      <c r="P912" s="146"/>
      <c r="Q912" s="145">
        <f t="shared" si="102"/>
        <v>0</v>
      </c>
      <c r="R912" s="146"/>
      <c r="S912" s="146"/>
      <c r="T912" s="145">
        <f t="shared" si="103"/>
        <v>0</v>
      </c>
      <c r="U912" s="146"/>
      <c r="V912" s="146"/>
      <c r="W912" s="145">
        <f t="shared" si="104"/>
        <v>0</v>
      </c>
      <c r="X912" s="126">
        <f t="shared" si="101"/>
        <v>0</v>
      </c>
    </row>
    <row r="913" spans="1:24" x14ac:dyDescent="0.55000000000000004">
      <c r="A913">
        <v>904</v>
      </c>
      <c r="B913" s="142"/>
      <c r="C913" s="142"/>
      <c r="D913" s="142"/>
      <c r="E913" s="142"/>
      <c r="F913" s="142"/>
      <c r="G913" t="str">
        <f t="shared" si="98"/>
        <v/>
      </c>
      <c r="H913" s="142"/>
      <c r="I913" t="str">
        <f t="shared" ca="1" si="99"/>
        <v/>
      </c>
      <c r="J913" s="142"/>
      <c r="K913" t="str">
        <f t="shared" ca="1" si="100"/>
        <v/>
      </c>
      <c r="L913" s="142"/>
      <c r="M913" s="142"/>
      <c r="N913" s="142"/>
      <c r="O913" s="146"/>
      <c r="P913" s="146"/>
      <c r="Q913" s="145">
        <f t="shared" si="102"/>
        <v>0</v>
      </c>
      <c r="R913" s="146"/>
      <c r="S913" s="146"/>
      <c r="T913" s="145">
        <f t="shared" si="103"/>
        <v>0</v>
      </c>
      <c r="U913" s="146"/>
      <c r="V913" s="146"/>
      <c r="W913" s="145">
        <f t="shared" si="104"/>
        <v>0</v>
      </c>
      <c r="X913" s="126">
        <f t="shared" si="101"/>
        <v>0</v>
      </c>
    </row>
    <row r="914" spans="1:24" x14ac:dyDescent="0.55000000000000004">
      <c r="A914">
        <v>905</v>
      </c>
      <c r="B914" s="142"/>
      <c r="C914" s="142"/>
      <c r="D914" s="142"/>
      <c r="E914" s="142"/>
      <c r="F914" s="142"/>
      <c r="G914" t="str">
        <f t="shared" si="98"/>
        <v/>
      </c>
      <c r="H914" s="142"/>
      <c r="I914" t="str">
        <f t="shared" ca="1" si="99"/>
        <v/>
      </c>
      <c r="J914" s="142"/>
      <c r="K914" t="str">
        <f t="shared" ca="1" si="100"/>
        <v/>
      </c>
      <c r="L914" s="142"/>
      <c r="M914" s="142"/>
      <c r="N914" s="142"/>
      <c r="O914" s="146"/>
      <c r="P914" s="146"/>
      <c r="Q914" s="145">
        <f t="shared" si="102"/>
        <v>0</v>
      </c>
      <c r="R914" s="146"/>
      <c r="S914" s="146"/>
      <c r="T914" s="145">
        <f t="shared" si="103"/>
        <v>0</v>
      </c>
      <c r="U914" s="146"/>
      <c r="V914" s="146"/>
      <c r="W914" s="145">
        <f t="shared" si="104"/>
        <v>0</v>
      </c>
      <c r="X914" s="126">
        <f t="shared" si="101"/>
        <v>0</v>
      </c>
    </row>
    <row r="915" spans="1:24" x14ac:dyDescent="0.55000000000000004">
      <c r="A915">
        <v>906</v>
      </c>
      <c r="B915" s="142"/>
      <c r="C915" s="142"/>
      <c r="D915" s="142"/>
      <c r="E915" s="142"/>
      <c r="F915" s="142"/>
      <c r="G915" t="str">
        <f t="shared" si="98"/>
        <v/>
      </c>
      <c r="H915" s="142"/>
      <c r="I915" t="str">
        <f t="shared" ca="1" si="99"/>
        <v/>
      </c>
      <c r="J915" s="142"/>
      <c r="K915" t="str">
        <f t="shared" ca="1" si="100"/>
        <v/>
      </c>
      <c r="L915" s="142"/>
      <c r="M915" s="142"/>
      <c r="N915" s="142"/>
      <c r="O915" s="146"/>
      <c r="P915" s="146"/>
      <c r="Q915" s="145">
        <f t="shared" si="102"/>
        <v>0</v>
      </c>
      <c r="R915" s="146"/>
      <c r="S915" s="146"/>
      <c r="T915" s="145">
        <f t="shared" si="103"/>
        <v>0</v>
      </c>
      <c r="U915" s="146"/>
      <c r="V915" s="146"/>
      <c r="W915" s="145">
        <f t="shared" si="104"/>
        <v>0</v>
      </c>
      <c r="X915" s="126">
        <f t="shared" si="101"/>
        <v>0</v>
      </c>
    </row>
    <row r="916" spans="1:24" x14ac:dyDescent="0.55000000000000004">
      <c r="A916">
        <v>907</v>
      </c>
      <c r="B916" s="142"/>
      <c r="C916" s="142"/>
      <c r="D916" s="142"/>
      <c r="E916" s="142"/>
      <c r="F916" s="142"/>
      <c r="G916" t="str">
        <f t="shared" si="98"/>
        <v/>
      </c>
      <c r="H916" s="142"/>
      <c r="I916" t="str">
        <f t="shared" ca="1" si="99"/>
        <v/>
      </c>
      <c r="J916" s="142"/>
      <c r="K916" t="str">
        <f t="shared" ca="1" si="100"/>
        <v/>
      </c>
      <c r="L916" s="142"/>
      <c r="M916" s="142"/>
      <c r="N916" s="142"/>
      <c r="O916" s="146"/>
      <c r="P916" s="146"/>
      <c r="Q916" s="145">
        <f t="shared" si="102"/>
        <v>0</v>
      </c>
      <c r="R916" s="146"/>
      <c r="S916" s="146"/>
      <c r="T916" s="145">
        <f t="shared" si="103"/>
        <v>0</v>
      </c>
      <c r="U916" s="146"/>
      <c r="V916" s="146"/>
      <c r="W916" s="145">
        <f t="shared" si="104"/>
        <v>0</v>
      </c>
      <c r="X916" s="126">
        <f t="shared" si="101"/>
        <v>0</v>
      </c>
    </row>
    <row r="917" spans="1:24" x14ac:dyDescent="0.55000000000000004">
      <c r="A917">
        <v>908</v>
      </c>
      <c r="B917" s="142"/>
      <c r="C917" s="142"/>
      <c r="D917" s="142"/>
      <c r="E917" s="142"/>
      <c r="F917" s="142"/>
      <c r="G917" t="str">
        <f t="shared" si="98"/>
        <v/>
      </c>
      <c r="H917" s="142"/>
      <c r="I917" t="str">
        <f t="shared" ca="1" si="99"/>
        <v/>
      </c>
      <c r="J917" s="142"/>
      <c r="K917" t="str">
        <f t="shared" ca="1" si="100"/>
        <v/>
      </c>
      <c r="L917" s="142"/>
      <c r="M917" s="142"/>
      <c r="N917" s="142"/>
      <c r="O917" s="146"/>
      <c r="P917" s="146"/>
      <c r="Q917" s="145">
        <f t="shared" si="102"/>
        <v>0</v>
      </c>
      <c r="R917" s="146"/>
      <c r="S917" s="146"/>
      <c r="T917" s="145">
        <f t="shared" si="103"/>
        <v>0</v>
      </c>
      <c r="U917" s="146"/>
      <c r="V917" s="146"/>
      <c r="W917" s="145">
        <f t="shared" si="104"/>
        <v>0</v>
      </c>
      <c r="X917" s="126">
        <f t="shared" si="101"/>
        <v>0</v>
      </c>
    </row>
    <row r="918" spans="1:24" x14ac:dyDescent="0.55000000000000004">
      <c r="A918">
        <v>909</v>
      </c>
      <c r="B918" s="142"/>
      <c r="C918" s="142"/>
      <c r="D918" s="142"/>
      <c r="E918" s="142"/>
      <c r="F918" s="142"/>
      <c r="G918" t="str">
        <f t="shared" si="98"/>
        <v/>
      </c>
      <c r="H918" s="142"/>
      <c r="I918" t="str">
        <f t="shared" ca="1" si="99"/>
        <v/>
      </c>
      <c r="J918" s="142"/>
      <c r="K918" t="str">
        <f t="shared" ca="1" si="100"/>
        <v/>
      </c>
      <c r="L918" s="142"/>
      <c r="M918" s="142"/>
      <c r="N918" s="142"/>
      <c r="O918" s="146"/>
      <c r="P918" s="146"/>
      <c r="Q918" s="145">
        <f t="shared" si="102"/>
        <v>0</v>
      </c>
      <c r="R918" s="146"/>
      <c r="S918" s="146"/>
      <c r="T918" s="145">
        <f t="shared" si="103"/>
        <v>0</v>
      </c>
      <c r="U918" s="146"/>
      <c r="V918" s="146"/>
      <c r="W918" s="145">
        <f t="shared" si="104"/>
        <v>0</v>
      </c>
      <c r="X918" s="126">
        <f t="shared" si="101"/>
        <v>0</v>
      </c>
    </row>
    <row r="919" spans="1:24" x14ac:dyDescent="0.55000000000000004">
      <c r="A919">
        <v>910</v>
      </c>
      <c r="B919" s="142"/>
      <c r="C919" s="142"/>
      <c r="D919" s="142"/>
      <c r="E919" s="142"/>
      <c r="F919" s="142"/>
      <c r="G919" t="str">
        <f t="shared" si="98"/>
        <v/>
      </c>
      <c r="H919" s="142"/>
      <c r="I919" t="str">
        <f t="shared" ca="1" si="99"/>
        <v/>
      </c>
      <c r="J919" s="142"/>
      <c r="K919" t="str">
        <f t="shared" ca="1" si="100"/>
        <v/>
      </c>
      <c r="L919" s="142"/>
      <c r="M919" s="142"/>
      <c r="N919" s="142"/>
      <c r="O919" s="146"/>
      <c r="P919" s="146"/>
      <c r="Q919" s="145">
        <f t="shared" si="102"/>
        <v>0</v>
      </c>
      <c r="R919" s="146"/>
      <c r="S919" s="146"/>
      <c r="T919" s="145">
        <f t="shared" si="103"/>
        <v>0</v>
      </c>
      <c r="U919" s="146"/>
      <c r="V919" s="146"/>
      <c r="W919" s="145">
        <f t="shared" si="104"/>
        <v>0</v>
      </c>
      <c r="X919" s="126">
        <f t="shared" si="101"/>
        <v>0</v>
      </c>
    </row>
    <row r="920" spans="1:24" x14ac:dyDescent="0.55000000000000004">
      <c r="A920">
        <v>911</v>
      </c>
      <c r="B920" s="142"/>
      <c r="C920" s="142"/>
      <c r="D920" s="142"/>
      <c r="E920" s="142"/>
      <c r="F920" s="142"/>
      <c r="G920" t="str">
        <f t="shared" si="98"/>
        <v/>
      </c>
      <c r="H920" s="142"/>
      <c r="I920" t="str">
        <f t="shared" ca="1" si="99"/>
        <v/>
      </c>
      <c r="J920" s="142"/>
      <c r="K920" t="str">
        <f t="shared" ca="1" si="100"/>
        <v/>
      </c>
      <c r="L920" s="142"/>
      <c r="M920" s="142"/>
      <c r="N920" s="142"/>
      <c r="O920" s="146"/>
      <c r="P920" s="146"/>
      <c r="Q920" s="145">
        <f t="shared" si="102"/>
        <v>0</v>
      </c>
      <c r="R920" s="146"/>
      <c r="S920" s="146"/>
      <c r="T920" s="145">
        <f t="shared" si="103"/>
        <v>0</v>
      </c>
      <c r="U920" s="146"/>
      <c r="V920" s="146"/>
      <c r="W920" s="145">
        <f t="shared" si="104"/>
        <v>0</v>
      </c>
      <c r="X920" s="126">
        <f t="shared" si="101"/>
        <v>0</v>
      </c>
    </row>
    <row r="921" spans="1:24" x14ac:dyDescent="0.55000000000000004">
      <c r="A921">
        <v>912</v>
      </c>
      <c r="B921" s="142"/>
      <c r="C921" s="142"/>
      <c r="D921" s="142"/>
      <c r="E921" s="142"/>
      <c r="F921" s="142"/>
      <c r="G921" t="str">
        <f t="shared" si="98"/>
        <v/>
      </c>
      <c r="H921" s="142"/>
      <c r="I921" t="str">
        <f t="shared" ca="1" si="99"/>
        <v/>
      </c>
      <c r="J921" s="142"/>
      <c r="K921" t="str">
        <f t="shared" ca="1" si="100"/>
        <v/>
      </c>
      <c r="L921" s="142"/>
      <c r="M921" s="142"/>
      <c r="N921" s="142"/>
      <c r="O921" s="146"/>
      <c r="P921" s="146"/>
      <c r="Q921" s="145">
        <f t="shared" si="102"/>
        <v>0</v>
      </c>
      <c r="R921" s="146"/>
      <c r="S921" s="146"/>
      <c r="T921" s="145">
        <f t="shared" si="103"/>
        <v>0</v>
      </c>
      <c r="U921" s="146"/>
      <c r="V921" s="146"/>
      <c r="W921" s="145">
        <f t="shared" si="104"/>
        <v>0</v>
      </c>
      <c r="X921" s="126">
        <f t="shared" si="101"/>
        <v>0</v>
      </c>
    </row>
    <row r="922" spans="1:24" x14ac:dyDescent="0.55000000000000004">
      <c r="A922">
        <v>913</v>
      </c>
      <c r="B922" s="142"/>
      <c r="C922" s="142"/>
      <c r="D922" s="142"/>
      <c r="E922" s="142"/>
      <c r="F922" s="142"/>
      <c r="G922" t="str">
        <f t="shared" si="98"/>
        <v/>
      </c>
      <c r="H922" s="142"/>
      <c r="I922" t="str">
        <f t="shared" ca="1" si="99"/>
        <v/>
      </c>
      <c r="J922" s="142"/>
      <c r="K922" t="str">
        <f t="shared" ca="1" si="100"/>
        <v/>
      </c>
      <c r="L922" s="142"/>
      <c r="M922" s="142"/>
      <c r="N922" s="142"/>
      <c r="O922" s="146"/>
      <c r="P922" s="146"/>
      <c r="Q922" s="145">
        <f t="shared" si="102"/>
        <v>0</v>
      </c>
      <c r="R922" s="146"/>
      <c r="S922" s="146"/>
      <c r="T922" s="145">
        <f t="shared" si="103"/>
        <v>0</v>
      </c>
      <c r="U922" s="146"/>
      <c r="V922" s="146"/>
      <c r="W922" s="145">
        <f t="shared" si="104"/>
        <v>0</v>
      </c>
      <c r="X922" s="126">
        <f t="shared" si="101"/>
        <v>0</v>
      </c>
    </row>
    <row r="923" spans="1:24" x14ac:dyDescent="0.55000000000000004">
      <c r="A923">
        <v>914</v>
      </c>
      <c r="B923" s="142"/>
      <c r="C923" s="142"/>
      <c r="D923" s="142"/>
      <c r="E923" s="142"/>
      <c r="F923" s="142"/>
      <c r="G923" t="str">
        <f t="shared" si="98"/>
        <v/>
      </c>
      <c r="H923" s="142"/>
      <c r="I923" t="str">
        <f t="shared" ca="1" si="99"/>
        <v/>
      </c>
      <c r="J923" s="142"/>
      <c r="K923" t="str">
        <f t="shared" ca="1" si="100"/>
        <v/>
      </c>
      <c r="L923" s="142"/>
      <c r="M923" s="142"/>
      <c r="N923" s="142"/>
      <c r="O923" s="146"/>
      <c r="P923" s="146"/>
      <c r="Q923" s="145">
        <f t="shared" si="102"/>
        <v>0</v>
      </c>
      <c r="R923" s="146"/>
      <c r="S923" s="146"/>
      <c r="T923" s="145">
        <f t="shared" si="103"/>
        <v>0</v>
      </c>
      <c r="U923" s="146"/>
      <c r="V923" s="146"/>
      <c r="W923" s="145">
        <f t="shared" si="104"/>
        <v>0</v>
      </c>
      <c r="X923" s="126">
        <f t="shared" si="101"/>
        <v>0</v>
      </c>
    </row>
    <row r="924" spans="1:24" x14ac:dyDescent="0.55000000000000004">
      <c r="A924">
        <v>915</v>
      </c>
      <c r="B924" s="142"/>
      <c r="C924" s="142"/>
      <c r="D924" s="142"/>
      <c r="E924" s="142"/>
      <c r="F924" s="142"/>
      <c r="G924" t="str">
        <f t="shared" si="98"/>
        <v/>
      </c>
      <c r="H924" s="142"/>
      <c r="I924" t="str">
        <f t="shared" ca="1" si="99"/>
        <v/>
      </c>
      <c r="J924" s="142"/>
      <c r="K924" t="str">
        <f t="shared" ca="1" si="100"/>
        <v/>
      </c>
      <c r="L924" s="142"/>
      <c r="M924" s="142"/>
      <c r="N924" s="142"/>
      <c r="O924" s="146"/>
      <c r="P924" s="146"/>
      <c r="Q924" s="145">
        <f t="shared" si="102"/>
        <v>0</v>
      </c>
      <c r="R924" s="146"/>
      <c r="S924" s="146"/>
      <c r="T924" s="145">
        <f t="shared" si="103"/>
        <v>0</v>
      </c>
      <c r="U924" s="146"/>
      <c r="V924" s="146"/>
      <c r="W924" s="145">
        <f t="shared" si="104"/>
        <v>0</v>
      </c>
      <c r="X924" s="126">
        <f t="shared" si="101"/>
        <v>0</v>
      </c>
    </row>
    <row r="925" spans="1:24" x14ac:dyDescent="0.55000000000000004">
      <c r="A925">
        <v>916</v>
      </c>
      <c r="B925" s="142"/>
      <c r="C925" s="142"/>
      <c r="D925" s="142"/>
      <c r="E925" s="142"/>
      <c r="F925" s="142"/>
      <c r="G925" t="str">
        <f t="shared" si="98"/>
        <v/>
      </c>
      <c r="H925" s="142"/>
      <c r="I925" t="str">
        <f t="shared" ca="1" si="99"/>
        <v/>
      </c>
      <c r="J925" s="142"/>
      <c r="K925" t="str">
        <f t="shared" ca="1" si="100"/>
        <v/>
      </c>
      <c r="L925" s="142"/>
      <c r="M925" s="142"/>
      <c r="N925" s="142"/>
      <c r="O925" s="146"/>
      <c r="P925" s="146"/>
      <c r="Q925" s="145">
        <f t="shared" si="102"/>
        <v>0</v>
      </c>
      <c r="R925" s="146"/>
      <c r="S925" s="146"/>
      <c r="T925" s="145">
        <f t="shared" si="103"/>
        <v>0</v>
      </c>
      <c r="U925" s="146"/>
      <c r="V925" s="146"/>
      <c r="W925" s="145">
        <f t="shared" si="104"/>
        <v>0</v>
      </c>
      <c r="X925" s="126">
        <f t="shared" si="101"/>
        <v>0</v>
      </c>
    </row>
    <row r="926" spans="1:24" x14ac:dyDescent="0.55000000000000004">
      <c r="A926">
        <v>917</v>
      </c>
      <c r="B926" s="142"/>
      <c r="C926" s="142"/>
      <c r="D926" s="142"/>
      <c r="E926" s="142"/>
      <c r="F926" s="142"/>
      <c r="G926" t="str">
        <f t="shared" si="98"/>
        <v/>
      </c>
      <c r="H926" s="142"/>
      <c r="I926" t="str">
        <f t="shared" ca="1" si="99"/>
        <v/>
      </c>
      <c r="J926" s="142"/>
      <c r="K926" t="str">
        <f t="shared" ca="1" si="100"/>
        <v/>
      </c>
      <c r="L926" s="142"/>
      <c r="M926" s="142"/>
      <c r="N926" s="142"/>
      <c r="O926" s="146"/>
      <c r="P926" s="146"/>
      <c r="Q926" s="145">
        <f t="shared" si="102"/>
        <v>0</v>
      </c>
      <c r="R926" s="146"/>
      <c r="S926" s="146"/>
      <c r="T926" s="145">
        <f t="shared" si="103"/>
        <v>0</v>
      </c>
      <c r="U926" s="146"/>
      <c r="V926" s="146"/>
      <c r="W926" s="145">
        <f t="shared" si="104"/>
        <v>0</v>
      </c>
      <c r="X926" s="126">
        <f t="shared" si="101"/>
        <v>0</v>
      </c>
    </row>
    <row r="927" spans="1:24" x14ac:dyDescent="0.55000000000000004">
      <c r="A927">
        <v>918</v>
      </c>
      <c r="B927" s="142"/>
      <c r="C927" s="142"/>
      <c r="D927" s="142"/>
      <c r="E927" s="142"/>
      <c r="F927" s="142"/>
      <c r="G927" t="str">
        <f t="shared" si="98"/>
        <v/>
      </c>
      <c r="H927" s="142"/>
      <c r="I927" t="str">
        <f t="shared" ca="1" si="99"/>
        <v/>
      </c>
      <c r="J927" s="142"/>
      <c r="K927" t="str">
        <f t="shared" ca="1" si="100"/>
        <v/>
      </c>
      <c r="L927" s="142"/>
      <c r="M927" s="142"/>
      <c r="N927" s="142"/>
      <c r="O927" s="146"/>
      <c r="P927" s="146"/>
      <c r="Q927" s="145">
        <f t="shared" si="102"/>
        <v>0</v>
      </c>
      <c r="R927" s="146"/>
      <c r="S927" s="146"/>
      <c r="T927" s="145">
        <f t="shared" si="103"/>
        <v>0</v>
      </c>
      <c r="U927" s="146"/>
      <c r="V927" s="146"/>
      <c r="W927" s="145">
        <f t="shared" si="104"/>
        <v>0</v>
      </c>
      <c r="X927" s="126">
        <f t="shared" si="101"/>
        <v>0</v>
      </c>
    </row>
    <row r="928" spans="1:24" x14ac:dyDescent="0.55000000000000004">
      <c r="A928">
        <v>919</v>
      </c>
      <c r="B928" s="142"/>
      <c r="C928" s="142"/>
      <c r="D928" s="142"/>
      <c r="E928" s="142"/>
      <c r="F928" s="142"/>
      <c r="G928" t="str">
        <f t="shared" si="98"/>
        <v/>
      </c>
      <c r="H928" s="142"/>
      <c r="I928" t="str">
        <f t="shared" ca="1" si="99"/>
        <v/>
      </c>
      <c r="J928" s="142"/>
      <c r="K928" t="str">
        <f t="shared" ca="1" si="100"/>
        <v/>
      </c>
      <c r="L928" s="142"/>
      <c r="M928" s="142"/>
      <c r="N928" s="142"/>
      <c r="O928" s="146"/>
      <c r="P928" s="146"/>
      <c r="Q928" s="145">
        <f t="shared" si="102"/>
        <v>0</v>
      </c>
      <c r="R928" s="146"/>
      <c r="S928" s="146"/>
      <c r="T928" s="145">
        <f t="shared" si="103"/>
        <v>0</v>
      </c>
      <c r="U928" s="146"/>
      <c r="V928" s="146"/>
      <c r="W928" s="145">
        <f t="shared" si="104"/>
        <v>0</v>
      </c>
      <c r="X928" s="126">
        <f t="shared" si="101"/>
        <v>0</v>
      </c>
    </row>
    <row r="929" spans="1:24" x14ac:dyDescent="0.55000000000000004">
      <c r="A929">
        <v>920</v>
      </c>
      <c r="B929" s="142"/>
      <c r="C929" s="142"/>
      <c r="D929" s="142"/>
      <c r="E929" s="142"/>
      <c r="F929" s="142"/>
      <c r="G929" t="str">
        <f t="shared" si="98"/>
        <v/>
      </c>
      <c r="H929" s="142"/>
      <c r="I929" t="str">
        <f t="shared" ca="1" si="99"/>
        <v/>
      </c>
      <c r="J929" s="142"/>
      <c r="K929" t="str">
        <f t="shared" ca="1" si="100"/>
        <v/>
      </c>
      <c r="L929" s="142"/>
      <c r="M929" s="142"/>
      <c r="N929" s="142"/>
      <c r="O929" s="146"/>
      <c r="P929" s="146"/>
      <c r="Q929" s="145">
        <f t="shared" si="102"/>
        <v>0</v>
      </c>
      <c r="R929" s="146"/>
      <c r="S929" s="146"/>
      <c r="T929" s="145">
        <f t="shared" si="103"/>
        <v>0</v>
      </c>
      <c r="U929" s="146"/>
      <c r="V929" s="146"/>
      <c r="W929" s="145">
        <f t="shared" si="104"/>
        <v>0</v>
      </c>
      <c r="X929" s="126">
        <f t="shared" si="101"/>
        <v>0</v>
      </c>
    </row>
    <row r="930" spans="1:24" x14ac:dyDescent="0.55000000000000004">
      <c r="A930">
        <v>921</v>
      </c>
      <c r="B930" s="142"/>
      <c r="C930" s="142"/>
      <c r="D930" s="142"/>
      <c r="E930" s="142"/>
      <c r="F930" s="142"/>
      <c r="G930" t="str">
        <f t="shared" si="98"/>
        <v/>
      </c>
      <c r="H930" s="142"/>
      <c r="I930" t="str">
        <f t="shared" ca="1" si="99"/>
        <v/>
      </c>
      <c r="J930" s="142"/>
      <c r="K930" t="str">
        <f t="shared" ca="1" si="100"/>
        <v/>
      </c>
      <c r="L930" s="142"/>
      <c r="M930" s="142"/>
      <c r="N930" s="142"/>
      <c r="O930" s="146"/>
      <c r="P930" s="146"/>
      <c r="Q930" s="145">
        <f t="shared" si="102"/>
        <v>0</v>
      </c>
      <c r="R930" s="146"/>
      <c r="S930" s="146"/>
      <c r="T930" s="145">
        <f t="shared" si="103"/>
        <v>0</v>
      </c>
      <c r="U930" s="146"/>
      <c r="V930" s="146"/>
      <c r="W930" s="145">
        <f t="shared" si="104"/>
        <v>0</v>
      </c>
      <c r="X930" s="126">
        <f t="shared" si="101"/>
        <v>0</v>
      </c>
    </row>
    <row r="931" spans="1:24" x14ac:dyDescent="0.55000000000000004">
      <c r="A931">
        <v>922</v>
      </c>
      <c r="B931" s="142"/>
      <c r="C931" s="142"/>
      <c r="D931" s="142"/>
      <c r="E931" s="142"/>
      <c r="F931" s="142"/>
      <c r="G931" t="str">
        <f t="shared" si="98"/>
        <v/>
      </c>
      <c r="H931" s="142"/>
      <c r="I931" t="str">
        <f t="shared" ca="1" si="99"/>
        <v/>
      </c>
      <c r="J931" s="142"/>
      <c r="K931" t="str">
        <f t="shared" ca="1" si="100"/>
        <v/>
      </c>
      <c r="L931" s="142"/>
      <c r="M931" s="142"/>
      <c r="N931" s="142"/>
      <c r="O931" s="146"/>
      <c r="P931" s="146"/>
      <c r="Q931" s="145">
        <f t="shared" si="102"/>
        <v>0</v>
      </c>
      <c r="R931" s="146"/>
      <c r="S931" s="146"/>
      <c r="T931" s="145">
        <f t="shared" si="103"/>
        <v>0</v>
      </c>
      <c r="U931" s="146"/>
      <c r="V931" s="146"/>
      <c r="W931" s="145">
        <f t="shared" si="104"/>
        <v>0</v>
      </c>
      <c r="X931" s="126">
        <f t="shared" si="101"/>
        <v>0</v>
      </c>
    </row>
    <row r="932" spans="1:24" x14ac:dyDescent="0.55000000000000004">
      <c r="A932">
        <v>923</v>
      </c>
      <c r="B932" s="142"/>
      <c r="C932" s="142"/>
      <c r="D932" s="142"/>
      <c r="E932" s="142"/>
      <c r="F932" s="142"/>
      <c r="G932" t="str">
        <f t="shared" si="98"/>
        <v/>
      </c>
      <c r="H932" s="142"/>
      <c r="I932" t="str">
        <f t="shared" ca="1" si="99"/>
        <v/>
      </c>
      <c r="J932" s="142"/>
      <c r="K932" t="str">
        <f t="shared" ca="1" si="100"/>
        <v/>
      </c>
      <c r="L932" s="142"/>
      <c r="M932" s="142"/>
      <c r="N932" s="142"/>
      <c r="O932" s="146"/>
      <c r="P932" s="146"/>
      <c r="Q932" s="145">
        <f t="shared" si="102"/>
        <v>0</v>
      </c>
      <c r="R932" s="146"/>
      <c r="S932" s="146"/>
      <c r="T932" s="145">
        <f t="shared" si="103"/>
        <v>0</v>
      </c>
      <c r="U932" s="146"/>
      <c r="V932" s="146"/>
      <c r="W932" s="145">
        <f t="shared" si="104"/>
        <v>0</v>
      </c>
      <c r="X932" s="126">
        <f t="shared" si="101"/>
        <v>0</v>
      </c>
    </row>
    <row r="933" spans="1:24" x14ac:dyDescent="0.55000000000000004">
      <c r="A933">
        <v>924</v>
      </c>
      <c r="B933" s="142"/>
      <c r="C933" s="142"/>
      <c r="D933" s="142"/>
      <c r="E933" s="142"/>
      <c r="F933" s="142"/>
      <c r="G933" t="str">
        <f t="shared" si="98"/>
        <v/>
      </c>
      <c r="H933" s="142"/>
      <c r="I933" t="str">
        <f t="shared" ca="1" si="99"/>
        <v/>
      </c>
      <c r="J933" s="142"/>
      <c r="K933" t="str">
        <f t="shared" ca="1" si="100"/>
        <v/>
      </c>
      <c r="L933" s="142"/>
      <c r="M933" s="142"/>
      <c r="N933" s="142"/>
      <c r="O933" s="146"/>
      <c r="P933" s="146"/>
      <c r="Q933" s="145">
        <f t="shared" si="102"/>
        <v>0</v>
      </c>
      <c r="R933" s="146"/>
      <c r="S933" s="146"/>
      <c r="T933" s="145">
        <f t="shared" si="103"/>
        <v>0</v>
      </c>
      <c r="U933" s="146"/>
      <c r="V933" s="146"/>
      <c r="W933" s="145">
        <f t="shared" si="104"/>
        <v>0</v>
      </c>
      <c r="X933" s="126">
        <f t="shared" si="101"/>
        <v>0</v>
      </c>
    </row>
    <row r="934" spans="1:24" x14ac:dyDescent="0.55000000000000004">
      <c r="A934">
        <v>925</v>
      </c>
      <c r="B934" s="142"/>
      <c r="C934" s="142"/>
      <c r="D934" s="142"/>
      <c r="E934" s="142"/>
      <c r="F934" s="142"/>
      <c r="G934" t="str">
        <f t="shared" si="98"/>
        <v/>
      </c>
      <c r="H934" s="142"/>
      <c r="I934" t="str">
        <f t="shared" ca="1" si="99"/>
        <v/>
      </c>
      <c r="J934" s="142"/>
      <c r="K934" t="str">
        <f t="shared" ca="1" si="100"/>
        <v/>
      </c>
      <c r="L934" s="142"/>
      <c r="M934" s="142"/>
      <c r="N934" s="142"/>
      <c r="O934" s="146"/>
      <c r="P934" s="146"/>
      <c r="Q934" s="145">
        <f t="shared" si="102"/>
        <v>0</v>
      </c>
      <c r="R934" s="146"/>
      <c r="S934" s="146"/>
      <c r="T934" s="145">
        <f t="shared" si="103"/>
        <v>0</v>
      </c>
      <c r="U934" s="146"/>
      <c r="V934" s="146"/>
      <c r="W934" s="145">
        <f t="shared" si="104"/>
        <v>0</v>
      </c>
      <c r="X934" s="126">
        <f t="shared" si="101"/>
        <v>0</v>
      </c>
    </row>
    <row r="935" spans="1:24" x14ac:dyDescent="0.55000000000000004">
      <c r="A935">
        <v>926</v>
      </c>
      <c r="B935" s="142"/>
      <c r="C935" s="142"/>
      <c r="D935" s="142"/>
      <c r="E935" s="142"/>
      <c r="F935" s="142"/>
      <c r="G935" t="str">
        <f t="shared" si="98"/>
        <v/>
      </c>
      <c r="H935" s="142"/>
      <c r="I935" t="str">
        <f t="shared" ca="1" si="99"/>
        <v/>
      </c>
      <c r="J935" s="142"/>
      <c r="K935" t="str">
        <f t="shared" ca="1" si="100"/>
        <v/>
      </c>
      <c r="L935" s="142"/>
      <c r="M935" s="142"/>
      <c r="N935" s="142"/>
      <c r="O935" s="146"/>
      <c r="P935" s="146"/>
      <c r="Q935" s="145">
        <f t="shared" si="102"/>
        <v>0</v>
      </c>
      <c r="R935" s="146"/>
      <c r="S935" s="146"/>
      <c r="T935" s="145">
        <f t="shared" si="103"/>
        <v>0</v>
      </c>
      <c r="U935" s="146"/>
      <c r="V935" s="146"/>
      <c r="W935" s="145">
        <f t="shared" si="104"/>
        <v>0</v>
      </c>
      <c r="X935" s="126">
        <f t="shared" si="101"/>
        <v>0</v>
      </c>
    </row>
    <row r="936" spans="1:24" x14ac:dyDescent="0.55000000000000004">
      <c r="A936">
        <v>927</v>
      </c>
      <c r="B936" s="142"/>
      <c r="C936" s="142"/>
      <c r="D936" s="142"/>
      <c r="E936" s="142"/>
      <c r="F936" s="142"/>
      <c r="G936" t="str">
        <f t="shared" si="98"/>
        <v/>
      </c>
      <c r="H936" s="142"/>
      <c r="I936" t="str">
        <f t="shared" ca="1" si="99"/>
        <v/>
      </c>
      <c r="J936" s="142"/>
      <c r="K936" t="str">
        <f t="shared" ca="1" si="100"/>
        <v/>
      </c>
      <c r="L936" s="142"/>
      <c r="M936" s="142"/>
      <c r="N936" s="142"/>
      <c r="O936" s="146"/>
      <c r="P936" s="146"/>
      <c r="Q936" s="145">
        <f t="shared" si="102"/>
        <v>0</v>
      </c>
      <c r="R936" s="146"/>
      <c r="S936" s="146"/>
      <c r="T936" s="145">
        <f t="shared" si="103"/>
        <v>0</v>
      </c>
      <c r="U936" s="146"/>
      <c r="V936" s="146"/>
      <c r="W936" s="145">
        <f t="shared" si="104"/>
        <v>0</v>
      </c>
      <c r="X936" s="126">
        <f t="shared" si="101"/>
        <v>0</v>
      </c>
    </row>
    <row r="937" spans="1:24" x14ac:dyDescent="0.55000000000000004">
      <c r="A937">
        <v>928</v>
      </c>
      <c r="B937" s="142"/>
      <c r="C937" s="142"/>
      <c r="D937" s="142"/>
      <c r="E937" s="142"/>
      <c r="F937" s="142"/>
      <c r="G937" t="str">
        <f t="shared" si="98"/>
        <v/>
      </c>
      <c r="H937" s="142"/>
      <c r="I937" t="str">
        <f t="shared" ca="1" si="99"/>
        <v/>
      </c>
      <c r="J937" s="142"/>
      <c r="K937" t="str">
        <f t="shared" ca="1" si="100"/>
        <v/>
      </c>
      <c r="L937" s="142"/>
      <c r="M937" s="142"/>
      <c r="N937" s="142"/>
      <c r="O937" s="146"/>
      <c r="P937" s="146"/>
      <c r="Q937" s="145">
        <f t="shared" si="102"/>
        <v>0</v>
      </c>
      <c r="R937" s="146"/>
      <c r="S937" s="146"/>
      <c r="T937" s="145">
        <f t="shared" si="103"/>
        <v>0</v>
      </c>
      <c r="U937" s="146"/>
      <c r="V937" s="146"/>
      <c r="W937" s="145">
        <f t="shared" si="104"/>
        <v>0</v>
      </c>
      <c r="X937" s="126">
        <f t="shared" si="101"/>
        <v>0</v>
      </c>
    </row>
    <row r="938" spans="1:24" x14ac:dyDescent="0.55000000000000004">
      <c r="A938">
        <v>929</v>
      </c>
      <c r="B938" s="142"/>
      <c r="C938" s="142"/>
      <c r="D938" s="142"/>
      <c r="E938" s="142"/>
      <c r="F938" s="142"/>
      <c r="G938" t="str">
        <f t="shared" si="98"/>
        <v/>
      </c>
      <c r="H938" s="142"/>
      <c r="I938" t="str">
        <f t="shared" ca="1" si="99"/>
        <v/>
      </c>
      <c r="J938" s="142"/>
      <c r="K938" t="str">
        <f t="shared" ca="1" si="100"/>
        <v/>
      </c>
      <c r="L938" s="142"/>
      <c r="M938" s="142"/>
      <c r="N938" s="142"/>
      <c r="O938" s="146"/>
      <c r="P938" s="146"/>
      <c r="Q938" s="145">
        <f t="shared" si="102"/>
        <v>0</v>
      </c>
      <c r="R938" s="146"/>
      <c r="S938" s="146"/>
      <c r="T938" s="145">
        <f t="shared" si="103"/>
        <v>0</v>
      </c>
      <c r="U938" s="146"/>
      <c r="V938" s="146"/>
      <c r="W938" s="145">
        <f t="shared" si="104"/>
        <v>0</v>
      </c>
      <c r="X938" s="126">
        <f t="shared" si="101"/>
        <v>0</v>
      </c>
    </row>
    <row r="939" spans="1:24" x14ac:dyDescent="0.55000000000000004">
      <c r="A939">
        <v>930</v>
      </c>
      <c r="B939" s="142"/>
      <c r="C939" s="142"/>
      <c r="D939" s="142"/>
      <c r="E939" s="142"/>
      <c r="F939" s="142"/>
      <c r="G939" t="str">
        <f t="shared" si="98"/>
        <v/>
      </c>
      <c r="H939" s="142"/>
      <c r="I939" t="str">
        <f t="shared" ca="1" si="99"/>
        <v/>
      </c>
      <c r="J939" s="142"/>
      <c r="K939" t="str">
        <f t="shared" ca="1" si="100"/>
        <v/>
      </c>
      <c r="L939" s="142"/>
      <c r="M939" s="142"/>
      <c r="N939" s="142"/>
      <c r="O939" s="146"/>
      <c r="P939" s="146"/>
      <c r="Q939" s="145">
        <f t="shared" si="102"/>
        <v>0</v>
      </c>
      <c r="R939" s="146"/>
      <c r="S939" s="146"/>
      <c r="T939" s="145">
        <f t="shared" si="103"/>
        <v>0</v>
      </c>
      <c r="U939" s="146"/>
      <c r="V939" s="146"/>
      <c r="W939" s="145">
        <f t="shared" si="104"/>
        <v>0</v>
      </c>
      <c r="X939" s="126">
        <f t="shared" si="101"/>
        <v>0</v>
      </c>
    </row>
    <row r="940" spans="1:24" x14ac:dyDescent="0.55000000000000004">
      <c r="A940">
        <v>931</v>
      </c>
      <c r="B940" s="142"/>
      <c r="C940" s="142"/>
      <c r="D940" s="142"/>
      <c r="E940" s="142"/>
      <c r="F940" s="142"/>
      <c r="G940" t="str">
        <f t="shared" si="98"/>
        <v/>
      </c>
      <c r="H940" s="142"/>
      <c r="I940" t="str">
        <f t="shared" ca="1" si="99"/>
        <v/>
      </c>
      <c r="J940" s="142"/>
      <c r="K940" t="str">
        <f t="shared" ca="1" si="100"/>
        <v/>
      </c>
      <c r="L940" s="142"/>
      <c r="M940" s="142"/>
      <c r="N940" s="142"/>
      <c r="O940" s="146"/>
      <c r="P940" s="146"/>
      <c r="Q940" s="145">
        <f t="shared" si="102"/>
        <v>0</v>
      </c>
      <c r="R940" s="146"/>
      <c r="S940" s="146"/>
      <c r="T940" s="145">
        <f t="shared" si="103"/>
        <v>0</v>
      </c>
      <c r="U940" s="146"/>
      <c r="V940" s="146"/>
      <c r="W940" s="145">
        <f t="shared" si="104"/>
        <v>0</v>
      </c>
      <c r="X940" s="126">
        <f t="shared" si="101"/>
        <v>0</v>
      </c>
    </row>
    <row r="941" spans="1:24" x14ac:dyDescent="0.55000000000000004">
      <c r="A941">
        <v>932</v>
      </c>
      <c r="B941" s="142"/>
      <c r="C941" s="142"/>
      <c r="D941" s="142"/>
      <c r="E941" s="142"/>
      <c r="F941" s="142"/>
      <c r="G941" t="str">
        <f t="shared" si="98"/>
        <v/>
      </c>
      <c r="H941" s="142"/>
      <c r="I941" t="str">
        <f t="shared" ca="1" si="99"/>
        <v/>
      </c>
      <c r="J941" s="142"/>
      <c r="K941" t="str">
        <f t="shared" ca="1" si="100"/>
        <v/>
      </c>
      <c r="L941" s="142"/>
      <c r="M941" s="142"/>
      <c r="N941" s="142"/>
      <c r="O941" s="146"/>
      <c r="P941" s="146"/>
      <c r="Q941" s="145">
        <f t="shared" si="102"/>
        <v>0</v>
      </c>
      <c r="R941" s="146"/>
      <c r="S941" s="146"/>
      <c r="T941" s="145">
        <f t="shared" si="103"/>
        <v>0</v>
      </c>
      <c r="U941" s="146"/>
      <c r="V941" s="146"/>
      <c r="W941" s="145">
        <f t="shared" si="104"/>
        <v>0</v>
      </c>
      <c r="X941" s="126">
        <f t="shared" si="101"/>
        <v>0</v>
      </c>
    </row>
    <row r="942" spans="1:24" x14ac:dyDescent="0.55000000000000004">
      <c r="A942">
        <v>933</v>
      </c>
      <c r="B942" s="142"/>
      <c r="C942" s="142"/>
      <c r="D942" s="142"/>
      <c r="E942" s="142"/>
      <c r="F942" s="142"/>
      <c r="G942" t="str">
        <f t="shared" si="98"/>
        <v/>
      </c>
      <c r="H942" s="142"/>
      <c r="I942" t="str">
        <f t="shared" ca="1" si="99"/>
        <v/>
      </c>
      <c r="J942" s="142"/>
      <c r="K942" t="str">
        <f t="shared" ca="1" si="100"/>
        <v/>
      </c>
      <c r="L942" s="142"/>
      <c r="M942" s="142"/>
      <c r="N942" s="142"/>
      <c r="O942" s="146"/>
      <c r="P942" s="146"/>
      <c r="Q942" s="145">
        <f t="shared" si="102"/>
        <v>0</v>
      </c>
      <c r="R942" s="146"/>
      <c r="S942" s="146"/>
      <c r="T942" s="145">
        <f t="shared" si="103"/>
        <v>0</v>
      </c>
      <c r="U942" s="146"/>
      <c r="V942" s="146"/>
      <c r="W942" s="145">
        <f t="shared" si="104"/>
        <v>0</v>
      </c>
      <c r="X942" s="126">
        <f t="shared" si="101"/>
        <v>0</v>
      </c>
    </row>
    <row r="943" spans="1:24" x14ac:dyDescent="0.55000000000000004">
      <c r="A943">
        <v>934</v>
      </c>
      <c r="B943" s="142"/>
      <c r="C943" s="142"/>
      <c r="D943" s="142"/>
      <c r="E943" s="142"/>
      <c r="F943" s="142"/>
      <c r="G943" t="str">
        <f t="shared" si="98"/>
        <v/>
      </c>
      <c r="H943" s="142"/>
      <c r="I943" t="str">
        <f t="shared" ca="1" si="99"/>
        <v/>
      </c>
      <c r="J943" s="142"/>
      <c r="K943" t="str">
        <f t="shared" ca="1" si="100"/>
        <v/>
      </c>
      <c r="L943" s="142"/>
      <c r="M943" s="142"/>
      <c r="N943" s="142"/>
      <c r="O943" s="146"/>
      <c r="P943" s="146"/>
      <c r="Q943" s="145">
        <f t="shared" si="102"/>
        <v>0</v>
      </c>
      <c r="R943" s="146"/>
      <c r="S943" s="146"/>
      <c r="T943" s="145">
        <f t="shared" si="103"/>
        <v>0</v>
      </c>
      <c r="U943" s="146"/>
      <c r="V943" s="146"/>
      <c r="W943" s="145">
        <f t="shared" si="104"/>
        <v>0</v>
      </c>
      <c r="X943" s="126">
        <f t="shared" si="101"/>
        <v>0</v>
      </c>
    </row>
    <row r="944" spans="1:24" x14ac:dyDescent="0.55000000000000004">
      <c r="A944">
        <v>935</v>
      </c>
      <c r="B944" s="142"/>
      <c r="C944" s="142"/>
      <c r="D944" s="142"/>
      <c r="E944" s="142"/>
      <c r="F944" s="142"/>
      <c r="G944" t="str">
        <f t="shared" si="98"/>
        <v/>
      </c>
      <c r="H944" s="142"/>
      <c r="I944" t="str">
        <f t="shared" ca="1" si="99"/>
        <v/>
      </c>
      <c r="J944" s="142"/>
      <c r="K944" t="str">
        <f t="shared" ca="1" si="100"/>
        <v/>
      </c>
      <c r="L944" s="142"/>
      <c r="M944" s="142"/>
      <c r="N944" s="142"/>
      <c r="O944" s="146"/>
      <c r="P944" s="146"/>
      <c r="Q944" s="145">
        <f t="shared" si="102"/>
        <v>0</v>
      </c>
      <c r="R944" s="146"/>
      <c r="S944" s="146"/>
      <c r="T944" s="145">
        <f t="shared" si="103"/>
        <v>0</v>
      </c>
      <c r="U944" s="146"/>
      <c r="V944" s="146"/>
      <c r="W944" s="145">
        <f t="shared" si="104"/>
        <v>0</v>
      </c>
      <c r="X944" s="126">
        <f t="shared" si="101"/>
        <v>0</v>
      </c>
    </row>
    <row r="945" spans="1:24" x14ac:dyDescent="0.55000000000000004">
      <c r="A945">
        <v>936</v>
      </c>
      <c r="B945" s="142"/>
      <c r="C945" s="142"/>
      <c r="D945" s="142"/>
      <c r="E945" s="142"/>
      <c r="F945" s="142"/>
      <c r="G945" t="str">
        <f t="shared" si="98"/>
        <v/>
      </c>
      <c r="H945" s="142"/>
      <c r="I945" t="str">
        <f t="shared" ca="1" si="99"/>
        <v/>
      </c>
      <c r="J945" s="142"/>
      <c r="K945" t="str">
        <f t="shared" ca="1" si="100"/>
        <v/>
      </c>
      <c r="L945" s="142"/>
      <c r="M945" s="142"/>
      <c r="N945" s="142"/>
      <c r="O945" s="146"/>
      <c r="P945" s="146"/>
      <c r="Q945" s="145">
        <f t="shared" si="102"/>
        <v>0</v>
      </c>
      <c r="R945" s="146"/>
      <c r="S945" s="146"/>
      <c r="T945" s="145">
        <f t="shared" si="103"/>
        <v>0</v>
      </c>
      <c r="U945" s="146"/>
      <c r="V945" s="146"/>
      <c r="W945" s="145">
        <f t="shared" si="104"/>
        <v>0</v>
      </c>
      <c r="X945" s="126">
        <f t="shared" si="101"/>
        <v>0</v>
      </c>
    </row>
    <row r="946" spans="1:24" x14ac:dyDescent="0.55000000000000004">
      <c r="A946">
        <v>937</v>
      </c>
      <c r="B946" s="142"/>
      <c r="C946" s="142"/>
      <c r="D946" s="142"/>
      <c r="E946" s="142"/>
      <c r="F946" s="142"/>
      <c r="G946" t="str">
        <f t="shared" si="98"/>
        <v/>
      </c>
      <c r="H946" s="142"/>
      <c r="I946" t="str">
        <f t="shared" ca="1" si="99"/>
        <v/>
      </c>
      <c r="J946" s="142"/>
      <c r="K946" t="str">
        <f t="shared" ca="1" si="100"/>
        <v/>
      </c>
      <c r="L946" s="142"/>
      <c r="M946" s="142"/>
      <c r="N946" s="142"/>
      <c r="O946" s="146"/>
      <c r="P946" s="146"/>
      <c r="Q946" s="145">
        <f t="shared" si="102"/>
        <v>0</v>
      </c>
      <c r="R946" s="146"/>
      <c r="S946" s="146"/>
      <c r="T946" s="145">
        <f t="shared" si="103"/>
        <v>0</v>
      </c>
      <c r="U946" s="146"/>
      <c r="V946" s="146"/>
      <c r="W946" s="145">
        <f t="shared" si="104"/>
        <v>0</v>
      </c>
      <c r="X946" s="126">
        <f t="shared" si="101"/>
        <v>0</v>
      </c>
    </row>
    <row r="947" spans="1:24" x14ac:dyDescent="0.55000000000000004">
      <c r="A947">
        <v>938</v>
      </c>
      <c r="B947" s="142"/>
      <c r="C947" s="142"/>
      <c r="D947" s="142"/>
      <c r="E947" s="142"/>
      <c r="F947" s="142"/>
      <c r="G947" t="str">
        <f t="shared" si="98"/>
        <v/>
      </c>
      <c r="H947" s="142"/>
      <c r="I947" t="str">
        <f t="shared" ca="1" si="99"/>
        <v/>
      </c>
      <c r="J947" s="142"/>
      <c r="K947" t="str">
        <f t="shared" ca="1" si="100"/>
        <v/>
      </c>
      <c r="L947" s="142"/>
      <c r="M947" s="142"/>
      <c r="N947" s="142"/>
      <c r="O947" s="146"/>
      <c r="P947" s="146"/>
      <c r="Q947" s="145">
        <f t="shared" si="102"/>
        <v>0</v>
      </c>
      <c r="R947" s="146"/>
      <c r="S947" s="146"/>
      <c r="T947" s="145">
        <f t="shared" si="103"/>
        <v>0</v>
      </c>
      <c r="U947" s="146"/>
      <c r="V947" s="146"/>
      <c r="W947" s="145">
        <f t="shared" si="104"/>
        <v>0</v>
      </c>
      <c r="X947" s="126">
        <f t="shared" si="101"/>
        <v>0</v>
      </c>
    </row>
    <row r="948" spans="1:24" x14ac:dyDescent="0.55000000000000004">
      <c r="A948">
        <v>939</v>
      </c>
      <c r="B948" s="142"/>
      <c r="C948" s="142"/>
      <c r="D948" s="142"/>
      <c r="E948" s="142"/>
      <c r="F948" s="142"/>
      <c r="G948" t="str">
        <f t="shared" si="98"/>
        <v/>
      </c>
      <c r="H948" s="142"/>
      <c r="I948" t="str">
        <f t="shared" ca="1" si="99"/>
        <v/>
      </c>
      <c r="J948" s="142"/>
      <c r="K948" t="str">
        <f t="shared" ca="1" si="100"/>
        <v/>
      </c>
      <c r="L948" s="142"/>
      <c r="M948" s="142"/>
      <c r="N948" s="142"/>
      <c r="O948" s="146"/>
      <c r="P948" s="146"/>
      <c r="Q948" s="145">
        <f t="shared" si="102"/>
        <v>0</v>
      </c>
      <c r="R948" s="146"/>
      <c r="S948" s="146"/>
      <c r="T948" s="145">
        <f t="shared" si="103"/>
        <v>0</v>
      </c>
      <c r="U948" s="146"/>
      <c r="V948" s="146"/>
      <c r="W948" s="145">
        <f t="shared" si="104"/>
        <v>0</v>
      </c>
      <c r="X948" s="126">
        <f t="shared" si="101"/>
        <v>0</v>
      </c>
    </row>
    <row r="949" spans="1:24" x14ac:dyDescent="0.55000000000000004">
      <c r="A949">
        <v>940</v>
      </c>
      <c r="B949" s="142"/>
      <c r="C949" s="142"/>
      <c r="D949" s="142"/>
      <c r="E949" s="142"/>
      <c r="F949" s="142"/>
      <c r="G949" t="str">
        <f t="shared" si="98"/>
        <v/>
      </c>
      <c r="H949" s="142"/>
      <c r="I949" t="str">
        <f t="shared" ca="1" si="99"/>
        <v/>
      </c>
      <c r="J949" s="142"/>
      <c r="K949" t="str">
        <f t="shared" ca="1" si="100"/>
        <v/>
      </c>
      <c r="L949" s="142"/>
      <c r="M949" s="142"/>
      <c r="N949" s="142"/>
      <c r="O949" s="146"/>
      <c r="P949" s="146"/>
      <c r="Q949" s="145">
        <f t="shared" si="102"/>
        <v>0</v>
      </c>
      <c r="R949" s="146"/>
      <c r="S949" s="146"/>
      <c r="T949" s="145">
        <f t="shared" si="103"/>
        <v>0</v>
      </c>
      <c r="U949" s="146"/>
      <c r="V949" s="146"/>
      <c r="W949" s="145">
        <f t="shared" si="104"/>
        <v>0</v>
      </c>
      <c r="X949" s="126">
        <f t="shared" si="101"/>
        <v>0</v>
      </c>
    </row>
    <row r="950" spans="1:24" x14ac:dyDescent="0.55000000000000004">
      <c r="A950">
        <v>941</v>
      </c>
      <c r="B950" s="142"/>
      <c r="C950" s="142"/>
      <c r="D950" s="142"/>
      <c r="E950" s="142"/>
      <c r="F950" s="142"/>
      <c r="G950" t="str">
        <f t="shared" si="98"/>
        <v/>
      </c>
      <c r="H950" s="142"/>
      <c r="I950" t="str">
        <f t="shared" ca="1" si="99"/>
        <v/>
      </c>
      <c r="J950" s="142"/>
      <c r="K950" t="str">
        <f t="shared" ca="1" si="100"/>
        <v/>
      </c>
      <c r="L950" s="142"/>
      <c r="M950" s="142"/>
      <c r="N950" s="142"/>
      <c r="O950" s="146"/>
      <c r="P950" s="146"/>
      <c r="Q950" s="145">
        <f t="shared" si="102"/>
        <v>0</v>
      </c>
      <c r="R950" s="146"/>
      <c r="S950" s="146"/>
      <c r="T950" s="145">
        <f t="shared" si="103"/>
        <v>0</v>
      </c>
      <c r="U950" s="146"/>
      <c r="V950" s="146"/>
      <c r="W950" s="145">
        <f t="shared" si="104"/>
        <v>0</v>
      </c>
      <c r="X950" s="126">
        <f t="shared" si="101"/>
        <v>0</v>
      </c>
    </row>
    <row r="951" spans="1:24" x14ac:dyDescent="0.55000000000000004">
      <c r="A951">
        <v>942</v>
      </c>
      <c r="B951" s="142"/>
      <c r="C951" s="142"/>
      <c r="D951" s="142"/>
      <c r="E951" s="142"/>
      <c r="F951" s="142"/>
      <c r="G951" t="str">
        <f t="shared" si="98"/>
        <v/>
      </c>
      <c r="H951" s="142"/>
      <c r="I951" t="str">
        <f t="shared" ca="1" si="99"/>
        <v/>
      </c>
      <c r="J951" s="142"/>
      <c r="K951" t="str">
        <f t="shared" ca="1" si="100"/>
        <v/>
      </c>
      <c r="L951" s="142"/>
      <c r="M951" s="142"/>
      <c r="N951" s="142"/>
      <c r="O951" s="146"/>
      <c r="P951" s="146"/>
      <c r="Q951" s="145">
        <f t="shared" si="102"/>
        <v>0</v>
      </c>
      <c r="R951" s="146"/>
      <c r="S951" s="146"/>
      <c r="T951" s="145">
        <f t="shared" si="103"/>
        <v>0</v>
      </c>
      <c r="U951" s="146"/>
      <c r="V951" s="146"/>
      <c r="W951" s="145">
        <f t="shared" si="104"/>
        <v>0</v>
      </c>
      <c r="X951" s="126">
        <f t="shared" si="101"/>
        <v>0</v>
      </c>
    </row>
    <row r="952" spans="1:24" x14ac:dyDescent="0.55000000000000004">
      <c r="A952">
        <v>943</v>
      </c>
      <c r="B952" s="142"/>
      <c r="C952" s="142"/>
      <c r="D952" s="142"/>
      <c r="E952" s="142"/>
      <c r="F952" s="142"/>
      <c r="G952" t="str">
        <f t="shared" si="98"/>
        <v/>
      </c>
      <c r="H952" s="142"/>
      <c r="I952" t="str">
        <f t="shared" ca="1" si="99"/>
        <v/>
      </c>
      <c r="J952" s="142"/>
      <c r="K952" t="str">
        <f t="shared" ca="1" si="100"/>
        <v/>
      </c>
      <c r="L952" s="142"/>
      <c r="M952" s="142"/>
      <c r="N952" s="142"/>
      <c r="O952" s="146"/>
      <c r="P952" s="146"/>
      <c r="Q952" s="145">
        <f t="shared" si="102"/>
        <v>0</v>
      </c>
      <c r="R952" s="146"/>
      <c r="S952" s="146"/>
      <c r="T952" s="145">
        <f t="shared" si="103"/>
        <v>0</v>
      </c>
      <c r="U952" s="146"/>
      <c r="V952" s="146"/>
      <c r="W952" s="145">
        <f t="shared" si="104"/>
        <v>0</v>
      </c>
      <c r="X952" s="126">
        <f t="shared" si="101"/>
        <v>0</v>
      </c>
    </row>
    <row r="953" spans="1:24" x14ac:dyDescent="0.55000000000000004">
      <c r="A953">
        <v>944</v>
      </c>
      <c r="B953" s="142"/>
      <c r="C953" s="142"/>
      <c r="D953" s="142"/>
      <c r="E953" s="142"/>
      <c r="F953" s="142"/>
      <c r="G953" t="str">
        <f t="shared" si="98"/>
        <v/>
      </c>
      <c r="H953" s="142"/>
      <c r="I953" t="str">
        <f t="shared" ca="1" si="99"/>
        <v/>
      </c>
      <c r="J953" s="142"/>
      <c r="K953" t="str">
        <f t="shared" ca="1" si="100"/>
        <v/>
      </c>
      <c r="L953" s="142"/>
      <c r="M953" s="142"/>
      <c r="N953" s="142"/>
      <c r="O953" s="146"/>
      <c r="P953" s="146"/>
      <c r="Q953" s="145">
        <f t="shared" si="102"/>
        <v>0</v>
      </c>
      <c r="R953" s="146"/>
      <c r="S953" s="146"/>
      <c r="T953" s="145">
        <f t="shared" si="103"/>
        <v>0</v>
      </c>
      <c r="U953" s="146"/>
      <c r="V953" s="146"/>
      <c r="W953" s="145">
        <f t="shared" si="104"/>
        <v>0</v>
      </c>
      <c r="X953" s="126">
        <f t="shared" si="101"/>
        <v>0</v>
      </c>
    </row>
    <row r="954" spans="1:24" x14ac:dyDescent="0.55000000000000004">
      <c r="A954">
        <v>945</v>
      </c>
      <c r="B954" s="142"/>
      <c r="C954" s="142"/>
      <c r="D954" s="142"/>
      <c r="E954" s="142"/>
      <c r="F954" s="142"/>
      <c r="G954" t="str">
        <f t="shared" si="98"/>
        <v/>
      </c>
      <c r="H954" s="142"/>
      <c r="I954" t="str">
        <f t="shared" ca="1" si="99"/>
        <v/>
      </c>
      <c r="J954" s="142"/>
      <c r="K954" t="str">
        <f t="shared" ca="1" si="100"/>
        <v/>
      </c>
      <c r="L954" s="142"/>
      <c r="M954" s="142"/>
      <c r="N954" s="142"/>
      <c r="O954" s="146"/>
      <c r="P954" s="146"/>
      <c r="Q954" s="145">
        <f t="shared" si="102"/>
        <v>0</v>
      </c>
      <c r="R954" s="146"/>
      <c r="S954" s="146"/>
      <c r="T954" s="145">
        <f t="shared" si="103"/>
        <v>0</v>
      </c>
      <c r="U954" s="146"/>
      <c r="V954" s="146"/>
      <c r="W954" s="145">
        <f t="shared" si="104"/>
        <v>0</v>
      </c>
      <c r="X954" s="126">
        <f t="shared" si="101"/>
        <v>0</v>
      </c>
    </row>
    <row r="955" spans="1:24" x14ac:dyDescent="0.55000000000000004">
      <c r="A955">
        <v>946</v>
      </c>
      <c r="B955" s="142"/>
      <c r="C955" s="142"/>
      <c r="D955" s="142"/>
      <c r="E955" s="142"/>
      <c r="F955" s="142"/>
      <c r="G955" t="str">
        <f t="shared" si="98"/>
        <v/>
      </c>
      <c r="H955" s="142"/>
      <c r="I955" t="str">
        <f t="shared" ca="1" si="99"/>
        <v/>
      </c>
      <c r="J955" s="142"/>
      <c r="K955" t="str">
        <f t="shared" ca="1" si="100"/>
        <v/>
      </c>
      <c r="L955" s="142"/>
      <c r="M955" s="142"/>
      <c r="N955" s="142"/>
      <c r="O955" s="146"/>
      <c r="P955" s="146"/>
      <c r="Q955" s="145">
        <f t="shared" si="102"/>
        <v>0</v>
      </c>
      <c r="R955" s="146"/>
      <c r="S955" s="146"/>
      <c r="T955" s="145">
        <f t="shared" si="103"/>
        <v>0</v>
      </c>
      <c r="U955" s="146"/>
      <c r="V955" s="146"/>
      <c r="W955" s="145">
        <f t="shared" si="104"/>
        <v>0</v>
      </c>
      <c r="X955" s="126">
        <f t="shared" si="101"/>
        <v>0</v>
      </c>
    </row>
    <row r="956" spans="1:24" x14ac:dyDescent="0.55000000000000004">
      <c r="A956">
        <v>947</v>
      </c>
      <c r="B956" s="142"/>
      <c r="C956" s="142"/>
      <c r="D956" s="142"/>
      <c r="E956" s="142"/>
      <c r="F956" s="142"/>
      <c r="G956" t="str">
        <f t="shared" si="98"/>
        <v/>
      </c>
      <c r="H956" s="142"/>
      <c r="I956" t="str">
        <f t="shared" ca="1" si="99"/>
        <v/>
      </c>
      <c r="J956" s="142"/>
      <c r="K956" t="str">
        <f t="shared" ca="1" si="100"/>
        <v/>
      </c>
      <c r="L956" s="142"/>
      <c r="M956" s="142"/>
      <c r="N956" s="142"/>
      <c r="O956" s="146"/>
      <c r="P956" s="146"/>
      <c r="Q956" s="145">
        <f t="shared" si="102"/>
        <v>0</v>
      </c>
      <c r="R956" s="146"/>
      <c r="S956" s="146"/>
      <c r="T956" s="145">
        <f t="shared" si="103"/>
        <v>0</v>
      </c>
      <c r="U956" s="146"/>
      <c r="V956" s="146"/>
      <c r="W956" s="145">
        <f t="shared" si="104"/>
        <v>0</v>
      </c>
      <c r="X956" s="126">
        <f t="shared" si="101"/>
        <v>0</v>
      </c>
    </row>
    <row r="957" spans="1:24" x14ac:dyDescent="0.55000000000000004">
      <c r="A957">
        <v>948</v>
      </c>
      <c r="B957" s="142"/>
      <c r="C957" s="142"/>
      <c r="D957" s="142"/>
      <c r="E957" s="142"/>
      <c r="F957" s="142"/>
      <c r="G957" t="str">
        <f t="shared" si="98"/>
        <v/>
      </c>
      <c r="H957" s="142"/>
      <c r="I957" t="str">
        <f t="shared" ca="1" si="99"/>
        <v/>
      </c>
      <c r="J957" s="142"/>
      <c r="K957" t="str">
        <f t="shared" ca="1" si="100"/>
        <v/>
      </c>
      <c r="L957" s="142"/>
      <c r="M957" s="142"/>
      <c r="N957" s="142"/>
      <c r="O957" s="146"/>
      <c r="P957" s="146"/>
      <c r="Q957" s="145">
        <f t="shared" si="102"/>
        <v>0</v>
      </c>
      <c r="R957" s="146"/>
      <c r="S957" s="146"/>
      <c r="T957" s="145">
        <f t="shared" si="103"/>
        <v>0</v>
      </c>
      <c r="U957" s="146"/>
      <c r="V957" s="146"/>
      <c r="W957" s="145">
        <f t="shared" si="104"/>
        <v>0</v>
      </c>
      <c r="X957" s="126">
        <f t="shared" si="101"/>
        <v>0</v>
      </c>
    </row>
    <row r="958" spans="1:24" x14ac:dyDescent="0.55000000000000004">
      <c r="A958">
        <v>949</v>
      </c>
      <c r="B958" s="142"/>
      <c r="C958" s="142"/>
      <c r="D958" s="142"/>
      <c r="E958" s="142"/>
      <c r="F958" s="142"/>
      <c r="G958" t="str">
        <f t="shared" si="98"/>
        <v/>
      </c>
      <c r="H958" s="142"/>
      <c r="I958" t="str">
        <f t="shared" ca="1" si="99"/>
        <v/>
      </c>
      <c r="J958" s="142"/>
      <c r="K958" t="str">
        <f t="shared" ca="1" si="100"/>
        <v/>
      </c>
      <c r="L958" s="142"/>
      <c r="M958" s="142"/>
      <c r="N958" s="142"/>
      <c r="O958" s="146"/>
      <c r="P958" s="146"/>
      <c r="Q958" s="145">
        <f t="shared" si="102"/>
        <v>0</v>
      </c>
      <c r="R958" s="146"/>
      <c r="S958" s="146"/>
      <c r="T958" s="145">
        <f t="shared" si="103"/>
        <v>0</v>
      </c>
      <c r="U958" s="146"/>
      <c r="V958" s="146"/>
      <c r="W958" s="145">
        <f t="shared" si="104"/>
        <v>0</v>
      </c>
      <c r="X958" s="126">
        <f t="shared" si="101"/>
        <v>0</v>
      </c>
    </row>
    <row r="959" spans="1:24" x14ac:dyDescent="0.55000000000000004">
      <c r="A959">
        <v>950</v>
      </c>
      <c r="B959" s="142"/>
      <c r="C959" s="142"/>
      <c r="D959" s="142"/>
      <c r="E959" s="142"/>
      <c r="F959" s="142"/>
      <c r="G959" t="str">
        <f t="shared" si="98"/>
        <v/>
      </c>
      <c r="H959" s="142"/>
      <c r="I959" t="str">
        <f t="shared" ca="1" si="99"/>
        <v/>
      </c>
      <c r="J959" s="142"/>
      <c r="K959" t="str">
        <f t="shared" ca="1" si="100"/>
        <v/>
      </c>
      <c r="L959" s="142"/>
      <c r="M959" s="142"/>
      <c r="N959" s="142"/>
      <c r="O959" s="146"/>
      <c r="P959" s="146"/>
      <c r="Q959" s="145">
        <f t="shared" si="102"/>
        <v>0</v>
      </c>
      <c r="R959" s="146"/>
      <c r="S959" s="146"/>
      <c r="T959" s="145">
        <f t="shared" si="103"/>
        <v>0</v>
      </c>
      <c r="U959" s="146"/>
      <c r="V959" s="146"/>
      <c r="W959" s="145">
        <f t="shared" si="104"/>
        <v>0</v>
      </c>
      <c r="X959" s="126">
        <f t="shared" si="101"/>
        <v>0</v>
      </c>
    </row>
    <row r="960" spans="1:24" x14ac:dyDescent="0.55000000000000004">
      <c r="A960">
        <v>951</v>
      </c>
      <c r="B960" s="142"/>
      <c r="C960" s="142"/>
      <c r="D960" s="142"/>
      <c r="E960" s="142"/>
      <c r="F960" s="142"/>
      <c r="G960" t="str">
        <f t="shared" si="98"/>
        <v/>
      </c>
      <c r="H960" s="142"/>
      <c r="I960" t="str">
        <f t="shared" ca="1" si="99"/>
        <v/>
      </c>
      <c r="J960" s="142"/>
      <c r="K960" t="str">
        <f t="shared" ca="1" si="100"/>
        <v/>
      </c>
      <c r="L960" s="142"/>
      <c r="M960" s="142"/>
      <c r="N960" s="142"/>
      <c r="O960" s="146"/>
      <c r="P960" s="146"/>
      <c r="Q960" s="145">
        <f t="shared" si="102"/>
        <v>0</v>
      </c>
      <c r="R960" s="146"/>
      <c r="S960" s="146"/>
      <c r="T960" s="145">
        <f t="shared" si="103"/>
        <v>0</v>
      </c>
      <c r="U960" s="146"/>
      <c r="V960" s="146"/>
      <c r="W960" s="145">
        <f t="shared" si="104"/>
        <v>0</v>
      </c>
      <c r="X960" s="126">
        <f t="shared" si="101"/>
        <v>0</v>
      </c>
    </row>
    <row r="961" spans="1:24" x14ac:dyDescent="0.55000000000000004">
      <c r="A961">
        <v>952</v>
      </c>
      <c r="B961" s="142"/>
      <c r="C961" s="142"/>
      <c r="D961" s="142"/>
      <c r="E961" s="142"/>
      <c r="F961" s="142"/>
      <c r="G961" t="str">
        <f t="shared" si="98"/>
        <v/>
      </c>
      <c r="H961" s="142"/>
      <c r="I961" t="str">
        <f t="shared" ca="1" si="99"/>
        <v/>
      </c>
      <c r="J961" s="142"/>
      <c r="K961" t="str">
        <f t="shared" ca="1" si="100"/>
        <v/>
      </c>
      <c r="L961" s="142"/>
      <c r="M961" s="142"/>
      <c r="N961" s="142"/>
      <c r="O961" s="146"/>
      <c r="P961" s="146"/>
      <c r="Q961" s="145">
        <f t="shared" si="102"/>
        <v>0</v>
      </c>
      <c r="R961" s="146"/>
      <c r="S961" s="146"/>
      <c r="T961" s="145">
        <f t="shared" si="103"/>
        <v>0</v>
      </c>
      <c r="U961" s="146"/>
      <c r="V961" s="146"/>
      <c r="W961" s="145">
        <f t="shared" si="104"/>
        <v>0</v>
      </c>
      <c r="X961" s="126">
        <f t="shared" si="101"/>
        <v>0</v>
      </c>
    </row>
    <row r="962" spans="1:24" x14ac:dyDescent="0.55000000000000004">
      <c r="A962">
        <v>953</v>
      </c>
      <c r="B962" s="142"/>
      <c r="C962" s="142"/>
      <c r="D962" s="142"/>
      <c r="E962" s="142"/>
      <c r="F962" s="142"/>
      <c r="G962" t="str">
        <f t="shared" si="98"/>
        <v/>
      </c>
      <c r="H962" s="142"/>
      <c r="I962" t="str">
        <f t="shared" ca="1" si="99"/>
        <v/>
      </c>
      <c r="J962" s="142"/>
      <c r="K962" t="str">
        <f t="shared" ca="1" si="100"/>
        <v/>
      </c>
      <c r="L962" s="142"/>
      <c r="M962" s="142"/>
      <c r="N962" s="142"/>
      <c r="O962" s="146"/>
      <c r="P962" s="146"/>
      <c r="Q962" s="145">
        <f t="shared" si="102"/>
        <v>0</v>
      </c>
      <c r="R962" s="146"/>
      <c r="S962" s="146"/>
      <c r="T962" s="145">
        <f t="shared" si="103"/>
        <v>0</v>
      </c>
      <c r="U962" s="146"/>
      <c r="V962" s="146"/>
      <c r="W962" s="145">
        <f t="shared" si="104"/>
        <v>0</v>
      </c>
      <c r="X962" s="126">
        <f t="shared" si="101"/>
        <v>0</v>
      </c>
    </row>
    <row r="963" spans="1:24" x14ac:dyDescent="0.55000000000000004">
      <c r="A963">
        <v>954</v>
      </c>
      <c r="B963" s="142"/>
      <c r="C963" s="142"/>
      <c r="D963" s="142"/>
      <c r="E963" s="142"/>
      <c r="F963" s="142"/>
      <c r="G963" t="str">
        <f t="shared" si="98"/>
        <v/>
      </c>
      <c r="H963" s="142"/>
      <c r="I963" t="str">
        <f t="shared" ca="1" si="99"/>
        <v/>
      </c>
      <c r="J963" s="142"/>
      <c r="K963" t="str">
        <f t="shared" ca="1" si="100"/>
        <v/>
      </c>
      <c r="L963" s="142"/>
      <c r="M963" s="142"/>
      <c r="N963" s="142"/>
      <c r="O963" s="146"/>
      <c r="P963" s="146"/>
      <c r="Q963" s="145">
        <f t="shared" si="102"/>
        <v>0</v>
      </c>
      <c r="R963" s="146"/>
      <c r="S963" s="146"/>
      <c r="T963" s="145">
        <f t="shared" si="103"/>
        <v>0</v>
      </c>
      <c r="U963" s="146"/>
      <c r="V963" s="146"/>
      <c r="W963" s="145">
        <f t="shared" si="104"/>
        <v>0</v>
      </c>
      <c r="X963" s="126">
        <f t="shared" si="101"/>
        <v>0</v>
      </c>
    </row>
    <row r="964" spans="1:24" x14ac:dyDescent="0.55000000000000004">
      <c r="A964">
        <v>955</v>
      </c>
      <c r="B964" s="142"/>
      <c r="C964" s="142"/>
      <c r="D964" s="142"/>
      <c r="E964" s="142"/>
      <c r="F964" s="142"/>
      <c r="G964" t="str">
        <f t="shared" si="98"/>
        <v/>
      </c>
      <c r="H964" s="142"/>
      <c r="I964" t="str">
        <f t="shared" ca="1" si="99"/>
        <v/>
      </c>
      <c r="J964" s="142"/>
      <c r="K964" t="str">
        <f t="shared" ca="1" si="100"/>
        <v/>
      </c>
      <c r="L964" s="142"/>
      <c r="M964" s="142"/>
      <c r="N964" s="142"/>
      <c r="O964" s="146"/>
      <c r="P964" s="146"/>
      <c r="Q964" s="145">
        <f t="shared" si="102"/>
        <v>0</v>
      </c>
      <c r="R964" s="146"/>
      <c r="S964" s="146"/>
      <c r="T964" s="145">
        <f t="shared" si="103"/>
        <v>0</v>
      </c>
      <c r="U964" s="146"/>
      <c r="V964" s="146"/>
      <c r="W964" s="145">
        <f t="shared" si="104"/>
        <v>0</v>
      </c>
      <c r="X964" s="126">
        <f t="shared" si="101"/>
        <v>0</v>
      </c>
    </row>
    <row r="965" spans="1:24" x14ac:dyDescent="0.55000000000000004">
      <c r="A965">
        <v>956</v>
      </c>
      <c r="B965" s="142"/>
      <c r="C965" s="142"/>
      <c r="D965" s="142"/>
      <c r="E965" s="142"/>
      <c r="F965" s="142"/>
      <c r="G965" t="str">
        <f t="shared" si="98"/>
        <v/>
      </c>
      <c r="H965" s="142"/>
      <c r="I965" t="str">
        <f t="shared" ca="1" si="99"/>
        <v/>
      </c>
      <c r="J965" s="142"/>
      <c r="K965" t="str">
        <f t="shared" ca="1" si="100"/>
        <v/>
      </c>
      <c r="L965" s="142"/>
      <c r="M965" s="142"/>
      <c r="N965" s="142"/>
      <c r="O965" s="146"/>
      <c r="P965" s="146"/>
      <c r="Q965" s="145">
        <f t="shared" si="102"/>
        <v>0</v>
      </c>
      <c r="R965" s="146"/>
      <c r="S965" s="146"/>
      <c r="T965" s="145">
        <f t="shared" si="103"/>
        <v>0</v>
      </c>
      <c r="U965" s="146"/>
      <c r="V965" s="146"/>
      <c r="W965" s="145">
        <f t="shared" si="104"/>
        <v>0</v>
      </c>
      <c r="X965" s="126">
        <f t="shared" si="101"/>
        <v>0</v>
      </c>
    </row>
    <row r="966" spans="1:24" x14ac:dyDescent="0.55000000000000004">
      <c r="A966">
        <v>957</v>
      </c>
      <c r="B966" s="142"/>
      <c r="C966" s="142"/>
      <c r="D966" s="142"/>
      <c r="E966" s="142"/>
      <c r="F966" s="142"/>
      <c r="G966" t="str">
        <f t="shared" si="98"/>
        <v/>
      </c>
      <c r="H966" s="142"/>
      <c r="I966" t="str">
        <f t="shared" ca="1" si="99"/>
        <v/>
      </c>
      <c r="J966" s="142"/>
      <c r="K966" t="str">
        <f t="shared" ca="1" si="100"/>
        <v/>
      </c>
      <c r="L966" s="142"/>
      <c r="M966" s="142"/>
      <c r="N966" s="142"/>
      <c r="O966" s="146"/>
      <c r="P966" s="146"/>
      <c r="Q966" s="145">
        <f t="shared" si="102"/>
        <v>0</v>
      </c>
      <c r="R966" s="146"/>
      <c r="S966" s="146"/>
      <c r="T966" s="145">
        <f t="shared" si="103"/>
        <v>0</v>
      </c>
      <c r="U966" s="146"/>
      <c r="V966" s="146"/>
      <c r="W966" s="145">
        <f t="shared" si="104"/>
        <v>0</v>
      </c>
      <c r="X966" s="126">
        <f t="shared" si="101"/>
        <v>0</v>
      </c>
    </row>
    <row r="967" spans="1:24" x14ac:dyDescent="0.55000000000000004">
      <c r="A967">
        <v>958</v>
      </c>
      <c r="B967" s="142"/>
      <c r="C967" s="142"/>
      <c r="D967" s="142"/>
      <c r="E967" s="142"/>
      <c r="F967" s="142"/>
      <c r="G967" t="str">
        <f t="shared" si="98"/>
        <v/>
      </c>
      <c r="H967" s="142"/>
      <c r="I967" t="str">
        <f t="shared" ca="1" si="99"/>
        <v/>
      </c>
      <c r="J967" s="142"/>
      <c r="K967" t="str">
        <f t="shared" ca="1" si="100"/>
        <v/>
      </c>
      <c r="L967" s="142"/>
      <c r="M967" s="142"/>
      <c r="N967" s="142"/>
      <c r="O967" s="146"/>
      <c r="P967" s="146"/>
      <c r="Q967" s="145">
        <f t="shared" si="102"/>
        <v>0</v>
      </c>
      <c r="R967" s="146"/>
      <c r="S967" s="146"/>
      <c r="T967" s="145">
        <f t="shared" si="103"/>
        <v>0</v>
      </c>
      <c r="U967" s="146"/>
      <c r="V967" s="146"/>
      <c r="W967" s="145">
        <f t="shared" si="104"/>
        <v>0</v>
      </c>
      <c r="X967" s="126">
        <f t="shared" si="101"/>
        <v>0</v>
      </c>
    </row>
    <row r="968" spans="1:24" x14ac:dyDescent="0.55000000000000004">
      <c r="A968">
        <v>959</v>
      </c>
      <c r="B968" s="142"/>
      <c r="C968" s="142"/>
      <c r="D968" s="142"/>
      <c r="E968" s="142"/>
      <c r="F968" s="142"/>
      <c r="G968" t="str">
        <f t="shared" si="98"/>
        <v/>
      </c>
      <c r="H968" s="142"/>
      <c r="I968" t="str">
        <f t="shared" ca="1" si="99"/>
        <v/>
      </c>
      <c r="J968" s="142"/>
      <c r="K968" t="str">
        <f t="shared" ca="1" si="100"/>
        <v/>
      </c>
      <c r="L968" s="142"/>
      <c r="M968" s="142"/>
      <c r="N968" s="142"/>
      <c r="O968" s="146"/>
      <c r="P968" s="146"/>
      <c r="Q968" s="145">
        <f t="shared" si="102"/>
        <v>0</v>
      </c>
      <c r="R968" s="146"/>
      <c r="S968" s="146"/>
      <c r="T968" s="145">
        <f t="shared" si="103"/>
        <v>0</v>
      </c>
      <c r="U968" s="146"/>
      <c r="V968" s="146"/>
      <c r="W968" s="145">
        <f t="shared" si="104"/>
        <v>0</v>
      </c>
      <c r="X968" s="126">
        <f t="shared" si="101"/>
        <v>0</v>
      </c>
    </row>
    <row r="969" spans="1:24" x14ac:dyDescent="0.55000000000000004">
      <c r="A969">
        <v>960</v>
      </c>
      <c r="B969" s="142"/>
      <c r="C969" s="142"/>
      <c r="D969" s="142"/>
      <c r="E969" s="142"/>
      <c r="F969" s="142"/>
      <c r="G969" t="str">
        <f t="shared" si="98"/>
        <v/>
      </c>
      <c r="H969" s="142"/>
      <c r="I969" t="str">
        <f t="shared" ca="1" si="99"/>
        <v/>
      </c>
      <c r="J969" s="142"/>
      <c r="K969" t="str">
        <f t="shared" ca="1" si="100"/>
        <v/>
      </c>
      <c r="L969" s="142"/>
      <c r="M969" s="142"/>
      <c r="N969" s="142"/>
      <c r="O969" s="146"/>
      <c r="P969" s="146"/>
      <c r="Q969" s="145">
        <f t="shared" si="102"/>
        <v>0</v>
      </c>
      <c r="R969" s="146"/>
      <c r="S969" s="146"/>
      <c r="T969" s="145">
        <f t="shared" si="103"/>
        <v>0</v>
      </c>
      <c r="U969" s="146"/>
      <c r="V969" s="146"/>
      <c r="W969" s="145">
        <f t="shared" si="104"/>
        <v>0</v>
      </c>
      <c r="X969" s="126">
        <f t="shared" si="101"/>
        <v>0</v>
      </c>
    </row>
    <row r="970" spans="1:24" x14ac:dyDescent="0.55000000000000004">
      <c r="A970">
        <v>961</v>
      </c>
      <c r="B970" s="142"/>
      <c r="C970" s="142"/>
      <c r="D970" s="142"/>
      <c r="E970" s="142"/>
      <c r="F970" s="142"/>
      <c r="G970" t="str">
        <f t="shared" si="98"/>
        <v/>
      </c>
      <c r="H970" s="142"/>
      <c r="I970" t="str">
        <f t="shared" ca="1" si="99"/>
        <v/>
      </c>
      <c r="J970" s="142"/>
      <c r="K970" t="str">
        <f t="shared" ca="1" si="100"/>
        <v/>
      </c>
      <c r="L970" s="142"/>
      <c r="M970" s="142"/>
      <c r="N970" s="142"/>
      <c r="O970" s="146"/>
      <c r="P970" s="146"/>
      <c r="Q970" s="145">
        <f t="shared" si="102"/>
        <v>0</v>
      </c>
      <c r="R970" s="146"/>
      <c r="S970" s="146"/>
      <c r="T970" s="145">
        <f t="shared" si="103"/>
        <v>0</v>
      </c>
      <c r="U970" s="146"/>
      <c r="V970" s="146"/>
      <c r="W970" s="145">
        <f t="shared" si="104"/>
        <v>0</v>
      </c>
      <c r="X970" s="126">
        <f t="shared" si="101"/>
        <v>0</v>
      </c>
    </row>
    <row r="971" spans="1:24" x14ac:dyDescent="0.55000000000000004">
      <c r="A971">
        <v>962</v>
      </c>
      <c r="B971" s="142"/>
      <c r="C971" s="142"/>
      <c r="D971" s="142"/>
      <c r="E971" s="142"/>
      <c r="F971" s="142"/>
      <c r="G971" t="str">
        <f t="shared" ref="G971:G1009" si="105">LEFT(F971,1)</f>
        <v/>
      </c>
      <c r="H971" s="142"/>
      <c r="I971" t="str">
        <f t="shared" ref="I971:I1009" ca="1" si="106">IFERROR(VLOOKUP(H971,INDIRECT(G971&amp;"CATL"),2,FALSE),"")</f>
        <v/>
      </c>
      <c r="J971" s="142"/>
      <c r="K971" t="str">
        <f t="shared" ref="K971:K1009" ca="1" si="107">IFERROR(VLOOKUP(J971,INDIRECT("SUB"&amp;I971&amp;"L"),2,FALSE),"")</f>
        <v/>
      </c>
      <c r="L971" s="142"/>
      <c r="M971" s="142"/>
      <c r="N971" s="142"/>
      <c r="O971" s="146"/>
      <c r="P971" s="146"/>
      <c r="Q971" s="145">
        <f t="shared" si="102"/>
        <v>0</v>
      </c>
      <c r="R971" s="146"/>
      <c r="S971" s="146"/>
      <c r="T971" s="145">
        <f t="shared" si="103"/>
        <v>0</v>
      </c>
      <c r="U971" s="146"/>
      <c r="V971" s="146"/>
      <c r="W971" s="145">
        <f t="shared" si="104"/>
        <v>0</v>
      </c>
      <c r="X971" s="126">
        <f t="shared" ref="X971:X1009" si="108">O971-P971+R971-S971+U971-V971</f>
        <v>0</v>
      </c>
    </row>
    <row r="972" spans="1:24" x14ac:dyDescent="0.55000000000000004">
      <c r="A972">
        <v>963</v>
      </c>
      <c r="B972" s="142"/>
      <c r="C972" s="142"/>
      <c r="D972" s="142"/>
      <c r="E972" s="142"/>
      <c r="F972" s="142"/>
      <c r="G972" t="str">
        <f t="shared" si="105"/>
        <v/>
      </c>
      <c r="H972" s="142"/>
      <c r="I972" t="str">
        <f t="shared" ca="1" si="106"/>
        <v/>
      </c>
      <c r="J972" s="142"/>
      <c r="K972" t="str">
        <f t="shared" ca="1" si="107"/>
        <v/>
      </c>
      <c r="L972" s="142"/>
      <c r="M972" s="142"/>
      <c r="N972" s="142"/>
      <c r="O972" s="146"/>
      <c r="P972" s="146"/>
      <c r="Q972" s="145">
        <f t="shared" ref="Q972:Q1009" si="109">Q971+O972-P972</f>
        <v>0</v>
      </c>
      <c r="R972" s="146"/>
      <c r="S972" s="146"/>
      <c r="T972" s="145">
        <f t="shared" ref="T972:T1009" si="110">T971+R972-S972</f>
        <v>0</v>
      </c>
      <c r="U972" s="146"/>
      <c r="V972" s="146"/>
      <c r="W972" s="145">
        <f t="shared" ref="W972:W1009" si="111">W971+U972-V972</f>
        <v>0</v>
      </c>
      <c r="X972" s="126">
        <f t="shared" si="108"/>
        <v>0</v>
      </c>
    </row>
    <row r="973" spans="1:24" x14ac:dyDescent="0.55000000000000004">
      <c r="A973">
        <v>964</v>
      </c>
      <c r="B973" s="142"/>
      <c r="C973" s="142"/>
      <c r="D973" s="142"/>
      <c r="E973" s="142"/>
      <c r="F973" s="142"/>
      <c r="G973" t="str">
        <f t="shared" si="105"/>
        <v/>
      </c>
      <c r="H973" s="142"/>
      <c r="I973" t="str">
        <f t="shared" ca="1" si="106"/>
        <v/>
      </c>
      <c r="J973" s="142"/>
      <c r="K973" t="str">
        <f t="shared" ca="1" si="107"/>
        <v/>
      </c>
      <c r="L973" s="142"/>
      <c r="M973" s="142"/>
      <c r="N973" s="142"/>
      <c r="O973" s="146"/>
      <c r="P973" s="146"/>
      <c r="Q973" s="145">
        <f t="shared" si="109"/>
        <v>0</v>
      </c>
      <c r="R973" s="146"/>
      <c r="S973" s="146"/>
      <c r="T973" s="145">
        <f t="shared" si="110"/>
        <v>0</v>
      </c>
      <c r="U973" s="146"/>
      <c r="V973" s="146"/>
      <c r="W973" s="145">
        <f t="shared" si="111"/>
        <v>0</v>
      </c>
      <c r="X973" s="126">
        <f t="shared" si="108"/>
        <v>0</v>
      </c>
    </row>
    <row r="974" spans="1:24" x14ac:dyDescent="0.55000000000000004">
      <c r="A974">
        <v>965</v>
      </c>
      <c r="B974" s="142"/>
      <c r="C974" s="142"/>
      <c r="D974" s="142"/>
      <c r="E974" s="142"/>
      <c r="F974" s="142"/>
      <c r="G974" t="str">
        <f t="shared" si="105"/>
        <v/>
      </c>
      <c r="H974" s="142"/>
      <c r="I974" t="str">
        <f t="shared" ca="1" si="106"/>
        <v/>
      </c>
      <c r="J974" s="142"/>
      <c r="K974" t="str">
        <f t="shared" ca="1" si="107"/>
        <v/>
      </c>
      <c r="L974" s="142"/>
      <c r="M974" s="142"/>
      <c r="N974" s="142"/>
      <c r="O974" s="146"/>
      <c r="P974" s="146"/>
      <c r="Q974" s="145">
        <f t="shared" si="109"/>
        <v>0</v>
      </c>
      <c r="R974" s="146"/>
      <c r="S974" s="146"/>
      <c r="T974" s="145">
        <f t="shared" si="110"/>
        <v>0</v>
      </c>
      <c r="U974" s="146"/>
      <c r="V974" s="146"/>
      <c r="W974" s="145">
        <f t="shared" si="111"/>
        <v>0</v>
      </c>
      <c r="X974" s="126">
        <f t="shared" si="108"/>
        <v>0</v>
      </c>
    </row>
    <row r="975" spans="1:24" x14ac:dyDescent="0.55000000000000004">
      <c r="A975">
        <v>966</v>
      </c>
      <c r="B975" s="142"/>
      <c r="C975" s="142"/>
      <c r="D975" s="142"/>
      <c r="E975" s="142"/>
      <c r="F975" s="142"/>
      <c r="G975" t="str">
        <f t="shared" si="105"/>
        <v/>
      </c>
      <c r="H975" s="142"/>
      <c r="I975" t="str">
        <f t="shared" ca="1" si="106"/>
        <v/>
      </c>
      <c r="J975" s="142"/>
      <c r="K975" t="str">
        <f t="shared" ca="1" si="107"/>
        <v/>
      </c>
      <c r="L975" s="142"/>
      <c r="M975" s="142"/>
      <c r="N975" s="142"/>
      <c r="O975" s="146"/>
      <c r="P975" s="146"/>
      <c r="Q975" s="145">
        <f t="shared" si="109"/>
        <v>0</v>
      </c>
      <c r="R975" s="146"/>
      <c r="S975" s="146"/>
      <c r="T975" s="145">
        <f t="shared" si="110"/>
        <v>0</v>
      </c>
      <c r="U975" s="146"/>
      <c r="V975" s="146"/>
      <c r="W975" s="145">
        <f t="shared" si="111"/>
        <v>0</v>
      </c>
      <c r="X975" s="126">
        <f t="shared" si="108"/>
        <v>0</v>
      </c>
    </row>
    <row r="976" spans="1:24" x14ac:dyDescent="0.55000000000000004">
      <c r="A976">
        <v>967</v>
      </c>
      <c r="B976" s="142"/>
      <c r="C976" s="142"/>
      <c r="D976" s="142"/>
      <c r="E976" s="142"/>
      <c r="F976" s="142"/>
      <c r="G976" t="str">
        <f t="shared" si="105"/>
        <v/>
      </c>
      <c r="H976" s="142"/>
      <c r="I976" t="str">
        <f t="shared" ca="1" si="106"/>
        <v/>
      </c>
      <c r="J976" s="142"/>
      <c r="K976" t="str">
        <f t="shared" ca="1" si="107"/>
        <v/>
      </c>
      <c r="L976" s="142"/>
      <c r="M976" s="142"/>
      <c r="N976" s="142"/>
      <c r="O976" s="146"/>
      <c r="P976" s="146"/>
      <c r="Q976" s="145">
        <f t="shared" si="109"/>
        <v>0</v>
      </c>
      <c r="R976" s="146"/>
      <c r="S976" s="146"/>
      <c r="T976" s="145">
        <f t="shared" si="110"/>
        <v>0</v>
      </c>
      <c r="U976" s="146"/>
      <c r="V976" s="146"/>
      <c r="W976" s="145">
        <f t="shared" si="111"/>
        <v>0</v>
      </c>
      <c r="X976" s="126">
        <f t="shared" si="108"/>
        <v>0</v>
      </c>
    </row>
    <row r="977" spans="1:24" x14ac:dyDescent="0.55000000000000004">
      <c r="A977">
        <v>968</v>
      </c>
      <c r="B977" s="142"/>
      <c r="C977" s="142"/>
      <c r="D977" s="142"/>
      <c r="E977" s="142"/>
      <c r="F977" s="142"/>
      <c r="G977" t="str">
        <f t="shared" si="105"/>
        <v/>
      </c>
      <c r="H977" s="142"/>
      <c r="I977" t="str">
        <f t="shared" ca="1" si="106"/>
        <v/>
      </c>
      <c r="J977" s="142"/>
      <c r="K977" t="str">
        <f t="shared" ca="1" si="107"/>
        <v/>
      </c>
      <c r="L977" s="142"/>
      <c r="M977" s="142"/>
      <c r="N977" s="142"/>
      <c r="O977" s="146"/>
      <c r="P977" s="146"/>
      <c r="Q977" s="145">
        <f t="shared" si="109"/>
        <v>0</v>
      </c>
      <c r="R977" s="146"/>
      <c r="S977" s="146"/>
      <c r="T977" s="145">
        <f t="shared" si="110"/>
        <v>0</v>
      </c>
      <c r="U977" s="146"/>
      <c r="V977" s="146"/>
      <c r="W977" s="145">
        <f t="shared" si="111"/>
        <v>0</v>
      </c>
      <c r="X977" s="126">
        <f t="shared" si="108"/>
        <v>0</v>
      </c>
    </row>
    <row r="978" spans="1:24" x14ac:dyDescent="0.55000000000000004">
      <c r="A978">
        <v>969</v>
      </c>
      <c r="B978" s="142"/>
      <c r="C978" s="142"/>
      <c r="D978" s="142"/>
      <c r="E978" s="142"/>
      <c r="F978" s="142"/>
      <c r="G978" t="str">
        <f t="shared" si="105"/>
        <v/>
      </c>
      <c r="H978" s="142"/>
      <c r="I978" t="str">
        <f t="shared" ca="1" si="106"/>
        <v/>
      </c>
      <c r="J978" s="142"/>
      <c r="K978" t="str">
        <f t="shared" ca="1" si="107"/>
        <v/>
      </c>
      <c r="L978" s="142"/>
      <c r="M978" s="142"/>
      <c r="N978" s="142"/>
      <c r="O978" s="146"/>
      <c r="P978" s="146"/>
      <c r="Q978" s="145">
        <f t="shared" si="109"/>
        <v>0</v>
      </c>
      <c r="R978" s="146"/>
      <c r="S978" s="146"/>
      <c r="T978" s="145">
        <f t="shared" si="110"/>
        <v>0</v>
      </c>
      <c r="U978" s="146"/>
      <c r="V978" s="146"/>
      <c r="W978" s="145">
        <f t="shared" si="111"/>
        <v>0</v>
      </c>
      <c r="X978" s="126">
        <f t="shared" si="108"/>
        <v>0</v>
      </c>
    </row>
    <row r="979" spans="1:24" x14ac:dyDescent="0.55000000000000004">
      <c r="A979">
        <v>970</v>
      </c>
      <c r="B979" s="142"/>
      <c r="C979" s="142"/>
      <c r="D979" s="142"/>
      <c r="E979" s="142"/>
      <c r="F979" s="142"/>
      <c r="G979" t="str">
        <f t="shared" si="105"/>
        <v/>
      </c>
      <c r="H979" s="142"/>
      <c r="I979" t="str">
        <f t="shared" ca="1" si="106"/>
        <v/>
      </c>
      <c r="J979" s="142"/>
      <c r="K979" t="str">
        <f t="shared" ca="1" si="107"/>
        <v/>
      </c>
      <c r="L979" s="142"/>
      <c r="M979" s="142"/>
      <c r="N979" s="142"/>
      <c r="O979" s="146"/>
      <c r="P979" s="146"/>
      <c r="Q979" s="145">
        <f t="shared" si="109"/>
        <v>0</v>
      </c>
      <c r="R979" s="146"/>
      <c r="S979" s="146"/>
      <c r="T979" s="145">
        <f t="shared" si="110"/>
        <v>0</v>
      </c>
      <c r="U979" s="146"/>
      <c r="V979" s="146"/>
      <c r="W979" s="145">
        <f t="shared" si="111"/>
        <v>0</v>
      </c>
      <c r="X979" s="126">
        <f t="shared" si="108"/>
        <v>0</v>
      </c>
    </row>
    <row r="980" spans="1:24" x14ac:dyDescent="0.55000000000000004">
      <c r="A980">
        <v>971</v>
      </c>
      <c r="B980" s="142"/>
      <c r="C980" s="142"/>
      <c r="D980" s="142"/>
      <c r="E980" s="142"/>
      <c r="F980" s="142"/>
      <c r="G980" t="str">
        <f t="shared" si="105"/>
        <v/>
      </c>
      <c r="H980" s="142"/>
      <c r="I980" t="str">
        <f t="shared" ca="1" si="106"/>
        <v/>
      </c>
      <c r="J980" s="142"/>
      <c r="K980" t="str">
        <f t="shared" ca="1" si="107"/>
        <v/>
      </c>
      <c r="L980" s="142"/>
      <c r="M980" s="142"/>
      <c r="N980" s="142"/>
      <c r="O980" s="146"/>
      <c r="P980" s="146"/>
      <c r="Q980" s="145">
        <f t="shared" si="109"/>
        <v>0</v>
      </c>
      <c r="R980" s="146"/>
      <c r="S980" s="146"/>
      <c r="T980" s="145">
        <f t="shared" si="110"/>
        <v>0</v>
      </c>
      <c r="U980" s="146"/>
      <c r="V980" s="146"/>
      <c r="W980" s="145">
        <f t="shared" si="111"/>
        <v>0</v>
      </c>
      <c r="X980" s="126">
        <f t="shared" si="108"/>
        <v>0</v>
      </c>
    </row>
    <row r="981" spans="1:24" x14ac:dyDescent="0.55000000000000004">
      <c r="A981">
        <v>972</v>
      </c>
      <c r="B981" s="142"/>
      <c r="C981" s="142"/>
      <c r="D981" s="142"/>
      <c r="E981" s="142"/>
      <c r="F981" s="142"/>
      <c r="G981" t="str">
        <f t="shared" si="105"/>
        <v/>
      </c>
      <c r="H981" s="142"/>
      <c r="I981" t="str">
        <f t="shared" ca="1" si="106"/>
        <v/>
      </c>
      <c r="J981" s="142"/>
      <c r="K981" t="str">
        <f t="shared" ca="1" si="107"/>
        <v/>
      </c>
      <c r="L981" s="142"/>
      <c r="M981" s="142"/>
      <c r="N981" s="142"/>
      <c r="O981" s="146"/>
      <c r="P981" s="146"/>
      <c r="Q981" s="145">
        <f t="shared" si="109"/>
        <v>0</v>
      </c>
      <c r="R981" s="146"/>
      <c r="S981" s="146"/>
      <c r="T981" s="145">
        <f t="shared" si="110"/>
        <v>0</v>
      </c>
      <c r="U981" s="146"/>
      <c r="V981" s="146"/>
      <c r="W981" s="145">
        <f t="shared" si="111"/>
        <v>0</v>
      </c>
      <c r="X981" s="126">
        <f t="shared" si="108"/>
        <v>0</v>
      </c>
    </row>
    <row r="982" spans="1:24" x14ac:dyDescent="0.55000000000000004">
      <c r="A982">
        <v>973</v>
      </c>
      <c r="B982" s="142"/>
      <c r="C982" s="142"/>
      <c r="D982" s="142"/>
      <c r="E982" s="142"/>
      <c r="F982" s="142"/>
      <c r="G982" t="str">
        <f t="shared" si="105"/>
        <v/>
      </c>
      <c r="H982" s="142"/>
      <c r="I982" t="str">
        <f t="shared" ca="1" si="106"/>
        <v/>
      </c>
      <c r="J982" s="142"/>
      <c r="K982" t="str">
        <f t="shared" ca="1" si="107"/>
        <v/>
      </c>
      <c r="L982" s="142"/>
      <c r="M982" s="142"/>
      <c r="N982" s="142"/>
      <c r="O982" s="146"/>
      <c r="P982" s="146"/>
      <c r="Q982" s="145">
        <f t="shared" si="109"/>
        <v>0</v>
      </c>
      <c r="R982" s="146"/>
      <c r="S982" s="146"/>
      <c r="T982" s="145">
        <f t="shared" si="110"/>
        <v>0</v>
      </c>
      <c r="U982" s="146"/>
      <c r="V982" s="146"/>
      <c r="W982" s="145">
        <f t="shared" si="111"/>
        <v>0</v>
      </c>
      <c r="X982" s="126">
        <f t="shared" si="108"/>
        <v>0</v>
      </c>
    </row>
    <row r="983" spans="1:24" x14ac:dyDescent="0.55000000000000004">
      <c r="A983">
        <v>974</v>
      </c>
      <c r="B983" s="142"/>
      <c r="C983" s="142"/>
      <c r="D983" s="142"/>
      <c r="E983" s="142"/>
      <c r="F983" s="142"/>
      <c r="G983" t="str">
        <f t="shared" si="105"/>
        <v/>
      </c>
      <c r="H983" s="142"/>
      <c r="I983" t="str">
        <f t="shared" ca="1" si="106"/>
        <v/>
      </c>
      <c r="J983" s="142"/>
      <c r="K983" t="str">
        <f t="shared" ca="1" si="107"/>
        <v/>
      </c>
      <c r="L983" s="142"/>
      <c r="M983" s="142"/>
      <c r="N983" s="142"/>
      <c r="O983" s="146"/>
      <c r="P983" s="146"/>
      <c r="Q983" s="145">
        <f t="shared" si="109"/>
        <v>0</v>
      </c>
      <c r="R983" s="146"/>
      <c r="S983" s="146"/>
      <c r="T983" s="145">
        <f t="shared" si="110"/>
        <v>0</v>
      </c>
      <c r="U983" s="146"/>
      <c r="V983" s="146"/>
      <c r="W983" s="145">
        <f t="shared" si="111"/>
        <v>0</v>
      </c>
      <c r="X983" s="126">
        <f t="shared" si="108"/>
        <v>0</v>
      </c>
    </row>
    <row r="984" spans="1:24" x14ac:dyDescent="0.55000000000000004">
      <c r="A984">
        <v>975</v>
      </c>
      <c r="B984" s="142"/>
      <c r="C984" s="142"/>
      <c r="D984" s="142"/>
      <c r="E984" s="142"/>
      <c r="F984" s="142"/>
      <c r="G984" t="str">
        <f t="shared" si="105"/>
        <v/>
      </c>
      <c r="H984" s="142"/>
      <c r="I984" t="str">
        <f t="shared" ca="1" si="106"/>
        <v/>
      </c>
      <c r="J984" s="142"/>
      <c r="K984" t="str">
        <f t="shared" ca="1" si="107"/>
        <v/>
      </c>
      <c r="L984" s="142"/>
      <c r="M984" s="142"/>
      <c r="N984" s="142"/>
      <c r="O984" s="146"/>
      <c r="P984" s="146"/>
      <c r="Q984" s="145">
        <f t="shared" si="109"/>
        <v>0</v>
      </c>
      <c r="R984" s="146"/>
      <c r="S984" s="146"/>
      <c r="T984" s="145">
        <f t="shared" si="110"/>
        <v>0</v>
      </c>
      <c r="U984" s="146"/>
      <c r="V984" s="146"/>
      <c r="W984" s="145">
        <f t="shared" si="111"/>
        <v>0</v>
      </c>
      <c r="X984" s="126">
        <f t="shared" si="108"/>
        <v>0</v>
      </c>
    </row>
    <row r="985" spans="1:24" x14ac:dyDescent="0.55000000000000004">
      <c r="A985">
        <v>976</v>
      </c>
      <c r="B985" s="142"/>
      <c r="C985" s="142"/>
      <c r="D985" s="142"/>
      <c r="E985" s="142"/>
      <c r="F985" s="142"/>
      <c r="G985" t="str">
        <f t="shared" si="105"/>
        <v/>
      </c>
      <c r="H985" s="142"/>
      <c r="I985" t="str">
        <f t="shared" ca="1" si="106"/>
        <v/>
      </c>
      <c r="J985" s="142"/>
      <c r="K985" t="str">
        <f t="shared" ca="1" si="107"/>
        <v/>
      </c>
      <c r="L985" s="142"/>
      <c r="M985" s="142"/>
      <c r="N985" s="142"/>
      <c r="O985" s="146"/>
      <c r="P985" s="146"/>
      <c r="Q985" s="145">
        <f t="shared" si="109"/>
        <v>0</v>
      </c>
      <c r="R985" s="146"/>
      <c r="S985" s="146"/>
      <c r="T985" s="145">
        <f t="shared" si="110"/>
        <v>0</v>
      </c>
      <c r="U985" s="146"/>
      <c r="V985" s="146"/>
      <c r="W985" s="145">
        <f t="shared" si="111"/>
        <v>0</v>
      </c>
      <c r="X985" s="126">
        <f t="shared" si="108"/>
        <v>0</v>
      </c>
    </row>
    <row r="986" spans="1:24" x14ac:dyDescent="0.55000000000000004">
      <c r="A986">
        <v>977</v>
      </c>
      <c r="B986" s="142"/>
      <c r="C986" s="142"/>
      <c r="D986" s="142"/>
      <c r="E986" s="142"/>
      <c r="F986" s="142"/>
      <c r="G986" t="str">
        <f t="shared" si="105"/>
        <v/>
      </c>
      <c r="H986" s="142"/>
      <c r="I986" t="str">
        <f t="shared" ca="1" si="106"/>
        <v/>
      </c>
      <c r="J986" s="142"/>
      <c r="K986" t="str">
        <f t="shared" ca="1" si="107"/>
        <v/>
      </c>
      <c r="L986" s="142"/>
      <c r="M986" s="142"/>
      <c r="N986" s="142"/>
      <c r="O986" s="146"/>
      <c r="P986" s="146"/>
      <c r="Q986" s="145">
        <f t="shared" si="109"/>
        <v>0</v>
      </c>
      <c r="R986" s="146"/>
      <c r="S986" s="146"/>
      <c r="T986" s="145">
        <f t="shared" si="110"/>
        <v>0</v>
      </c>
      <c r="U986" s="146"/>
      <c r="V986" s="146"/>
      <c r="W986" s="145">
        <f t="shared" si="111"/>
        <v>0</v>
      </c>
      <c r="X986" s="126">
        <f t="shared" si="108"/>
        <v>0</v>
      </c>
    </row>
    <row r="987" spans="1:24" x14ac:dyDescent="0.55000000000000004">
      <c r="A987">
        <v>978</v>
      </c>
      <c r="B987" s="142"/>
      <c r="C987" s="142"/>
      <c r="D987" s="142"/>
      <c r="E987" s="142"/>
      <c r="F987" s="142"/>
      <c r="G987" t="str">
        <f t="shared" si="105"/>
        <v/>
      </c>
      <c r="H987" s="142"/>
      <c r="I987" t="str">
        <f t="shared" ca="1" si="106"/>
        <v/>
      </c>
      <c r="J987" s="142"/>
      <c r="K987" t="str">
        <f t="shared" ca="1" si="107"/>
        <v/>
      </c>
      <c r="L987" s="142"/>
      <c r="M987" s="142"/>
      <c r="N987" s="142"/>
      <c r="O987" s="146"/>
      <c r="P987" s="146"/>
      <c r="Q987" s="145">
        <f t="shared" si="109"/>
        <v>0</v>
      </c>
      <c r="R987" s="146"/>
      <c r="S987" s="146"/>
      <c r="T987" s="145">
        <f t="shared" si="110"/>
        <v>0</v>
      </c>
      <c r="U987" s="146"/>
      <c r="V987" s="146"/>
      <c r="W987" s="145">
        <f t="shared" si="111"/>
        <v>0</v>
      </c>
      <c r="X987" s="126">
        <f t="shared" si="108"/>
        <v>0</v>
      </c>
    </row>
    <row r="988" spans="1:24" x14ac:dyDescent="0.55000000000000004">
      <c r="A988">
        <v>979</v>
      </c>
      <c r="B988" s="142"/>
      <c r="C988" s="142"/>
      <c r="D988" s="142"/>
      <c r="E988" s="142"/>
      <c r="F988" s="142"/>
      <c r="G988" t="str">
        <f t="shared" si="105"/>
        <v/>
      </c>
      <c r="H988" s="142"/>
      <c r="I988" t="str">
        <f t="shared" ca="1" si="106"/>
        <v/>
      </c>
      <c r="J988" s="142"/>
      <c r="K988" t="str">
        <f t="shared" ca="1" si="107"/>
        <v/>
      </c>
      <c r="L988" s="142"/>
      <c r="M988" s="142"/>
      <c r="N988" s="142"/>
      <c r="O988" s="146"/>
      <c r="P988" s="146"/>
      <c r="Q988" s="145">
        <f t="shared" si="109"/>
        <v>0</v>
      </c>
      <c r="R988" s="146"/>
      <c r="S988" s="146"/>
      <c r="T988" s="145">
        <f t="shared" si="110"/>
        <v>0</v>
      </c>
      <c r="U988" s="146"/>
      <c r="V988" s="146"/>
      <c r="W988" s="145">
        <f t="shared" si="111"/>
        <v>0</v>
      </c>
      <c r="X988" s="126">
        <f t="shared" si="108"/>
        <v>0</v>
      </c>
    </row>
    <row r="989" spans="1:24" x14ac:dyDescent="0.55000000000000004">
      <c r="A989">
        <v>980</v>
      </c>
      <c r="B989" s="142"/>
      <c r="C989" s="142"/>
      <c r="D989" s="142"/>
      <c r="E989" s="142"/>
      <c r="F989" s="142"/>
      <c r="G989" t="str">
        <f t="shared" si="105"/>
        <v/>
      </c>
      <c r="H989" s="142"/>
      <c r="I989" t="str">
        <f t="shared" ca="1" si="106"/>
        <v/>
      </c>
      <c r="J989" s="142"/>
      <c r="K989" t="str">
        <f t="shared" ca="1" si="107"/>
        <v/>
      </c>
      <c r="L989" s="142"/>
      <c r="M989" s="142"/>
      <c r="N989" s="142"/>
      <c r="O989" s="146"/>
      <c r="P989" s="146"/>
      <c r="Q989" s="145">
        <f t="shared" si="109"/>
        <v>0</v>
      </c>
      <c r="R989" s="146"/>
      <c r="S989" s="146"/>
      <c r="T989" s="145">
        <f t="shared" si="110"/>
        <v>0</v>
      </c>
      <c r="U989" s="146"/>
      <c r="V989" s="146"/>
      <c r="W989" s="145">
        <f t="shared" si="111"/>
        <v>0</v>
      </c>
      <c r="X989" s="126">
        <f t="shared" si="108"/>
        <v>0</v>
      </c>
    </row>
    <row r="990" spans="1:24" x14ac:dyDescent="0.55000000000000004">
      <c r="A990">
        <v>981</v>
      </c>
      <c r="B990" s="142"/>
      <c r="C990" s="142"/>
      <c r="D990" s="142"/>
      <c r="E990" s="142"/>
      <c r="F990" s="142"/>
      <c r="G990" t="str">
        <f t="shared" si="105"/>
        <v/>
      </c>
      <c r="H990" s="142"/>
      <c r="I990" t="str">
        <f t="shared" ca="1" si="106"/>
        <v/>
      </c>
      <c r="J990" s="142"/>
      <c r="K990" t="str">
        <f t="shared" ca="1" si="107"/>
        <v/>
      </c>
      <c r="L990" s="142"/>
      <c r="M990" s="142"/>
      <c r="N990" s="142"/>
      <c r="O990" s="146"/>
      <c r="P990" s="146"/>
      <c r="Q990" s="145">
        <f t="shared" si="109"/>
        <v>0</v>
      </c>
      <c r="R990" s="146"/>
      <c r="S990" s="146"/>
      <c r="T990" s="145">
        <f t="shared" si="110"/>
        <v>0</v>
      </c>
      <c r="U990" s="146"/>
      <c r="V990" s="146"/>
      <c r="W990" s="145">
        <f t="shared" si="111"/>
        <v>0</v>
      </c>
      <c r="X990" s="126">
        <f t="shared" si="108"/>
        <v>0</v>
      </c>
    </row>
    <row r="991" spans="1:24" x14ac:dyDescent="0.55000000000000004">
      <c r="A991">
        <v>982</v>
      </c>
      <c r="B991" s="142"/>
      <c r="C991" s="142"/>
      <c r="D991" s="142"/>
      <c r="E991" s="142"/>
      <c r="F991" s="142"/>
      <c r="G991" t="str">
        <f t="shared" si="105"/>
        <v/>
      </c>
      <c r="H991" s="142"/>
      <c r="I991" t="str">
        <f t="shared" ca="1" si="106"/>
        <v/>
      </c>
      <c r="J991" s="142"/>
      <c r="K991" t="str">
        <f t="shared" ca="1" si="107"/>
        <v/>
      </c>
      <c r="L991" s="142"/>
      <c r="M991" s="142"/>
      <c r="N991" s="142"/>
      <c r="O991" s="146"/>
      <c r="P991" s="146"/>
      <c r="Q991" s="145">
        <f t="shared" si="109"/>
        <v>0</v>
      </c>
      <c r="R991" s="146"/>
      <c r="S991" s="146"/>
      <c r="T991" s="145">
        <f t="shared" si="110"/>
        <v>0</v>
      </c>
      <c r="U991" s="146"/>
      <c r="V991" s="146"/>
      <c r="W991" s="145">
        <f t="shared" si="111"/>
        <v>0</v>
      </c>
      <c r="X991" s="126">
        <f t="shared" si="108"/>
        <v>0</v>
      </c>
    </row>
    <row r="992" spans="1:24" x14ac:dyDescent="0.55000000000000004">
      <c r="A992">
        <v>983</v>
      </c>
      <c r="B992" s="142"/>
      <c r="C992" s="142"/>
      <c r="D992" s="142"/>
      <c r="E992" s="142"/>
      <c r="F992" s="142"/>
      <c r="G992" t="str">
        <f t="shared" si="105"/>
        <v/>
      </c>
      <c r="H992" s="142"/>
      <c r="I992" t="str">
        <f t="shared" ca="1" si="106"/>
        <v/>
      </c>
      <c r="J992" s="142"/>
      <c r="K992" t="str">
        <f t="shared" ca="1" si="107"/>
        <v/>
      </c>
      <c r="L992" s="142"/>
      <c r="M992" s="142"/>
      <c r="N992" s="142"/>
      <c r="O992" s="146"/>
      <c r="P992" s="146"/>
      <c r="Q992" s="145">
        <f t="shared" si="109"/>
        <v>0</v>
      </c>
      <c r="R992" s="146"/>
      <c r="S992" s="146"/>
      <c r="T992" s="145">
        <f t="shared" si="110"/>
        <v>0</v>
      </c>
      <c r="U992" s="146"/>
      <c r="V992" s="146"/>
      <c r="W992" s="145">
        <f t="shared" si="111"/>
        <v>0</v>
      </c>
      <c r="X992" s="126">
        <f t="shared" si="108"/>
        <v>0</v>
      </c>
    </row>
    <row r="993" spans="1:24" x14ac:dyDescent="0.55000000000000004">
      <c r="A993">
        <v>984</v>
      </c>
      <c r="B993" s="142"/>
      <c r="C993" s="142"/>
      <c r="D993" s="142"/>
      <c r="E993" s="142"/>
      <c r="F993" s="142"/>
      <c r="G993" t="str">
        <f t="shared" si="105"/>
        <v/>
      </c>
      <c r="H993" s="142"/>
      <c r="I993" t="str">
        <f t="shared" ca="1" si="106"/>
        <v/>
      </c>
      <c r="J993" s="142"/>
      <c r="K993" t="str">
        <f t="shared" ca="1" si="107"/>
        <v/>
      </c>
      <c r="L993" s="142"/>
      <c r="M993" s="142"/>
      <c r="N993" s="142"/>
      <c r="O993" s="146"/>
      <c r="P993" s="146"/>
      <c r="Q993" s="145">
        <f t="shared" si="109"/>
        <v>0</v>
      </c>
      <c r="R993" s="146"/>
      <c r="S993" s="146"/>
      <c r="T993" s="145">
        <f t="shared" si="110"/>
        <v>0</v>
      </c>
      <c r="U993" s="146"/>
      <c r="V993" s="146"/>
      <c r="W993" s="145">
        <f t="shared" si="111"/>
        <v>0</v>
      </c>
      <c r="X993" s="126">
        <f t="shared" si="108"/>
        <v>0</v>
      </c>
    </row>
    <row r="994" spans="1:24" x14ac:dyDescent="0.55000000000000004">
      <c r="A994">
        <v>985</v>
      </c>
      <c r="B994" s="142"/>
      <c r="C994" s="142"/>
      <c r="D994" s="142"/>
      <c r="E994" s="142"/>
      <c r="F994" s="142"/>
      <c r="G994" t="str">
        <f t="shared" si="105"/>
        <v/>
      </c>
      <c r="H994" s="142"/>
      <c r="I994" t="str">
        <f t="shared" ca="1" si="106"/>
        <v/>
      </c>
      <c r="J994" s="142"/>
      <c r="K994" t="str">
        <f t="shared" ca="1" si="107"/>
        <v/>
      </c>
      <c r="L994" s="142"/>
      <c r="M994" s="142"/>
      <c r="N994" s="142"/>
      <c r="O994" s="146"/>
      <c r="P994" s="146"/>
      <c r="Q994" s="145">
        <f t="shared" si="109"/>
        <v>0</v>
      </c>
      <c r="R994" s="146"/>
      <c r="S994" s="146"/>
      <c r="T994" s="145">
        <f t="shared" si="110"/>
        <v>0</v>
      </c>
      <c r="U994" s="146"/>
      <c r="V994" s="146"/>
      <c r="W994" s="145">
        <f t="shared" si="111"/>
        <v>0</v>
      </c>
      <c r="X994" s="126">
        <f t="shared" si="108"/>
        <v>0</v>
      </c>
    </row>
    <row r="995" spans="1:24" x14ac:dyDescent="0.55000000000000004">
      <c r="A995">
        <v>986</v>
      </c>
      <c r="B995" s="142"/>
      <c r="C995" s="142"/>
      <c r="D995" s="142"/>
      <c r="E995" s="142"/>
      <c r="F995" s="142"/>
      <c r="G995" t="str">
        <f t="shared" si="105"/>
        <v/>
      </c>
      <c r="H995" s="142"/>
      <c r="I995" t="str">
        <f t="shared" ca="1" si="106"/>
        <v/>
      </c>
      <c r="J995" s="142"/>
      <c r="K995" t="str">
        <f t="shared" ca="1" si="107"/>
        <v/>
      </c>
      <c r="L995" s="142"/>
      <c r="M995" s="142"/>
      <c r="N995" s="142"/>
      <c r="O995" s="146"/>
      <c r="P995" s="146"/>
      <c r="Q995" s="145">
        <f t="shared" si="109"/>
        <v>0</v>
      </c>
      <c r="R995" s="146"/>
      <c r="S995" s="146"/>
      <c r="T995" s="145">
        <f t="shared" si="110"/>
        <v>0</v>
      </c>
      <c r="U995" s="146"/>
      <c r="V995" s="146"/>
      <c r="W995" s="145">
        <f t="shared" si="111"/>
        <v>0</v>
      </c>
      <c r="X995" s="126">
        <f t="shared" si="108"/>
        <v>0</v>
      </c>
    </row>
    <row r="996" spans="1:24" x14ac:dyDescent="0.55000000000000004">
      <c r="A996">
        <v>987</v>
      </c>
      <c r="B996" s="142"/>
      <c r="C996" s="142"/>
      <c r="D996" s="142"/>
      <c r="E996" s="142"/>
      <c r="F996" s="142"/>
      <c r="G996" t="str">
        <f t="shared" si="105"/>
        <v/>
      </c>
      <c r="H996" s="142"/>
      <c r="I996" t="str">
        <f t="shared" ca="1" si="106"/>
        <v/>
      </c>
      <c r="J996" s="142"/>
      <c r="K996" t="str">
        <f t="shared" ca="1" si="107"/>
        <v/>
      </c>
      <c r="L996" s="142"/>
      <c r="M996" s="142"/>
      <c r="N996" s="142"/>
      <c r="O996" s="146"/>
      <c r="P996" s="146"/>
      <c r="Q996" s="145">
        <f t="shared" si="109"/>
        <v>0</v>
      </c>
      <c r="R996" s="146"/>
      <c r="S996" s="146"/>
      <c r="T996" s="145">
        <f t="shared" si="110"/>
        <v>0</v>
      </c>
      <c r="U996" s="146"/>
      <c r="V996" s="146"/>
      <c r="W996" s="145">
        <f t="shared" si="111"/>
        <v>0</v>
      </c>
      <c r="X996" s="126">
        <f t="shared" si="108"/>
        <v>0</v>
      </c>
    </row>
    <row r="997" spans="1:24" x14ac:dyDescent="0.55000000000000004">
      <c r="A997">
        <v>988</v>
      </c>
      <c r="B997" s="142"/>
      <c r="C997" s="142"/>
      <c r="D997" s="142"/>
      <c r="E997" s="142"/>
      <c r="F997" s="142"/>
      <c r="G997" t="str">
        <f t="shared" si="105"/>
        <v/>
      </c>
      <c r="H997" s="142"/>
      <c r="I997" t="str">
        <f t="shared" ca="1" si="106"/>
        <v/>
      </c>
      <c r="J997" s="142"/>
      <c r="K997" t="str">
        <f t="shared" ca="1" si="107"/>
        <v/>
      </c>
      <c r="L997" s="142"/>
      <c r="M997" s="142"/>
      <c r="N997" s="142"/>
      <c r="O997" s="146"/>
      <c r="P997" s="146"/>
      <c r="Q997" s="145">
        <f t="shared" si="109"/>
        <v>0</v>
      </c>
      <c r="R997" s="146"/>
      <c r="S997" s="146"/>
      <c r="T997" s="145">
        <f t="shared" si="110"/>
        <v>0</v>
      </c>
      <c r="U997" s="146"/>
      <c r="V997" s="146"/>
      <c r="W997" s="145">
        <f t="shared" si="111"/>
        <v>0</v>
      </c>
      <c r="X997" s="126">
        <f t="shared" si="108"/>
        <v>0</v>
      </c>
    </row>
    <row r="998" spans="1:24" x14ac:dyDescent="0.55000000000000004">
      <c r="A998">
        <v>989</v>
      </c>
      <c r="B998" s="142"/>
      <c r="C998" s="142"/>
      <c r="D998" s="142"/>
      <c r="E998" s="142"/>
      <c r="F998" s="142"/>
      <c r="G998" t="str">
        <f t="shared" si="105"/>
        <v/>
      </c>
      <c r="H998" s="142"/>
      <c r="I998" t="str">
        <f t="shared" ca="1" si="106"/>
        <v/>
      </c>
      <c r="J998" s="142"/>
      <c r="K998" t="str">
        <f t="shared" ca="1" si="107"/>
        <v/>
      </c>
      <c r="L998" s="142"/>
      <c r="M998" s="142"/>
      <c r="N998" s="142"/>
      <c r="O998" s="146"/>
      <c r="P998" s="146"/>
      <c r="Q998" s="145">
        <f t="shared" si="109"/>
        <v>0</v>
      </c>
      <c r="R998" s="146"/>
      <c r="S998" s="146"/>
      <c r="T998" s="145">
        <f t="shared" si="110"/>
        <v>0</v>
      </c>
      <c r="U998" s="146"/>
      <c r="V998" s="146"/>
      <c r="W998" s="145">
        <f t="shared" si="111"/>
        <v>0</v>
      </c>
      <c r="X998" s="126">
        <f t="shared" si="108"/>
        <v>0</v>
      </c>
    </row>
    <row r="999" spans="1:24" x14ac:dyDescent="0.55000000000000004">
      <c r="A999">
        <v>990</v>
      </c>
      <c r="B999" s="142"/>
      <c r="C999" s="142"/>
      <c r="D999" s="142"/>
      <c r="E999" s="142"/>
      <c r="F999" s="142"/>
      <c r="G999" t="str">
        <f t="shared" si="105"/>
        <v/>
      </c>
      <c r="H999" s="142"/>
      <c r="I999" t="str">
        <f t="shared" ca="1" si="106"/>
        <v/>
      </c>
      <c r="J999" s="142"/>
      <c r="K999" t="str">
        <f t="shared" ca="1" si="107"/>
        <v/>
      </c>
      <c r="L999" s="142"/>
      <c r="M999" s="142"/>
      <c r="N999" s="142"/>
      <c r="O999" s="146"/>
      <c r="P999" s="146"/>
      <c r="Q999" s="145">
        <f t="shared" si="109"/>
        <v>0</v>
      </c>
      <c r="R999" s="146"/>
      <c r="S999" s="146"/>
      <c r="T999" s="145">
        <f t="shared" si="110"/>
        <v>0</v>
      </c>
      <c r="U999" s="146"/>
      <c r="V999" s="146"/>
      <c r="W999" s="145">
        <f t="shared" si="111"/>
        <v>0</v>
      </c>
      <c r="X999" s="126">
        <f t="shared" si="108"/>
        <v>0</v>
      </c>
    </row>
    <row r="1000" spans="1:24" x14ac:dyDescent="0.55000000000000004">
      <c r="A1000">
        <v>991</v>
      </c>
      <c r="B1000" s="142"/>
      <c r="C1000" s="142"/>
      <c r="D1000" s="142"/>
      <c r="E1000" s="142"/>
      <c r="F1000" s="142"/>
      <c r="G1000" t="str">
        <f t="shared" si="105"/>
        <v/>
      </c>
      <c r="H1000" s="142"/>
      <c r="I1000" t="str">
        <f t="shared" ca="1" si="106"/>
        <v/>
      </c>
      <c r="J1000" s="142"/>
      <c r="K1000" t="str">
        <f t="shared" ca="1" si="107"/>
        <v/>
      </c>
      <c r="L1000" s="142"/>
      <c r="M1000" s="142"/>
      <c r="N1000" s="142"/>
      <c r="O1000" s="146"/>
      <c r="P1000" s="146"/>
      <c r="Q1000" s="145">
        <f t="shared" si="109"/>
        <v>0</v>
      </c>
      <c r="R1000" s="146"/>
      <c r="S1000" s="146"/>
      <c r="T1000" s="145">
        <f t="shared" si="110"/>
        <v>0</v>
      </c>
      <c r="U1000" s="146"/>
      <c r="V1000" s="146"/>
      <c r="W1000" s="145">
        <f t="shared" si="111"/>
        <v>0</v>
      </c>
      <c r="X1000" s="126">
        <f t="shared" si="108"/>
        <v>0</v>
      </c>
    </row>
    <row r="1001" spans="1:24" x14ac:dyDescent="0.55000000000000004">
      <c r="A1001">
        <v>992</v>
      </c>
      <c r="B1001" s="142"/>
      <c r="C1001" s="142"/>
      <c r="D1001" s="142"/>
      <c r="E1001" s="142"/>
      <c r="F1001" s="142"/>
      <c r="G1001" t="str">
        <f t="shared" si="105"/>
        <v/>
      </c>
      <c r="H1001" s="142"/>
      <c r="I1001" t="str">
        <f t="shared" ca="1" si="106"/>
        <v/>
      </c>
      <c r="J1001" s="142"/>
      <c r="K1001" t="str">
        <f t="shared" ca="1" si="107"/>
        <v/>
      </c>
      <c r="L1001" s="142"/>
      <c r="M1001" s="142"/>
      <c r="N1001" s="142"/>
      <c r="O1001" s="146"/>
      <c r="P1001" s="146"/>
      <c r="Q1001" s="145">
        <f t="shared" si="109"/>
        <v>0</v>
      </c>
      <c r="R1001" s="146"/>
      <c r="S1001" s="146"/>
      <c r="T1001" s="145">
        <f t="shared" si="110"/>
        <v>0</v>
      </c>
      <c r="U1001" s="146"/>
      <c r="V1001" s="146"/>
      <c r="W1001" s="145">
        <f t="shared" si="111"/>
        <v>0</v>
      </c>
      <c r="X1001" s="126">
        <f t="shared" si="108"/>
        <v>0</v>
      </c>
    </row>
    <row r="1002" spans="1:24" x14ac:dyDescent="0.55000000000000004">
      <c r="A1002">
        <v>993</v>
      </c>
      <c r="B1002" s="142"/>
      <c r="C1002" s="142"/>
      <c r="D1002" s="142"/>
      <c r="E1002" s="142"/>
      <c r="F1002" s="142"/>
      <c r="G1002" t="str">
        <f t="shared" si="105"/>
        <v/>
      </c>
      <c r="H1002" s="142"/>
      <c r="I1002" t="str">
        <f t="shared" ca="1" si="106"/>
        <v/>
      </c>
      <c r="J1002" s="142"/>
      <c r="K1002" t="str">
        <f t="shared" ca="1" si="107"/>
        <v/>
      </c>
      <c r="L1002" s="142"/>
      <c r="M1002" s="142"/>
      <c r="N1002" s="142"/>
      <c r="O1002" s="146"/>
      <c r="P1002" s="146"/>
      <c r="Q1002" s="145">
        <f t="shared" si="109"/>
        <v>0</v>
      </c>
      <c r="R1002" s="146"/>
      <c r="S1002" s="146"/>
      <c r="T1002" s="145">
        <f t="shared" si="110"/>
        <v>0</v>
      </c>
      <c r="U1002" s="146"/>
      <c r="V1002" s="146"/>
      <c r="W1002" s="145">
        <f t="shared" si="111"/>
        <v>0</v>
      </c>
      <c r="X1002" s="126">
        <f t="shared" si="108"/>
        <v>0</v>
      </c>
    </row>
    <row r="1003" spans="1:24" x14ac:dyDescent="0.55000000000000004">
      <c r="A1003">
        <v>994</v>
      </c>
      <c r="B1003" s="142"/>
      <c r="C1003" s="142"/>
      <c r="D1003" s="142"/>
      <c r="E1003" s="142"/>
      <c r="F1003" s="142"/>
      <c r="G1003" t="str">
        <f t="shared" si="105"/>
        <v/>
      </c>
      <c r="H1003" s="142"/>
      <c r="I1003" t="str">
        <f t="shared" ca="1" si="106"/>
        <v/>
      </c>
      <c r="J1003" s="142"/>
      <c r="K1003" t="str">
        <f t="shared" ca="1" si="107"/>
        <v/>
      </c>
      <c r="L1003" s="142"/>
      <c r="M1003" s="142"/>
      <c r="N1003" s="142"/>
      <c r="O1003" s="146"/>
      <c r="P1003" s="146"/>
      <c r="Q1003" s="145">
        <f t="shared" si="109"/>
        <v>0</v>
      </c>
      <c r="R1003" s="146"/>
      <c r="S1003" s="146"/>
      <c r="T1003" s="145">
        <f t="shared" si="110"/>
        <v>0</v>
      </c>
      <c r="U1003" s="146"/>
      <c r="V1003" s="146"/>
      <c r="W1003" s="145">
        <f t="shared" si="111"/>
        <v>0</v>
      </c>
      <c r="X1003" s="126">
        <f t="shared" si="108"/>
        <v>0</v>
      </c>
    </row>
    <row r="1004" spans="1:24" x14ac:dyDescent="0.55000000000000004">
      <c r="A1004">
        <v>995</v>
      </c>
      <c r="B1004" s="142"/>
      <c r="C1004" s="142"/>
      <c r="D1004" s="142"/>
      <c r="E1004" s="142"/>
      <c r="F1004" s="142"/>
      <c r="G1004" t="str">
        <f t="shared" si="105"/>
        <v/>
      </c>
      <c r="H1004" s="142"/>
      <c r="I1004" t="str">
        <f t="shared" ca="1" si="106"/>
        <v/>
      </c>
      <c r="J1004" s="142"/>
      <c r="K1004" t="str">
        <f t="shared" ca="1" si="107"/>
        <v/>
      </c>
      <c r="L1004" s="142"/>
      <c r="M1004" s="142"/>
      <c r="N1004" s="142"/>
      <c r="O1004" s="146"/>
      <c r="P1004" s="146"/>
      <c r="Q1004" s="145">
        <f t="shared" si="109"/>
        <v>0</v>
      </c>
      <c r="R1004" s="146"/>
      <c r="S1004" s="146"/>
      <c r="T1004" s="145">
        <f t="shared" si="110"/>
        <v>0</v>
      </c>
      <c r="U1004" s="146"/>
      <c r="V1004" s="146"/>
      <c r="W1004" s="145">
        <f t="shared" si="111"/>
        <v>0</v>
      </c>
      <c r="X1004" s="126">
        <f t="shared" si="108"/>
        <v>0</v>
      </c>
    </row>
    <row r="1005" spans="1:24" x14ac:dyDescent="0.55000000000000004">
      <c r="A1005">
        <v>996</v>
      </c>
      <c r="B1005" s="142"/>
      <c r="C1005" s="142"/>
      <c r="D1005" s="142"/>
      <c r="E1005" s="142"/>
      <c r="F1005" s="142"/>
      <c r="G1005" t="str">
        <f t="shared" si="105"/>
        <v/>
      </c>
      <c r="H1005" s="142"/>
      <c r="I1005" t="str">
        <f t="shared" ca="1" si="106"/>
        <v/>
      </c>
      <c r="J1005" s="142"/>
      <c r="K1005" t="str">
        <f t="shared" ca="1" si="107"/>
        <v/>
      </c>
      <c r="L1005" s="142"/>
      <c r="M1005" s="142"/>
      <c r="N1005" s="142"/>
      <c r="O1005" s="146"/>
      <c r="P1005" s="146"/>
      <c r="Q1005" s="145">
        <f t="shared" si="109"/>
        <v>0</v>
      </c>
      <c r="R1005" s="146"/>
      <c r="S1005" s="146"/>
      <c r="T1005" s="145">
        <f t="shared" si="110"/>
        <v>0</v>
      </c>
      <c r="U1005" s="146"/>
      <c r="V1005" s="146"/>
      <c r="W1005" s="145">
        <f t="shared" si="111"/>
        <v>0</v>
      </c>
      <c r="X1005" s="126">
        <f t="shared" si="108"/>
        <v>0</v>
      </c>
    </row>
    <row r="1006" spans="1:24" x14ac:dyDescent="0.55000000000000004">
      <c r="A1006">
        <v>997</v>
      </c>
      <c r="B1006" s="142"/>
      <c r="C1006" s="142"/>
      <c r="D1006" s="142"/>
      <c r="E1006" s="142"/>
      <c r="F1006" s="142"/>
      <c r="G1006" t="str">
        <f t="shared" si="105"/>
        <v/>
      </c>
      <c r="H1006" s="142"/>
      <c r="I1006" t="str">
        <f t="shared" ca="1" si="106"/>
        <v/>
      </c>
      <c r="J1006" s="142"/>
      <c r="K1006" t="str">
        <f t="shared" ca="1" si="107"/>
        <v/>
      </c>
      <c r="L1006" s="142"/>
      <c r="M1006" s="142"/>
      <c r="N1006" s="142"/>
      <c r="O1006" s="146"/>
      <c r="P1006" s="146"/>
      <c r="Q1006" s="145">
        <f t="shared" si="109"/>
        <v>0</v>
      </c>
      <c r="R1006" s="146"/>
      <c r="S1006" s="146"/>
      <c r="T1006" s="145">
        <f t="shared" si="110"/>
        <v>0</v>
      </c>
      <c r="U1006" s="146"/>
      <c r="V1006" s="146"/>
      <c r="W1006" s="145">
        <f t="shared" si="111"/>
        <v>0</v>
      </c>
      <c r="X1006" s="126">
        <f t="shared" si="108"/>
        <v>0</v>
      </c>
    </row>
    <row r="1007" spans="1:24" x14ac:dyDescent="0.55000000000000004">
      <c r="A1007">
        <v>998</v>
      </c>
      <c r="B1007" s="142"/>
      <c r="C1007" s="142"/>
      <c r="D1007" s="142"/>
      <c r="E1007" s="142"/>
      <c r="F1007" s="142"/>
      <c r="G1007" t="str">
        <f t="shared" si="105"/>
        <v/>
      </c>
      <c r="H1007" s="142"/>
      <c r="I1007" t="str">
        <f t="shared" ca="1" si="106"/>
        <v/>
      </c>
      <c r="J1007" s="142"/>
      <c r="K1007" t="str">
        <f t="shared" ca="1" si="107"/>
        <v/>
      </c>
      <c r="L1007" s="142"/>
      <c r="M1007" s="142"/>
      <c r="N1007" s="142"/>
      <c r="O1007" s="146"/>
      <c r="P1007" s="146"/>
      <c r="Q1007" s="145">
        <f t="shared" si="109"/>
        <v>0</v>
      </c>
      <c r="R1007" s="146"/>
      <c r="S1007" s="146"/>
      <c r="T1007" s="145">
        <f t="shared" si="110"/>
        <v>0</v>
      </c>
      <c r="U1007" s="146"/>
      <c r="V1007" s="146"/>
      <c r="W1007" s="145">
        <f t="shared" si="111"/>
        <v>0</v>
      </c>
      <c r="X1007" s="126">
        <f t="shared" si="108"/>
        <v>0</v>
      </c>
    </row>
    <row r="1008" spans="1:24" x14ac:dyDescent="0.55000000000000004">
      <c r="A1008">
        <v>999</v>
      </c>
      <c r="B1008" s="142"/>
      <c r="C1008" s="142"/>
      <c r="D1008" s="142"/>
      <c r="E1008" s="142"/>
      <c r="F1008" s="142"/>
      <c r="G1008" t="str">
        <f t="shared" si="105"/>
        <v/>
      </c>
      <c r="H1008" s="142"/>
      <c r="I1008" t="str">
        <f t="shared" ca="1" si="106"/>
        <v/>
      </c>
      <c r="J1008" s="142"/>
      <c r="K1008" t="str">
        <f t="shared" ca="1" si="107"/>
        <v/>
      </c>
      <c r="L1008" s="142"/>
      <c r="M1008" s="142"/>
      <c r="N1008" s="142"/>
      <c r="O1008" s="146"/>
      <c r="P1008" s="146"/>
      <c r="Q1008" s="145">
        <f t="shared" si="109"/>
        <v>0</v>
      </c>
      <c r="R1008" s="146"/>
      <c r="S1008" s="146"/>
      <c r="T1008" s="145">
        <f t="shared" si="110"/>
        <v>0</v>
      </c>
      <c r="U1008" s="146"/>
      <c r="V1008" s="146"/>
      <c r="W1008" s="145">
        <f t="shared" si="111"/>
        <v>0</v>
      </c>
      <c r="X1008" s="126">
        <f t="shared" si="108"/>
        <v>0</v>
      </c>
    </row>
    <row r="1009" spans="1:24" x14ac:dyDescent="0.55000000000000004">
      <c r="A1009">
        <v>1000</v>
      </c>
      <c r="B1009" s="142"/>
      <c r="C1009" s="142"/>
      <c r="D1009" s="142"/>
      <c r="E1009" s="142"/>
      <c r="F1009" s="142"/>
      <c r="G1009" t="str">
        <f t="shared" si="105"/>
        <v/>
      </c>
      <c r="H1009" s="142"/>
      <c r="I1009" t="str">
        <f t="shared" ca="1" si="106"/>
        <v/>
      </c>
      <c r="J1009" s="142"/>
      <c r="K1009" t="str">
        <f t="shared" ca="1" si="107"/>
        <v/>
      </c>
      <c r="L1009" s="142"/>
      <c r="M1009" s="142"/>
      <c r="N1009" s="142"/>
      <c r="O1009" s="146"/>
      <c r="P1009" s="146"/>
      <c r="Q1009" s="145">
        <f t="shared" si="109"/>
        <v>0</v>
      </c>
      <c r="R1009" s="146"/>
      <c r="S1009" s="146"/>
      <c r="T1009" s="145">
        <f t="shared" si="110"/>
        <v>0</v>
      </c>
      <c r="U1009" s="146"/>
      <c r="V1009" s="146"/>
      <c r="W1009" s="145">
        <f t="shared" si="111"/>
        <v>0</v>
      </c>
      <c r="X1009" s="126">
        <f t="shared" si="108"/>
        <v>0</v>
      </c>
    </row>
  </sheetData>
  <sheetProtection algorithmName="SHA-512" hashValue="gSROYlqPt0wO3eFZtvvxqx/m2IvggUYm6IlG2fQh+olX2qyHzeSYFROlzWtJeSwXpdJmG3hzcDdqAtUv7y+vRQ==" saltValue="rSMzeNk/v5nQK3qF0HWg7w==" spinCount="100000" sheet="1" objects="1" scenarios="1"/>
  <mergeCells count="34">
    <mergeCell ref="A1:E1"/>
    <mergeCell ref="A2:C2"/>
    <mergeCell ref="D2:E2"/>
    <mergeCell ref="L2:N2"/>
    <mergeCell ref="O2:Q2"/>
    <mergeCell ref="U2:W2"/>
    <mergeCell ref="A3:C3"/>
    <mergeCell ref="D3:E3"/>
    <mergeCell ref="L3:N3"/>
    <mergeCell ref="O3:Q3"/>
    <mergeCell ref="R3:T3"/>
    <mergeCell ref="U3:W3"/>
    <mergeCell ref="R2:T2"/>
    <mergeCell ref="U5:W5"/>
    <mergeCell ref="A4:C4"/>
    <mergeCell ref="D4:E4"/>
    <mergeCell ref="L4:N4"/>
    <mergeCell ref="O4:Q4"/>
    <mergeCell ref="R4:T4"/>
    <mergeCell ref="U4:W4"/>
    <mergeCell ref="A5:C5"/>
    <mergeCell ref="D5:E5"/>
    <mergeCell ref="L5:N5"/>
    <mergeCell ref="O5:Q5"/>
    <mergeCell ref="R5:T5"/>
    <mergeCell ref="O8:Q8"/>
    <mergeCell ref="R8:T8"/>
    <mergeCell ref="U8:W8"/>
    <mergeCell ref="A6:C6"/>
    <mergeCell ref="D6:E6"/>
    <mergeCell ref="L6:N6"/>
    <mergeCell ref="O6:Q6"/>
    <mergeCell ref="R6:T6"/>
    <mergeCell ref="U6:W6"/>
  </mergeCells>
  <dataValidations count="7">
    <dataValidation type="decimal" allowBlank="1" showInputMessage="1" showErrorMessage="1" sqref="O10:P1009 R10:S1009 U10:V1009" xr:uid="{A6AEA2C2-EFF3-49A0-8178-67A66A3D41C2}">
      <formula1>-9999999.99</formula1>
      <formula2>9999999.99</formula2>
    </dataValidation>
    <dataValidation type="list" allowBlank="1" showInputMessage="1" showErrorMessage="1" errorTitle="Invalid subcategory" error="Please select a subcategory from the dropdown list." sqref="J11:J1009" xr:uid="{376CB136-27DC-4A61-AC3F-9F1FA0A661B4}">
      <formula1>INDIRECT("SUB"&amp;I11)</formula1>
    </dataValidation>
    <dataValidation type="list" allowBlank="1" showInputMessage="1" showErrorMessage="1" errorTitle="Invalid category" error="Please select a category from the dropdown list." sqref="H11:H1009" xr:uid="{862D340B-5BEF-42B9-B6EC-CEDED3CF98D3}">
      <formula1>INDIRECT(CONCATENATE(G11,"CAT"))</formula1>
    </dataValidation>
    <dataValidation type="list" allowBlank="1" showInputMessage="1" showErrorMessage="1" errorTitle="Invalid transaction type" error="Please select a type from the dropdown list." sqref="F11:F1009" xr:uid="{37598028-1955-480B-BA7F-FBC9A99FB06B}">
      <formula1>TTYPE</formula1>
    </dataValidation>
    <dataValidation type="list" allowBlank="1" showInputMessage="1" showErrorMessage="1" errorTitle="Invalid category" error="Please select a category from the dropdown list." sqref="H10" xr:uid="{E43D4157-C5C9-432B-8BC4-D7507BECC940}">
      <formula1>INDIRECT(CONCATENATE(G10,"ICAT"))</formula1>
    </dataValidation>
    <dataValidation type="list" allowBlank="1" showInputMessage="1" showErrorMessage="1" errorTitle="Invalid subcategory" error="Please select a subcategory from the dropdown list." sqref="J10" xr:uid="{05C71414-E980-4D74-A908-1FBD7FFCCEA4}">
      <formula1>INDIRECT("SUBI"&amp;I10)</formula1>
    </dataValidation>
    <dataValidation type="list" allowBlank="1" showInputMessage="1" showErrorMessage="1" errorTitle="Invalid transaction type" error="Please select a type from the dropdown list." sqref="F10" xr:uid="{882403E8-B06C-4B23-9BA9-BE67043201C8}">
      <formula1>TITYPE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3EB5-6643-4F1F-891C-1423CF9876D1}">
  <sheetPr>
    <tabColor rgb="FF0070C0"/>
  </sheetPr>
  <dimension ref="A1:R1009"/>
  <sheetViews>
    <sheetView zoomScale="85" zoomScaleNormal="85" workbookViewId="0">
      <pane ySplit="9" topLeftCell="A10" activePane="bottomLeft" state="frozen"/>
      <selection activeCell="L3" sqref="L3:N3"/>
      <selection pane="bottomLeft" activeCell="L4" sqref="L4"/>
    </sheetView>
  </sheetViews>
  <sheetFormatPr defaultColWidth="9.26171875" defaultRowHeight="14.4" x14ac:dyDescent="0.55000000000000004"/>
  <cols>
    <col min="1" max="1" width="5.26171875" bestFit="1" customWidth="1"/>
    <col min="2" max="2" width="16.68359375" customWidth="1"/>
    <col min="3" max="3" width="10.26171875" bestFit="1" customWidth="1"/>
    <col min="4" max="4" width="26.68359375" customWidth="1"/>
    <col min="5" max="5" width="43.41796875" customWidth="1"/>
    <col min="6" max="6" width="8.68359375" bestFit="1" customWidth="1"/>
    <col min="7" max="7" width="10.26171875" hidden="1" customWidth="1"/>
    <col min="8" max="8" width="35.26171875" bestFit="1" customWidth="1"/>
    <col min="9" max="9" width="14" hidden="1" customWidth="1"/>
    <col min="10" max="10" width="54.26171875" bestFit="1" customWidth="1"/>
    <col min="11" max="11" width="4.68359375" bestFit="1" customWidth="1"/>
    <col min="12" max="14" width="17" customWidth="1"/>
    <col min="15" max="17" width="11.68359375" customWidth="1"/>
    <col min="18" max="18" width="0" hidden="1" customWidth="1"/>
  </cols>
  <sheetData>
    <row r="1" spans="1:18" x14ac:dyDescent="0.55000000000000004">
      <c r="A1" s="305" t="s">
        <v>0</v>
      </c>
      <c r="B1" s="305"/>
      <c r="C1" s="305"/>
      <c r="D1" s="305"/>
      <c r="E1" s="305"/>
    </row>
    <row r="2" spans="1:18" x14ac:dyDescent="0.55000000000000004">
      <c r="A2" s="306" t="s">
        <v>1</v>
      </c>
      <c r="B2" s="306"/>
      <c r="C2" s="306"/>
      <c r="D2" s="306" t="str">
        <f>IF('Section 1'!N5="","","BR"&amp;('Section 1'!N5))</f>
        <v/>
      </c>
      <c r="E2" s="306"/>
      <c r="J2" s="181"/>
      <c r="L2" s="308" t="s">
        <v>33</v>
      </c>
      <c r="M2" s="308"/>
      <c r="N2" s="308"/>
      <c r="O2" s="303" t="s">
        <v>34</v>
      </c>
      <c r="P2" s="304"/>
      <c r="Q2" s="304"/>
    </row>
    <row r="3" spans="1:18" x14ac:dyDescent="0.55000000000000004">
      <c r="A3" s="306" t="s">
        <v>4</v>
      </c>
      <c r="B3" s="306"/>
      <c r="C3" s="306"/>
      <c r="D3" s="306" t="str">
        <f>IF('Section 1'!G5="","",('Section 1'!G5))</f>
        <v/>
      </c>
      <c r="E3" s="306"/>
      <c r="L3" t="s">
        <v>5</v>
      </c>
      <c r="O3" s="302"/>
      <c r="P3" s="302"/>
      <c r="Q3" s="302"/>
    </row>
    <row r="4" spans="1:18" x14ac:dyDescent="0.55000000000000004">
      <c r="A4" s="306" t="s">
        <v>6</v>
      </c>
      <c r="B4" s="306"/>
      <c r="C4" s="306"/>
      <c r="D4" s="306" t="str">
        <f>IF('Section 1'!G7="","",('Section 1'!G7))</f>
        <v/>
      </c>
      <c r="E4" s="306"/>
      <c r="L4" t="s">
        <v>7</v>
      </c>
      <c r="O4" s="301">
        <f>SUM(O10:O1009)</f>
        <v>0</v>
      </c>
      <c r="P4" s="301"/>
      <c r="Q4" s="301"/>
    </row>
    <row r="5" spans="1:18" x14ac:dyDescent="0.55000000000000004">
      <c r="A5" s="306" t="s">
        <v>8</v>
      </c>
      <c r="B5" s="306"/>
      <c r="C5" s="306"/>
      <c r="D5" s="307">
        <v>45838</v>
      </c>
      <c r="E5" s="307"/>
      <c r="L5" t="s">
        <v>9</v>
      </c>
      <c r="O5" s="301">
        <f>-SUM(P10:P1009)</f>
        <v>0</v>
      </c>
      <c r="P5" s="301"/>
      <c r="Q5" s="301"/>
    </row>
    <row r="6" spans="1:18" x14ac:dyDescent="0.55000000000000004">
      <c r="A6" s="306" t="s">
        <v>10</v>
      </c>
      <c r="B6" s="306"/>
      <c r="C6" s="306"/>
      <c r="D6" s="306" t="str">
        <f>IF('Section 1'!M7="","",'Section 1'!M7)</f>
        <v>GBP</v>
      </c>
      <c r="E6" s="306"/>
      <c r="L6" t="s">
        <v>11</v>
      </c>
      <c r="O6" s="301">
        <f>O3+O4+O5</f>
        <v>0</v>
      </c>
      <c r="P6" s="301"/>
      <c r="Q6" s="301"/>
    </row>
    <row r="8" spans="1:18" x14ac:dyDescent="0.55000000000000004">
      <c r="O8" s="303" t="s">
        <v>34</v>
      </c>
      <c r="P8" s="304"/>
      <c r="Q8" s="304"/>
    </row>
    <row r="9" spans="1:18" x14ac:dyDescent="0.55000000000000004">
      <c r="A9" s="35" t="s">
        <v>12</v>
      </c>
      <c r="B9" s="35" t="s">
        <v>13</v>
      </c>
      <c r="C9" s="35" t="s">
        <v>14</v>
      </c>
      <c r="D9" s="35" t="s">
        <v>15</v>
      </c>
      <c r="E9" s="35" t="s">
        <v>16</v>
      </c>
      <c r="F9" s="35" t="s">
        <v>17</v>
      </c>
      <c r="G9" s="35" t="s">
        <v>18</v>
      </c>
      <c r="H9" s="35" t="s">
        <v>19</v>
      </c>
      <c r="I9" s="35" t="s">
        <v>20</v>
      </c>
      <c r="J9" s="35" t="s">
        <v>21</v>
      </c>
      <c r="K9" s="35" t="s">
        <v>12</v>
      </c>
      <c r="L9" s="35" t="s">
        <v>22</v>
      </c>
      <c r="M9" s="35" t="s">
        <v>23</v>
      </c>
      <c r="N9" s="35" t="s">
        <v>24</v>
      </c>
      <c r="O9" s="35" t="s">
        <v>25</v>
      </c>
      <c r="P9" s="35" t="s">
        <v>26</v>
      </c>
      <c r="Q9" s="35" t="s">
        <v>27</v>
      </c>
      <c r="R9" s="35" t="s">
        <v>28</v>
      </c>
    </row>
    <row r="10" spans="1:18" x14ac:dyDescent="0.55000000000000004">
      <c r="A10">
        <v>1</v>
      </c>
      <c r="B10" s="184"/>
      <c r="C10" s="142"/>
      <c r="D10" s="142"/>
      <c r="E10" s="142"/>
      <c r="F10" s="142"/>
      <c r="G10" t="str">
        <f t="shared" ref="G10:G74" si="0">LEFT(F10,1)</f>
        <v/>
      </c>
      <c r="H10" s="142"/>
      <c r="I10" t="str">
        <f t="shared" ref="I10:I74" ca="1" si="1">IFERROR(VLOOKUP(H10,INDIRECT(G10&amp;"CATL"),2,FALSE),"")</f>
        <v/>
      </c>
      <c r="J10" s="142"/>
      <c r="K10" t="str">
        <f ca="1">IFERROR(VLOOKUP(J10,INDIRECT("SUB"&amp;I10&amp;"L"),2,FALSE),"")</f>
        <v/>
      </c>
      <c r="L10" s="142"/>
      <c r="M10" s="142"/>
      <c r="N10" s="142"/>
      <c r="O10" s="146"/>
      <c r="P10" s="146"/>
      <c r="Q10" s="145">
        <f>O3+O10-P10</f>
        <v>0</v>
      </c>
      <c r="R10" s="126">
        <f>O10-P10</f>
        <v>0</v>
      </c>
    </row>
    <row r="11" spans="1:18" x14ac:dyDescent="0.55000000000000004">
      <c r="A11">
        <v>2</v>
      </c>
      <c r="B11" s="142"/>
      <c r="C11" s="142"/>
      <c r="D11" s="142"/>
      <c r="E11" s="142"/>
      <c r="F11" s="142"/>
      <c r="G11" t="str">
        <f t="shared" si="0"/>
        <v/>
      </c>
      <c r="H11" s="142"/>
      <c r="I11" t="str">
        <f t="shared" ca="1" si="1"/>
        <v/>
      </c>
      <c r="J11" s="142"/>
      <c r="K11" t="str">
        <f t="shared" ref="K11:K74" ca="1" si="2">IFERROR(VLOOKUP(J11,INDIRECT("SUB"&amp;I11&amp;"L"),2,FALSE),"")</f>
        <v/>
      </c>
      <c r="L11" s="142"/>
      <c r="M11" s="142"/>
      <c r="N11" s="142"/>
      <c r="O11" s="146"/>
      <c r="P11" s="146"/>
      <c r="Q11" s="145">
        <f>Q10+O11-P11</f>
        <v>0</v>
      </c>
      <c r="R11" s="126">
        <f t="shared" ref="R11:R74" si="3">O11-P11</f>
        <v>0</v>
      </c>
    </row>
    <row r="12" spans="1:18" x14ac:dyDescent="0.55000000000000004">
      <c r="A12">
        <v>3</v>
      </c>
      <c r="B12" s="142"/>
      <c r="C12" s="142"/>
      <c r="D12" s="142"/>
      <c r="E12" s="142"/>
      <c r="F12" s="142"/>
      <c r="G12" t="str">
        <f t="shared" si="0"/>
        <v/>
      </c>
      <c r="H12" s="142"/>
      <c r="I12" t="str">
        <f t="shared" ca="1" si="1"/>
        <v/>
      </c>
      <c r="J12" s="142"/>
      <c r="K12" t="str">
        <f t="shared" ca="1" si="2"/>
        <v/>
      </c>
      <c r="L12" s="142"/>
      <c r="M12" s="142"/>
      <c r="N12" s="142"/>
      <c r="O12" s="146"/>
      <c r="P12" s="146"/>
      <c r="Q12" s="145">
        <f t="shared" ref="Q12:Q75" si="4">Q11+O12-P12</f>
        <v>0</v>
      </c>
      <c r="R12" s="126">
        <f t="shared" si="3"/>
        <v>0</v>
      </c>
    </row>
    <row r="13" spans="1:18" x14ac:dyDescent="0.55000000000000004">
      <c r="A13">
        <v>4</v>
      </c>
      <c r="B13" s="142"/>
      <c r="C13" s="142"/>
      <c r="D13" s="142"/>
      <c r="E13" s="142"/>
      <c r="F13" s="142"/>
      <c r="G13" t="str">
        <f t="shared" si="0"/>
        <v/>
      </c>
      <c r="H13" s="142"/>
      <c r="I13" t="str">
        <f t="shared" ca="1" si="1"/>
        <v/>
      </c>
      <c r="J13" s="142"/>
      <c r="K13" t="str">
        <f t="shared" ca="1" si="2"/>
        <v/>
      </c>
      <c r="L13" s="142"/>
      <c r="M13" s="142"/>
      <c r="N13" s="142"/>
      <c r="O13" s="146"/>
      <c r="P13" s="146"/>
      <c r="Q13" s="145">
        <f t="shared" si="4"/>
        <v>0</v>
      </c>
      <c r="R13" s="126">
        <f t="shared" si="3"/>
        <v>0</v>
      </c>
    </row>
    <row r="14" spans="1:18" x14ac:dyDescent="0.55000000000000004">
      <c r="A14">
        <v>5</v>
      </c>
      <c r="B14" s="142"/>
      <c r="C14" s="142"/>
      <c r="D14" s="142"/>
      <c r="E14" s="142"/>
      <c r="F14" s="142"/>
      <c r="G14" t="str">
        <f t="shared" si="0"/>
        <v/>
      </c>
      <c r="H14" s="142"/>
      <c r="I14" t="str">
        <f t="shared" ca="1" si="1"/>
        <v/>
      </c>
      <c r="J14" s="142"/>
      <c r="K14" t="str">
        <f t="shared" ca="1" si="2"/>
        <v/>
      </c>
      <c r="L14" s="142"/>
      <c r="M14" s="142"/>
      <c r="N14" s="142"/>
      <c r="O14" s="146"/>
      <c r="P14" s="146"/>
      <c r="Q14" s="145">
        <f t="shared" si="4"/>
        <v>0</v>
      </c>
      <c r="R14" s="126">
        <f t="shared" si="3"/>
        <v>0</v>
      </c>
    </row>
    <row r="15" spans="1:18" x14ac:dyDescent="0.55000000000000004">
      <c r="A15">
        <v>6</v>
      </c>
      <c r="B15" s="142"/>
      <c r="C15" s="142"/>
      <c r="D15" s="142"/>
      <c r="E15" s="142"/>
      <c r="F15" s="142"/>
      <c r="G15" t="str">
        <f t="shared" si="0"/>
        <v/>
      </c>
      <c r="H15" s="142"/>
      <c r="I15" t="str">
        <f t="shared" ca="1" si="1"/>
        <v/>
      </c>
      <c r="J15" s="142"/>
      <c r="K15" t="str">
        <f t="shared" ca="1" si="2"/>
        <v/>
      </c>
      <c r="L15" s="142"/>
      <c r="M15" s="142"/>
      <c r="N15" s="142"/>
      <c r="O15" s="146"/>
      <c r="P15" s="146"/>
      <c r="Q15" s="145">
        <f t="shared" si="4"/>
        <v>0</v>
      </c>
      <c r="R15" s="126">
        <f t="shared" si="3"/>
        <v>0</v>
      </c>
    </row>
    <row r="16" spans="1:18" x14ac:dyDescent="0.55000000000000004">
      <c r="A16">
        <v>7</v>
      </c>
      <c r="B16" s="142"/>
      <c r="C16" s="142"/>
      <c r="D16" s="142"/>
      <c r="E16" s="142"/>
      <c r="F16" s="142"/>
      <c r="G16" t="str">
        <f t="shared" si="0"/>
        <v/>
      </c>
      <c r="H16" s="142"/>
      <c r="I16" t="str">
        <f t="shared" ca="1" si="1"/>
        <v/>
      </c>
      <c r="J16" s="142"/>
      <c r="K16" t="str">
        <f t="shared" ca="1" si="2"/>
        <v/>
      </c>
      <c r="L16" s="142"/>
      <c r="M16" s="142"/>
      <c r="N16" s="142"/>
      <c r="O16" s="146"/>
      <c r="P16" s="146"/>
      <c r="Q16" s="145">
        <f t="shared" si="4"/>
        <v>0</v>
      </c>
      <c r="R16" s="126">
        <f t="shared" si="3"/>
        <v>0</v>
      </c>
    </row>
    <row r="17" spans="1:18" x14ac:dyDescent="0.55000000000000004">
      <c r="A17">
        <v>8</v>
      </c>
      <c r="B17" s="142"/>
      <c r="C17" s="142"/>
      <c r="D17" s="142"/>
      <c r="E17" s="142"/>
      <c r="F17" s="142"/>
      <c r="G17" t="str">
        <f t="shared" si="0"/>
        <v/>
      </c>
      <c r="H17" s="142"/>
      <c r="I17" t="str">
        <f t="shared" ca="1" si="1"/>
        <v/>
      </c>
      <c r="J17" s="142"/>
      <c r="K17" t="str">
        <f t="shared" ca="1" si="2"/>
        <v/>
      </c>
      <c r="L17" s="142"/>
      <c r="M17" s="142"/>
      <c r="N17" s="142"/>
      <c r="O17" s="146"/>
      <c r="P17" s="146"/>
      <c r="Q17" s="145">
        <f t="shared" si="4"/>
        <v>0</v>
      </c>
      <c r="R17" s="126">
        <f t="shared" si="3"/>
        <v>0</v>
      </c>
    </row>
    <row r="18" spans="1:18" x14ac:dyDescent="0.55000000000000004">
      <c r="A18">
        <v>9</v>
      </c>
      <c r="B18" s="142"/>
      <c r="C18" s="142"/>
      <c r="D18" s="142"/>
      <c r="E18" s="142"/>
      <c r="F18" s="142"/>
      <c r="G18" t="str">
        <f t="shared" si="0"/>
        <v/>
      </c>
      <c r="H18" s="142"/>
      <c r="I18" t="str">
        <f t="shared" ca="1" si="1"/>
        <v/>
      </c>
      <c r="J18" s="142"/>
      <c r="K18" t="str">
        <f t="shared" ca="1" si="2"/>
        <v/>
      </c>
      <c r="L18" s="142"/>
      <c r="M18" s="142"/>
      <c r="N18" s="142"/>
      <c r="O18" s="146"/>
      <c r="P18" s="146"/>
      <c r="Q18" s="145">
        <f t="shared" si="4"/>
        <v>0</v>
      </c>
      <c r="R18" s="126">
        <f t="shared" si="3"/>
        <v>0</v>
      </c>
    </row>
    <row r="19" spans="1:18" x14ac:dyDescent="0.55000000000000004">
      <c r="A19">
        <v>10</v>
      </c>
      <c r="B19" s="142"/>
      <c r="C19" s="142"/>
      <c r="D19" s="142"/>
      <c r="E19" s="142"/>
      <c r="F19" s="142"/>
      <c r="G19" t="str">
        <f t="shared" si="0"/>
        <v/>
      </c>
      <c r="H19" s="142"/>
      <c r="I19" t="str">
        <f t="shared" ca="1" si="1"/>
        <v/>
      </c>
      <c r="J19" s="142"/>
      <c r="K19" t="str">
        <f t="shared" ca="1" si="2"/>
        <v/>
      </c>
      <c r="L19" s="142"/>
      <c r="M19" s="142"/>
      <c r="N19" s="142"/>
      <c r="O19" s="146"/>
      <c r="P19" s="146"/>
      <c r="Q19" s="145">
        <f t="shared" si="4"/>
        <v>0</v>
      </c>
      <c r="R19" s="126">
        <f t="shared" si="3"/>
        <v>0</v>
      </c>
    </row>
    <row r="20" spans="1:18" x14ac:dyDescent="0.55000000000000004">
      <c r="A20">
        <v>11</v>
      </c>
      <c r="B20" s="142"/>
      <c r="C20" s="142"/>
      <c r="D20" s="142"/>
      <c r="E20" s="142"/>
      <c r="F20" s="142"/>
      <c r="G20" t="str">
        <f t="shared" si="0"/>
        <v/>
      </c>
      <c r="H20" s="142"/>
      <c r="I20" t="str">
        <f t="shared" ca="1" si="1"/>
        <v/>
      </c>
      <c r="J20" s="142"/>
      <c r="K20" t="str">
        <f t="shared" ca="1" si="2"/>
        <v/>
      </c>
      <c r="L20" s="142"/>
      <c r="M20" s="142"/>
      <c r="N20" s="142"/>
      <c r="O20" s="146"/>
      <c r="P20" s="146"/>
      <c r="Q20" s="145">
        <f t="shared" si="4"/>
        <v>0</v>
      </c>
      <c r="R20" s="126">
        <f t="shared" si="3"/>
        <v>0</v>
      </c>
    </row>
    <row r="21" spans="1:18" x14ac:dyDescent="0.55000000000000004">
      <c r="A21">
        <v>12</v>
      </c>
      <c r="B21" s="142"/>
      <c r="C21" s="142"/>
      <c r="D21" s="142"/>
      <c r="E21" s="142"/>
      <c r="F21" s="142"/>
      <c r="G21" t="str">
        <f t="shared" si="0"/>
        <v/>
      </c>
      <c r="H21" s="142"/>
      <c r="I21" t="str">
        <f t="shared" ca="1" si="1"/>
        <v/>
      </c>
      <c r="J21" s="142"/>
      <c r="K21" t="str">
        <f t="shared" ca="1" si="2"/>
        <v/>
      </c>
      <c r="L21" s="142"/>
      <c r="M21" s="142"/>
      <c r="N21" s="142"/>
      <c r="O21" s="146"/>
      <c r="P21" s="146"/>
      <c r="Q21" s="145">
        <f t="shared" si="4"/>
        <v>0</v>
      </c>
      <c r="R21" s="126">
        <f t="shared" si="3"/>
        <v>0</v>
      </c>
    </row>
    <row r="22" spans="1:18" x14ac:dyDescent="0.55000000000000004">
      <c r="A22">
        <v>13</v>
      </c>
      <c r="B22" s="142"/>
      <c r="C22" s="142"/>
      <c r="D22" s="142"/>
      <c r="E22" s="142"/>
      <c r="F22" s="142"/>
      <c r="G22" t="str">
        <f t="shared" si="0"/>
        <v/>
      </c>
      <c r="H22" s="142"/>
      <c r="I22" t="str">
        <f t="shared" ca="1" si="1"/>
        <v/>
      </c>
      <c r="J22" s="142"/>
      <c r="K22" t="str">
        <f t="shared" ca="1" si="2"/>
        <v/>
      </c>
      <c r="L22" s="142"/>
      <c r="M22" s="142"/>
      <c r="N22" s="142"/>
      <c r="O22" s="146"/>
      <c r="P22" s="146"/>
      <c r="Q22" s="145">
        <f t="shared" si="4"/>
        <v>0</v>
      </c>
      <c r="R22" s="126">
        <f t="shared" si="3"/>
        <v>0</v>
      </c>
    </row>
    <row r="23" spans="1:18" x14ac:dyDescent="0.55000000000000004">
      <c r="A23">
        <v>14</v>
      </c>
      <c r="B23" s="142"/>
      <c r="C23" s="142"/>
      <c r="D23" s="142"/>
      <c r="E23" s="142"/>
      <c r="F23" s="142"/>
      <c r="G23" t="str">
        <f t="shared" si="0"/>
        <v/>
      </c>
      <c r="H23" s="142"/>
      <c r="I23" t="str">
        <f t="shared" ca="1" si="1"/>
        <v/>
      </c>
      <c r="J23" s="142"/>
      <c r="K23" t="str">
        <f t="shared" ca="1" si="2"/>
        <v/>
      </c>
      <c r="L23" s="142"/>
      <c r="M23" s="142"/>
      <c r="N23" s="142"/>
      <c r="O23" s="146"/>
      <c r="P23" s="146"/>
      <c r="Q23" s="145">
        <f t="shared" si="4"/>
        <v>0</v>
      </c>
      <c r="R23" s="126">
        <f t="shared" si="3"/>
        <v>0</v>
      </c>
    </row>
    <row r="24" spans="1:18" x14ac:dyDescent="0.55000000000000004">
      <c r="A24">
        <v>15</v>
      </c>
      <c r="B24" s="142"/>
      <c r="C24" s="142"/>
      <c r="D24" s="142"/>
      <c r="E24" s="142"/>
      <c r="F24" s="142"/>
      <c r="G24" t="str">
        <f t="shared" si="0"/>
        <v/>
      </c>
      <c r="H24" s="142"/>
      <c r="I24" t="str">
        <f t="shared" ca="1" si="1"/>
        <v/>
      </c>
      <c r="J24" s="142"/>
      <c r="K24" t="str">
        <f t="shared" ca="1" si="2"/>
        <v/>
      </c>
      <c r="L24" s="142"/>
      <c r="M24" s="142"/>
      <c r="N24" s="142"/>
      <c r="O24" s="146"/>
      <c r="P24" s="146"/>
      <c r="Q24" s="145">
        <f t="shared" si="4"/>
        <v>0</v>
      </c>
      <c r="R24" s="126">
        <f t="shared" si="3"/>
        <v>0</v>
      </c>
    </row>
    <row r="25" spans="1:18" x14ac:dyDescent="0.55000000000000004">
      <c r="A25">
        <v>16</v>
      </c>
      <c r="B25" s="142"/>
      <c r="C25" s="142"/>
      <c r="D25" s="142"/>
      <c r="E25" s="142"/>
      <c r="F25" s="142"/>
      <c r="G25" t="str">
        <f t="shared" si="0"/>
        <v/>
      </c>
      <c r="H25" s="142"/>
      <c r="I25" t="str">
        <f t="shared" ca="1" si="1"/>
        <v/>
      </c>
      <c r="J25" s="142"/>
      <c r="K25" t="str">
        <f t="shared" ca="1" si="2"/>
        <v/>
      </c>
      <c r="L25" s="142"/>
      <c r="M25" s="142"/>
      <c r="N25" s="142"/>
      <c r="O25" s="146"/>
      <c r="P25" s="146"/>
      <c r="Q25" s="145">
        <f t="shared" si="4"/>
        <v>0</v>
      </c>
      <c r="R25" s="126">
        <f t="shared" si="3"/>
        <v>0</v>
      </c>
    </row>
    <row r="26" spans="1:18" x14ac:dyDescent="0.55000000000000004">
      <c r="A26">
        <v>17</v>
      </c>
      <c r="B26" s="142"/>
      <c r="C26" s="142"/>
      <c r="D26" s="142"/>
      <c r="E26" s="142"/>
      <c r="F26" s="142"/>
      <c r="G26" t="str">
        <f t="shared" si="0"/>
        <v/>
      </c>
      <c r="H26" s="142"/>
      <c r="I26" t="str">
        <f t="shared" ca="1" si="1"/>
        <v/>
      </c>
      <c r="J26" s="142"/>
      <c r="K26" t="str">
        <f t="shared" ca="1" si="2"/>
        <v/>
      </c>
      <c r="L26" s="142"/>
      <c r="M26" s="142"/>
      <c r="N26" s="142"/>
      <c r="O26" s="146"/>
      <c r="P26" s="146"/>
      <c r="Q26" s="145">
        <f t="shared" si="4"/>
        <v>0</v>
      </c>
      <c r="R26" s="126">
        <f t="shared" si="3"/>
        <v>0</v>
      </c>
    </row>
    <row r="27" spans="1:18" x14ac:dyDescent="0.55000000000000004">
      <c r="A27">
        <v>18</v>
      </c>
      <c r="B27" s="142"/>
      <c r="C27" s="142"/>
      <c r="D27" s="142"/>
      <c r="E27" s="142"/>
      <c r="F27" s="142"/>
      <c r="G27" t="str">
        <f t="shared" si="0"/>
        <v/>
      </c>
      <c r="H27" s="142"/>
      <c r="I27" t="str">
        <f t="shared" ca="1" si="1"/>
        <v/>
      </c>
      <c r="J27" s="142"/>
      <c r="K27" t="str">
        <f t="shared" ca="1" si="2"/>
        <v/>
      </c>
      <c r="L27" s="142"/>
      <c r="M27" s="142"/>
      <c r="N27" s="142"/>
      <c r="O27" s="146"/>
      <c r="P27" s="146"/>
      <c r="Q27" s="145">
        <f t="shared" si="4"/>
        <v>0</v>
      </c>
      <c r="R27" s="126">
        <f t="shared" si="3"/>
        <v>0</v>
      </c>
    </row>
    <row r="28" spans="1:18" x14ac:dyDescent="0.55000000000000004">
      <c r="A28">
        <v>19</v>
      </c>
      <c r="B28" s="142"/>
      <c r="C28" s="142"/>
      <c r="D28" s="142"/>
      <c r="E28" s="142"/>
      <c r="F28" s="142"/>
      <c r="G28" t="str">
        <f t="shared" si="0"/>
        <v/>
      </c>
      <c r="H28" s="142"/>
      <c r="I28" t="str">
        <f t="shared" ca="1" si="1"/>
        <v/>
      </c>
      <c r="J28" s="142"/>
      <c r="K28" t="str">
        <f t="shared" ca="1" si="2"/>
        <v/>
      </c>
      <c r="L28" s="142"/>
      <c r="M28" s="142"/>
      <c r="N28" s="142"/>
      <c r="O28" s="146"/>
      <c r="P28" s="146"/>
      <c r="Q28" s="145">
        <f t="shared" si="4"/>
        <v>0</v>
      </c>
      <c r="R28" s="126">
        <f t="shared" si="3"/>
        <v>0</v>
      </c>
    </row>
    <row r="29" spans="1:18" x14ac:dyDescent="0.55000000000000004">
      <c r="A29">
        <v>20</v>
      </c>
      <c r="B29" s="142"/>
      <c r="C29" s="142"/>
      <c r="D29" s="142"/>
      <c r="E29" s="142"/>
      <c r="F29" s="142"/>
      <c r="G29" t="str">
        <f t="shared" si="0"/>
        <v/>
      </c>
      <c r="H29" s="142"/>
      <c r="I29" t="str">
        <f t="shared" ca="1" si="1"/>
        <v/>
      </c>
      <c r="J29" s="142"/>
      <c r="K29" t="str">
        <f t="shared" ca="1" si="2"/>
        <v/>
      </c>
      <c r="L29" s="142"/>
      <c r="M29" s="142"/>
      <c r="N29" s="142"/>
      <c r="O29" s="146"/>
      <c r="P29" s="146"/>
      <c r="Q29" s="145">
        <f t="shared" si="4"/>
        <v>0</v>
      </c>
      <c r="R29" s="126">
        <f t="shared" si="3"/>
        <v>0</v>
      </c>
    </row>
    <row r="30" spans="1:18" x14ac:dyDescent="0.55000000000000004">
      <c r="A30">
        <v>21</v>
      </c>
      <c r="B30" s="142"/>
      <c r="C30" s="142"/>
      <c r="D30" s="142"/>
      <c r="E30" s="142"/>
      <c r="F30" s="142"/>
      <c r="G30" t="str">
        <f t="shared" si="0"/>
        <v/>
      </c>
      <c r="H30" s="142"/>
      <c r="I30" t="str">
        <f t="shared" ca="1" si="1"/>
        <v/>
      </c>
      <c r="J30" s="142"/>
      <c r="K30" t="str">
        <f t="shared" ca="1" si="2"/>
        <v/>
      </c>
      <c r="L30" s="142"/>
      <c r="M30" s="142"/>
      <c r="N30" s="142"/>
      <c r="O30" s="146"/>
      <c r="P30" s="146"/>
      <c r="Q30" s="145">
        <f t="shared" si="4"/>
        <v>0</v>
      </c>
      <c r="R30" s="126">
        <f t="shared" si="3"/>
        <v>0</v>
      </c>
    </row>
    <row r="31" spans="1:18" x14ac:dyDescent="0.55000000000000004">
      <c r="A31">
        <v>22</v>
      </c>
      <c r="B31" s="142"/>
      <c r="C31" s="142"/>
      <c r="D31" s="142"/>
      <c r="E31" s="142"/>
      <c r="F31" s="142"/>
      <c r="G31" t="str">
        <f t="shared" si="0"/>
        <v/>
      </c>
      <c r="H31" s="142"/>
      <c r="I31" t="str">
        <f t="shared" ca="1" si="1"/>
        <v/>
      </c>
      <c r="J31" s="142"/>
      <c r="K31" t="str">
        <f t="shared" ca="1" si="2"/>
        <v/>
      </c>
      <c r="L31" s="142"/>
      <c r="M31" s="142"/>
      <c r="N31" s="142"/>
      <c r="O31" s="146"/>
      <c r="P31" s="146"/>
      <c r="Q31" s="145">
        <f t="shared" si="4"/>
        <v>0</v>
      </c>
      <c r="R31" s="126">
        <f t="shared" si="3"/>
        <v>0</v>
      </c>
    </row>
    <row r="32" spans="1:18" x14ac:dyDescent="0.55000000000000004">
      <c r="A32">
        <v>23</v>
      </c>
      <c r="B32" s="142"/>
      <c r="C32" s="142"/>
      <c r="D32" s="142"/>
      <c r="E32" s="142"/>
      <c r="F32" s="142"/>
      <c r="G32" t="str">
        <f t="shared" si="0"/>
        <v/>
      </c>
      <c r="H32" s="142"/>
      <c r="I32" t="str">
        <f t="shared" ca="1" si="1"/>
        <v/>
      </c>
      <c r="J32" s="142"/>
      <c r="K32" t="str">
        <f t="shared" ca="1" si="2"/>
        <v/>
      </c>
      <c r="L32" s="142"/>
      <c r="M32" s="142"/>
      <c r="N32" s="142"/>
      <c r="O32" s="146"/>
      <c r="P32" s="146"/>
      <c r="Q32" s="145">
        <f t="shared" si="4"/>
        <v>0</v>
      </c>
      <c r="R32" s="126">
        <f t="shared" si="3"/>
        <v>0</v>
      </c>
    </row>
    <row r="33" spans="1:18" x14ac:dyDescent="0.55000000000000004">
      <c r="A33">
        <v>24</v>
      </c>
      <c r="B33" s="142"/>
      <c r="C33" s="142"/>
      <c r="D33" s="142"/>
      <c r="E33" s="142"/>
      <c r="F33" s="142"/>
      <c r="G33" t="str">
        <f t="shared" si="0"/>
        <v/>
      </c>
      <c r="H33" s="142"/>
      <c r="I33" t="str">
        <f t="shared" ca="1" si="1"/>
        <v/>
      </c>
      <c r="J33" s="142"/>
      <c r="K33" t="str">
        <f t="shared" ca="1" si="2"/>
        <v/>
      </c>
      <c r="L33" s="142"/>
      <c r="M33" s="142"/>
      <c r="N33" s="142"/>
      <c r="O33" s="146"/>
      <c r="P33" s="146"/>
      <c r="Q33" s="145">
        <f t="shared" si="4"/>
        <v>0</v>
      </c>
      <c r="R33" s="126">
        <f t="shared" si="3"/>
        <v>0</v>
      </c>
    </row>
    <row r="34" spans="1:18" x14ac:dyDescent="0.55000000000000004">
      <c r="A34">
        <v>25</v>
      </c>
      <c r="B34" s="142"/>
      <c r="C34" s="142"/>
      <c r="D34" s="142"/>
      <c r="E34" s="142"/>
      <c r="F34" s="142"/>
      <c r="G34" t="str">
        <f t="shared" si="0"/>
        <v/>
      </c>
      <c r="H34" s="142"/>
      <c r="I34" t="str">
        <f t="shared" ca="1" si="1"/>
        <v/>
      </c>
      <c r="J34" s="142"/>
      <c r="K34" t="str">
        <f t="shared" ca="1" si="2"/>
        <v/>
      </c>
      <c r="L34" s="142"/>
      <c r="M34" s="142"/>
      <c r="N34" s="142"/>
      <c r="O34" s="146"/>
      <c r="P34" s="146"/>
      <c r="Q34" s="145">
        <f t="shared" si="4"/>
        <v>0</v>
      </c>
      <c r="R34" s="126">
        <f t="shared" si="3"/>
        <v>0</v>
      </c>
    </row>
    <row r="35" spans="1:18" x14ac:dyDescent="0.55000000000000004">
      <c r="A35">
        <v>26</v>
      </c>
      <c r="B35" s="142"/>
      <c r="C35" s="142"/>
      <c r="D35" s="142"/>
      <c r="E35" s="142"/>
      <c r="F35" s="142"/>
      <c r="G35" t="str">
        <f t="shared" si="0"/>
        <v/>
      </c>
      <c r="H35" s="142"/>
      <c r="I35" t="str">
        <f t="shared" ca="1" si="1"/>
        <v/>
      </c>
      <c r="J35" s="142"/>
      <c r="K35" t="str">
        <f t="shared" ca="1" si="2"/>
        <v/>
      </c>
      <c r="L35" s="142"/>
      <c r="M35" s="142"/>
      <c r="N35" s="142"/>
      <c r="O35" s="146"/>
      <c r="P35" s="146"/>
      <c r="Q35" s="145">
        <f t="shared" si="4"/>
        <v>0</v>
      </c>
      <c r="R35" s="126">
        <f t="shared" si="3"/>
        <v>0</v>
      </c>
    </row>
    <row r="36" spans="1:18" x14ac:dyDescent="0.55000000000000004">
      <c r="A36">
        <v>27</v>
      </c>
      <c r="B36" s="142"/>
      <c r="C36" s="142"/>
      <c r="D36" s="142"/>
      <c r="E36" s="142"/>
      <c r="F36" s="142"/>
      <c r="G36" t="str">
        <f t="shared" si="0"/>
        <v/>
      </c>
      <c r="H36" s="142"/>
      <c r="I36" t="str">
        <f t="shared" ca="1" si="1"/>
        <v/>
      </c>
      <c r="J36" s="142"/>
      <c r="K36" t="str">
        <f t="shared" ca="1" si="2"/>
        <v/>
      </c>
      <c r="L36" s="142"/>
      <c r="M36" s="142"/>
      <c r="N36" s="142"/>
      <c r="O36" s="146"/>
      <c r="P36" s="146"/>
      <c r="Q36" s="145">
        <f t="shared" si="4"/>
        <v>0</v>
      </c>
      <c r="R36" s="126">
        <f t="shared" si="3"/>
        <v>0</v>
      </c>
    </row>
    <row r="37" spans="1:18" x14ac:dyDescent="0.55000000000000004">
      <c r="A37">
        <v>28</v>
      </c>
      <c r="B37" s="142"/>
      <c r="C37" s="142"/>
      <c r="D37" s="142"/>
      <c r="E37" s="142"/>
      <c r="F37" s="142"/>
      <c r="G37" t="str">
        <f t="shared" si="0"/>
        <v/>
      </c>
      <c r="H37" s="142"/>
      <c r="I37" t="str">
        <f t="shared" ca="1" si="1"/>
        <v/>
      </c>
      <c r="J37" s="142"/>
      <c r="K37" t="str">
        <f t="shared" ca="1" si="2"/>
        <v/>
      </c>
      <c r="L37" s="142"/>
      <c r="M37" s="142"/>
      <c r="N37" s="142"/>
      <c r="O37" s="146"/>
      <c r="P37" s="146"/>
      <c r="Q37" s="145">
        <f t="shared" si="4"/>
        <v>0</v>
      </c>
      <c r="R37" s="126">
        <f t="shared" si="3"/>
        <v>0</v>
      </c>
    </row>
    <row r="38" spans="1:18" x14ac:dyDescent="0.55000000000000004">
      <c r="A38">
        <v>29</v>
      </c>
      <c r="B38" s="142"/>
      <c r="C38" s="142"/>
      <c r="D38" s="142"/>
      <c r="E38" s="142"/>
      <c r="F38" s="142"/>
      <c r="G38" t="str">
        <f t="shared" si="0"/>
        <v/>
      </c>
      <c r="H38" s="142"/>
      <c r="I38" t="str">
        <f t="shared" ca="1" si="1"/>
        <v/>
      </c>
      <c r="J38" s="142"/>
      <c r="K38" t="str">
        <f t="shared" ca="1" si="2"/>
        <v/>
      </c>
      <c r="L38" s="142"/>
      <c r="M38" s="142"/>
      <c r="N38" s="142"/>
      <c r="O38" s="146"/>
      <c r="P38" s="146"/>
      <c r="Q38" s="145">
        <f t="shared" si="4"/>
        <v>0</v>
      </c>
      <c r="R38" s="126">
        <f t="shared" si="3"/>
        <v>0</v>
      </c>
    </row>
    <row r="39" spans="1:18" x14ac:dyDescent="0.55000000000000004">
      <c r="A39">
        <v>30</v>
      </c>
      <c r="B39" s="142"/>
      <c r="C39" s="142"/>
      <c r="D39" s="142"/>
      <c r="E39" s="142"/>
      <c r="F39" s="142"/>
      <c r="G39" t="str">
        <f t="shared" si="0"/>
        <v/>
      </c>
      <c r="H39" s="142"/>
      <c r="I39" t="str">
        <f t="shared" ca="1" si="1"/>
        <v/>
      </c>
      <c r="J39" s="142"/>
      <c r="K39" t="str">
        <f t="shared" ca="1" si="2"/>
        <v/>
      </c>
      <c r="L39" s="142"/>
      <c r="M39" s="142"/>
      <c r="N39" s="142"/>
      <c r="O39" s="146"/>
      <c r="P39" s="146"/>
      <c r="Q39" s="145">
        <f t="shared" si="4"/>
        <v>0</v>
      </c>
      <c r="R39" s="126">
        <f t="shared" si="3"/>
        <v>0</v>
      </c>
    </row>
    <row r="40" spans="1:18" x14ac:dyDescent="0.55000000000000004">
      <c r="A40">
        <v>31</v>
      </c>
      <c r="B40" s="142"/>
      <c r="C40" s="142"/>
      <c r="D40" s="142"/>
      <c r="E40" s="142"/>
      <c r="F40" s="142"/>
      <c r="G40" t="str">
        <f t="shared" si="0"/>
        <v/>
      </c>
      <c r="H40" s="142"/>
      <c r="I40" t="str">
        <f t="shared" ca="1" si="1"/>
        <v/>
      </c>
      <c r="J40" s="142"/>
      <c r="K40" t="str">
        <f t="shared" ca="1" si="2"/>
        <v/>
      </c>
      <c r="L40" s="142"/>
      <c r="M40" s="142"/>
      <c r="N40" s="142"/>
      <c r="O40" s="146"/>
      <c r="P40" s="146"/>
      <c r="Q40" s="145">
        <f t="shared" si="4"/>
        <v>0</v>
      </c>
      <c r="R40" s="126">
        <f t="shared" si="3"/>
        <v>0</v>
      </c>
    </row>
    <row r="41" spans="1:18" x14ac:dyDescent="0.55000000000000004">
      <c r="A41">
        <v>32</v>
      </c>
      <c r="B41" s="142"/>
      <c r="C41" s="142"/>
      <c r="D41" s="142"/>
      <c r="E41" s="142"/>
      <c r="F41" s="142"/>
      <c r="G41" t="str">
        <f t="shared" si="0"/>
        <v/>
      </c>
      <c r="H41" s="142"/>
      <c r="I41" t="str">
        <f t="shared" ca="1" si="1"/>
        <v/>
      </c>
      <c r="J41" s="142"/>
      <c r="K41" t="str">
        <f t="shared" ca="1" si="2"/>
        <v/>
      </c>
      <c r="L41" s="142"/>
      <c r="M41" s="142"/>
      <c r="N41" s="142"/>
      <c r="O41" s="146"/>
      <c r="P41" s="146"/>
      <c r="Q41" s="145">
        <f t="shared" si="4"/>
        <v>0</v>
      </c>
      <c r="R41" s="126">
        <f t="shared" si="3"/>
        <v>0</v>
      </c>
    </row>
    <row r="42" spans="1:18" x14ac:dyDescent="0.55000000000000004">
      <c r="A42">
        <v>33</v>
      </c>
      <c r="B42" s="142"/>
      <c r="C42" s="142"/>
      <c r="D42" s="142"/>
      <c r="E42" s="142"/>
      <c r="F42" s="142"/>
      <c r="G42" t="str">
        <f t="shared" si="0"/>
        <v/>
      </c>
      <c r="H42" s="142"/>
      <c r="I42" t="str">
        <f t="shared" ca="1" si="1"/>
        <v/>
      </c>
      <c r="J42" s="142"/>
      <c r="K42" t="str">
        <f t="shared" ca="1" si="2"/>
        <v/>
      </c>
      <c r="L42" s="142"/>
      <c r="M42" s="142"/>
      <c r="N42" s="142"/>
      <c r="O42" s="146"/>
      <c r="P42" s="146"/>
      <c r="Q42" s="145">
        <f t="shared" si="4"/>
        <v>0</v>
      </c>
      <c r="R42" s="126">
        <f t="shared" si="3"/>
        <v>0</v>
      </c>
    </row>
    <row r="43" spans="1:18" x14ac:dyDescent="0.55000000000000004">
      <c r="A43">
        <v>34</v>
      </c>
      <c r="B43" s="142"/>
      <c r="C43" s="142"/>
      <c r="D43" s="142"/>
      <c r="E43" s="142"/>
      <c r="F43" s="142"/>
      <c r="G43" t="str">
        <f t="shared" si="0"/>
        <v/>
      </c>
      <c r="H43" s="142"/>
      <c r="I43" t="str">
        <f t="shared" ca="1" si="1"/>
        <v/>
      </c>
      <c r="J43" s="142"/>
      <c r="K43" t="str">
        <f t="shared" ca="1" si="2"/>
        <v/>
      </c>
      <c r="L43" s="142"/>
      <c r="M43" s="142"/>
      <c r="N43" s="142"/>
      <c r="O43" s="146"/>
      <c r="P43" s="146"/>
      <c r="Q43" s="145">
        <f t="shared" si="4"/>
        <v>0</v>
      </c>
      <c r="R43" s="126">
        <f t="shared" si="3"/>
        <v>0</v>
      </c>
    </row>
    <row r="44" spans="1:18" x14ac:dyDescent="0.55000000000000004">
      <c r="A44">
        <v>35</v>
      </c>
      <c r="B44" s="142"/>
      <c r="C44" s="142"/>
      <c r="D44" s="142"/>
      <c r="E44" s="142"/>
      <c r="F44" s="142"/>
      <c r="G44" t="str">
        <f t="shared" si="0"/>
        <v/>
      </c>
      <c r="H44" s="142"/>
      <c r="I44" t="str">
        <f t="shared" ca="1" si="1"/>
        <v/>
      </c>
      <c r="J44" s="142"/>
      <c r="K44" t="str">
        <f t="shared" ca="1" si="2"/>
        <v/>
      </c>
      <c r="L44" s="142"/>
      <c r="M44" s="142"/>
      <c r="N44" s="142"/>
      <c r="O44" s="146"/>
      <c r="P44" s="146"/>
      <c r="Q44" s="145">
        <f t="shared" si="4"/>
        <v>0</v>
      </c>
      <c r="R44" s="126">
        <f t="shared" si="3"/>
        <v>0</v>
      </c>
    </row>
    <row r="45" spans="1:18" x14ac:dyDescent="0.55000000000000004">
      <c r="A45">
        <v>36</v>
      </c>
      <c r="B45" s="142"/>
      <c r="C45" s="142"/>
      <c r="D45" s="142"/>
      <c r="E45" s="142"/>
      <c r="F45" s="142"/>
      <c r="G45" t="str">
        <f t="shared" si="0"/>
        <v/>
      </c>
      <c r="H45" s="142"/>
      <c r="I45" t="str">
        <f t="shared" ca="1" si="1"/>
        <v/>
      </c>
      <c r="J45" s="142"/>
      <c r="K45" t="str">
        <f t="shared" ca="1" si="2"/>
        <v/>
      </c>
      <c r="L45" s="142"/>
      <c r="M45" s="142"/>
      <c r="N45" s="142"/>
      <c r="O45" s="146"/>
      <c r="P45" s="146"/>
      <c r="Q45" s="145">
        <f t="shared" si="4"/>
        <v>0</v>
      </c>
      <c r="R45" s="126">
        <f t="shared" si="3"/>
        <v>0</v>
      </c>
    </row>
    <row r="46" spans="1:18" x14ac:dyDescent="0.55000000000000004">
      <c r="A46">
        <v>37</v>
      </c>
      <c r="B46" s="142"/>
      <c r="C46" s="142"/>
      <c r="D46" s="142"/>
      <c r="E46" s="142"/>
      <c r="F46" s="142"/>
      <c r="G46" t="str">
        <f t="shared" si="0"/>
        <v/>
      </c>
      <c r="H46" s="142"/>
      <c r="I46" t="str">
        <f t="shared" ca="1" si="1"/>
        <v/>
      </c>
      <c r="J46" s="142"/>
      <c r="K46" t="str">
        <f t="shared" ca="1" si="2"/>
        <v/>
      </c>
      <c r="L46" s="142"/>
      <c r="M46" s="142"/>
      <c r="N46" s="142"/>
      <c r="O46" s="146"/>
      <c r="P46" s="146"/>
      <c r="Q46" s="145">
        <f t="shared" si="4"/>
        <v>0</v>
      </c>
      <c r="R46" s="126">
        <f t="shared" si="3"/>
        <v>0</v>
      </c>
    </row>
    <row r="47" spans="1:18" x14ac:dyDescent="0.55000000000000004">
      <c r="A47">
        <v>38</v>
      </c>
      <c r="B47" s="142"/>
      <c r="C47" s="142"/>
      <c r="D47" s="142"/>
      <c r="E47" s="142"/>
      <c r="F47" s="142"/>
      <c r="G47" t="str">
        <f t="shared" si="0"/>
        <v/>
      </c>
      <c r="H47" s="142"/>
      <c r="I47" t="str">
        <f t="shared" ca="1" si="1"/>
        <v/>
      </c>
      <c r="J47" s="142"/>
      <c r="K47" t="str">
        <f t="shared" ca="1" si="2"/>
        <v/>
      </c>
      <c r="L47" s="142"/>
      <c r="M47" s="142"/>
      <c r="N47" s="142"/>
      <c r="O47" s="146"/>
      <c r="P47" s="146"/>
      <c r="Q47" s="145">
        <f t="shared" si="4"/>
        <v>0</v>
      </c>
      <c r="R47" s="126">
        <f t="shared" si="3"/>
        <v>0</v>
      </c>
    </row>
    <row r="48" spans="1:18" x14ac:dyDescent="0.55000000000000004">
      <c r="A48">
        <v>39</v>
      </c>
      <c r="B48" s="142"/>
      <c r="C48" s="142"/>
      <c r="D48" s="142"/>
      <c r="E48" s="142"/>
      <c r="F48" s="142"/>
      <c r="G48" t="str">
        <f t="shared" si="0"/>
        <v/>
      </c>
      <c r="H48" s="142"/>
      <c r="I48" t="str">
        <f t="shared" ca="1" si="1"/>
        <v/>
      </c>
      <c r="J48" s="142"/>
      <c r="K48" t="str">
        <f t="shared" ca="1" si="2"/>
        <v/>
      </c>
      <c r="L48" s="142"/>
      <c r="M48" s="142"/>
      <c r="N48" s="142"/>
      <c r="O48" s="146"/>
      <c r="P48" s="146"/>
      <c r="Q48" s="145">
        <f t="shared" si="4"/>
        <v>0</v>
      </c>
      <c r="R48" s="126">
        <f t="shared" si="3"/>
        <v>0</v>
      </c>
    </row>
    <row r="49" spans="1:18" x14ac:dyDescent="0.55000000000000004">
      <c r="A49">
        <v>40</v>
      </c>
      <c r="B49" s="142"/>
      <c r="C49" s="142"/>
      <c r="D49" s="142"/>
      <c r="E49" s="142"/>
      <c r="F49" s="142"/>
      <c r="G49" t="str">
        <f t="shared" si="0"/>
        <v/>
      </c>
      <c r="H49" s="142"/>
      <c r="I49" t="str">
        <f t="shared" ca="1" si="1"/>
        <v/>
      </c>
      <c r="J49" s="142"/>
      <c r="K49" t="str">
        <f t="shared" ca="1" si="2"/>
        <v/>
      </c>
      <c r="L49" s="142"/>
      <c r="M49" s="142"/>
      <c r="N49" s="142"/>
      <c r="O49" s="146"/>
      <c r="P49" s="146"/>
      <c r="Q49" s="145">
        <f t="shared" si="4"/>
        <v>0</v>
      </c>
      <c r="R49" s="126">
        <f t="shared" si="3"/>
        <v>0</v>
      </c>
    </row>
    <row r="50" spans="1:18" x14ac:dyDescent="0.55000000000000004">
      <c r="A50">
        <v>41</v>
      </c>
      <c r="B50" s="142"/>
      <c r="C50" s="142"/>
      <c r="D50" s="142"/>
      <c r="E50" s="142"/>
      <c r="F50" s="142"/>
      <c r="G50" t="str">
        <f t="shared" si="0"/>
        <v/>
      </c>
      <c r="H50" s="142"/>
      <c r="I50" t="str">
        <f t="shared" ca="1" si="1"/>
        <v/>
      </c>
      <c r="J50" s="142"/>
      <c r="K50" t="str">
        <f t="shared" ca="1" si="2"/>
        <v/>
      </c>
      <c r="L50" s="142"/>
      <c r="M50" s="142"/>
      <c r="N50" s="142"/>
      <c r="O50" s="146"/>
      <c r="P50" s="146"/>
      <c r="Q50" s="145">
        <f t="shared" si="4"/>
        <v>0</v>
      </c>
      <c r="R50" s="126">
        <f t="shared" si="3"/>
        <v>0</v>
      </c>
    </row>
    <row r="51" spans="1:18" x14ac:dyDescent="0.55000000000000004">
      <c r="A51">
        <v>42</v>
      </c>
      <c r="B51" s="142"/>
      <c r="C51" s="142"/>
      <c r="D51" s="142"/>
      <c r="E51" s="142"/>
      <c r="F51" s="142"/>
      <c r="G51" t="str">
        <f t="shared" si="0"/>
        <v/>
      </c>
      <c r="H51" s="142"/>
      <c r="I51" t="str">
        <f t="shared" ca="1" si="1"/>
        <v/>
      </c>
      <c r="J51" s="142"/>
      <c r="K51" t="str">
        <f t="shared" ca="1" si="2"/>
        <v/>
      </c>
      <c r="L51" s="142"/>
      <c r="M51" s="142"/>
      <c r="N51" s="142"/>
      <c r="O51" s="146"/>
      <c r="P51" s="146"/>
      <c r="Q51" s="145">
        <f t="shared" si="4"/>
        <v>0</v>
      </c>
      <c r="R51" s="126">
        <f t="shared" si="3"/>
        <v>0</v>
      </c>
    </row>
    <row r="52" spans="1:18" x14ac:dyDescent="0.55000000000000004">
      <c r="A52">
        <v>43</v>
      </c>
      <c r="B52" s="142"/>
      <c r="C52" s="142"/>
      <c r="D52" s="142"/>
      <c r="E52" s="142"/>
      <c r="F52" s="142"/>
      <c r="G52" t="str">
        <f t="shared" si="0"/>
        <v/>
      </c>
      <c r="H52" s="142"/>
      <c r="I52" t="str">
        <f t="shared" ca="1" si="1"/>
        <v/>
      </c>
      <c r="J52" s="142"/>
      <c r="K52" t="str">
        <f t="shared" ca="1" si="2"/>
        <v/>
      </c>
      <c r="L52" s="142"/>
      <c r="M52" s="142"/>
      <c r="N52" s="142"/>
      <c r="O52" s="146"/>
      <c r="P52" s="146"/>
      <c r="Q52" s="145">
        <f t="shared" si="4"/>
        <v>0</v>
      </c>
      <c r="R52" s="126">
        <f t="shared" si="3"/>
        <v>0</v>
      </c>
    </row>
    <row r="53" spans="1:18" x14ac:dyDescent="0.55000000000000004">
      <c r="A53">
        <v>44</v>
      </c>
      <c r="B53" s="142"/>
      <c r="C53" s="142"/>
      <c r="D53" s="142"/>
      <c r="E53" s="142"/>
      <c r="F53" s="142"/>
      <c r="G53" t="str">
        <f t="shared" si="0"/>
        <v/>
      </c>
      <c r="H53" s="142"/>
      <c r="I53" t="str">
        <f t="shared" ca="1" si="1"/>
        <v/>
      </c>
      <c r="J53" s="142"/>
      <c r="K53" t="str">
        <f t="shared" ca="1" si="2"/>
        <v/>
      </c>
      <c r="L53" s="142"/>
      <c r="M53" s="142"/>
      <c r="N53" s="142"/>
      <c r="O53" s="146"/>
      <c r="P53" s="146"/>
      <c r="Q53" s="145">
        <f t="shared" si="4"/>
        <v>0</v>
      </c>
      <c r="R53" s="126">
        <f t="shared" si="3"/>
        <v>0</v>
      </c>
    </row>
    <row r="54" spans="1:18" x14ac:dyDescent="0.55000000000000004">
      <c r="A54">
        <v>45</v>
      </c>
      <c r="B54" s="142"/>
      <c r="C54" s="142"/>
      <c r="D54" s="142"/>
      <c r="E54" s="142"/>
      <c r="F54" s="142"/>
      <c r="G54" t="str">
        <f t="shared" si="0"/>
        <v/>
      </c>
      <c r="H54" s="142"/>
      <c r="I54" t="str">
        <f t="shared" ca="1" si="1"/>
        <v/>
      </c>
      <c r="J54" s="142"/>
      <c r="K54" t="str">
        <f t="shared" ca="1" si="2"/>
        <v/>
      </c>
      <c r="L54" s="142"/>
      <c r="M54" s="142"/>
      <c r="N54" s="142"/>
      <c r="O54" s="146"/>
      <c r="P54" s="146"/>
      <c r="Q54" s="145">
        <f t="shared" si="4"/>
        <v>0</v>
      </c>
      <c r="R54" s="126">
        <f t="shared" si="3"/>
        <v>0</v>
      </c>
    </row>
    <row r="55" spans="1:18" x14ac:dyDescent="0.55000000000000004">
      <c r="A55">
        <v>46</v>
      </c>
      <c r="B55" s="142"/>
      <c r="C55" s="142"/>
      <c r="D55" s="142"/>
      <c r="E55" s="142"/>
      <c r="F55" s="142"/>
      <c r="G55" t="str">
        <f t="shared" si="0"/>
        <v/>
      </c>
      <c r="H55" s="142"/>
      <c r="I55" t="str">
        <f t="shared" ca="1" si="1"/>
        <v/>
      </c>
      <c r="J55" s="142"/>
      <c r="K55" t="str">
        <f t="shared" ca="1" si="2"/>
        <v/>
      </c>
      <c r="L55" s="142"/>
      <c r="M55" s="142"/>
      <c r="N55" s="142"/>
      <c r="O55" s="146"/>
      <c r="P55" s="146"/>
      <c r="Q55" s="145">
        <f t="shared" si="4"/>
        <v>0</v>
      </c>
      <c r="R55" s="126">
        <f t="shared" si="3"/>
        <v>0</v>
      </c>
    </row>
    <row r="56" spans="1:18" x14ac:dyDescent="0.55000000000000004">
      <c r="A56">
        <v>47</v>
      </c>
      <c r="B56" s="142"/>
      <c r="C56" s="142"/>
      <c r="D56" s="142"/>
      <c r="E56" s="142"/>
      <c r="F56" s="142"/>
      <c r="G56" t="str">
        <f t="shared" si="0"/>
        <v/>
      </c>
      <c r="H56" s="142"/>
      <c r="I56" t="str">
        <f t="shared" ca="1" si="1"/>
        <v/>
      </c>
      <c r="J56" s="142"/>
      <c r="K56" t="str">
        <f t="shared" ca="1" si="2"/>
        <v/>
      </c>
      <c r="L56" s="142"/>
      <c r="M56" s="142"/>
      <c r="N56" s="142"/>
      <c r="O56" s="146"/>
      <c r="P56" s="146"/>
      <c r="Q56" s="145">
        <f t="shared" si="4"/>
        <v>0</v>
      </c>
      <c r="R56" s="126">
        <f t="shared" si="3"/>
        <v>0</v>
      </c>
    </row>
    <row r="57" spans="1:18" x14ac:dyDescent="0.55000000000000004">
      <c r="A57">
        <v>48</v>
      </c>
      <c r="B57" s="142"/>
      <c r="C57" s="142"/>
      <c r="D57" s="142"/>
      <c r="E57" s="142"/>
      <c r="F57" s="142"/>
      <c r="G57" t="str">
        <f t="shared" si="0"/>
        <v/>
      </c>
      <c r="H57" s="142"/>
      <c r="I57" t="str">
        <f t="shared" ca="1" si="1"/>
        <v/>
      </c>
      <c r="J57" s="142"/>
      <c r="K57" t="str">
        <f t="shared" ca="1" si="2"/>
        <v/>
      </c>
      <c r="L57" s="142"/>
      <c r="M57" s="142"/>
      <c r="N57" s="142"/>
      <c r="O57" s="146"/>
      <c r="P57" s="146"/>
      <c r="Q57" s="145">
        <f t="shared" si="4"/>
        <v>0</v>
      </c>
      <c r="R57" s="126">
        <f t="shared" si="3"/>
        <v>0</v>
      </c>
    </row>
    <row r="58" spans="1:18" x14ac:dyDescent="0.55000000000000004">
      <c r="A58">
        <v>49</v>
      </c>
      <c r="B58" s="142"/>
      <c r="C58" s="142"/>
      <c r="D58" s="142"/>
      <c r="E58" s="142"/>
      <c r="F58" s="142"/>
      <c r="G58" t="str">
        <f t="shared" si="0"/>
        <v/>
      </c>
      <c r="H58" s="142"/>
      <c r="I58" t="str">
        <f t="shared" ca="1" si="1"/>
        <v/>
      </c>
      <c r="J58" s="142"/>
      <c r="K58" t="str">
        <f t="shared" ca="1" si="2"/>
        <v/>
      </c>
      <c r="L58" s="142"/>
      <c r="M58" s="142"/>
      <c r="N58" s="142"/>
      <c r="O58" s="146"/>
      <c r="P58" s="146"/>
      <c r="Q58" s="145">
        <f t="shared" si="4"/>
        <v>0</v>
      </c>
      <c r="R58" s="126">
        <f t="shared" si="3"/>
        <v>0</v>
      </c>
    </row>
    <row r="59" spans="1:18" x14ac:dyDescent="0.55000000000000004">
      <c r="A59">
        <v>50</v>
      </c>
      <c r="B59" s="142"/>
      <c r="C59" s="142"/>
      <c r="D59" s="142"/>
      <c r="E59" s="142"/>
      <c r="F59" s="142"/>
      <c r="G59" t="str">
        <f t="shared" si="0"/>
        <v/>
      </c>
      <c r="H59" s="142"/>
      <c r="I59" t="str">
        <f t="shared" ca="1" si="1"/>
        <v/>
      </c>
      <c r="J59" s="142"/>
      <c r="K59" t="str">
        <f t="shared" ca="1" si="2"/>
        <v/>
      </c>
      <c r="L59" s="142"/>
      <c r="M59" s="142"/>
      <c r="N59" s="142"/>
      <c r="O59" s="146"/>
      <c r="P59" s="146"/>
      <c r="Q59" s="145">
        <f t="shared" si="4"/>
        <v>0</v>
      </c>
      <c r="R59" s="126">
        <f t="shared" si="3"/>
        <v>0</v>
      </c>
    </row>
    <row r="60" spans="1:18" x14ac:dyDescent="0.55000000000000004">
      <c r="A60">
        <v>51</v>
      </c>
      <c r="B60" s="142"/>
      <c r="C60" s="142"/>
      <c r="D60" s="142"/>
      <c r="E60" s="142"/>
      <c r="F60" s="142"/>
      <c r="G60" t="str">
        <f t="shared" si="0"/>
        <v/>
      </c>
      <c r="H60" s="142"/>
      <c r="I60" t="str">
        <f t="shared" ca="1" si="1"/>
        <v/>
      </c>
      <c r="J60" s="142"/>
      <c r="K60" t="str">
        <f t="shared" ca="1" si="2"/>
        <v/>
      </c>
      <c r="L60" s="142"/>
      <c r="M60" s="142"/>
      <c r="N60" s="142"/>
      <c r="O60" s="146"/>
      <c r="P60" s="146"/>
      <c r="Q60" s="145">
        <f t="shared" si="4"/>
        <v>0</v>
      </c>
      <c r="R60" s="126">
        <f t="shared" si="3"/>
        <v>0</v>
      </c>
    </row>
    <row r="61" spans="1:18" x14ac:dyDescent="0.55000000000000004">
      <c r="A61">
        <v>52</v>
      </c>
      <c r="B61" s="142"/>
      <c r="C61" s="142"/>
      <c r="D61" s="142"/>
      <c r="E61" s="142"/>
      <c r="F61" s="142"/>
      <c r="G61" t="str">
        <f t="shared" si="0"/>
        <v/>
      </c>
      <c r="H61" s="142"/>
      <c r="I61" t="str">
        <f t="shared" ca="1" si="1"/>
        <v/>
      </c>
      <c r="J61" s="142"/>
      <c r="K61" t="str">
        <f t="shared" ca="1" si="2"/>
        <v/>
      </c>
      <c r="L61" s="142"/>
      <c r="M61" s="142"/>
      <c r="N61" s="142"/>
      <c r="O61" s="146"/>
      <c r="P61" s="146"/>
      <c r="Q61" s="145">
        <f t="shared" si="4"/>
        <v>0</v>
      </c>
      <c r="R61" s="126">
        <f t="shared" si="3"/>
        <v>0</v>
      </c>
    </row>
    <row r="62" spans="1:18" x14ac:dyDescent="0.55000000000000004">
      <c r="A62">
        <v>53</v>
      </c>
      <c r="B62" s="142"/>
      <c r="C62" s="142"/>
      <c r="D62" s="142"/>
      <c r="E62" s="142"/>
      <c r="F62" s="142"/>
      <c r="G62" t="str">
        <f t="shared" si="0"/>
        <v/>
      </c>
      <c r="H62" s="142"/>
      <c r="I62" t="str">
        <f t="shared" ca="1" si="1"/>
        <v/>
      </c>
      <c r="J62" s="142"/>
      <c r="K62" t="str">
        <f t="shared" ca="1" si="2"/>
        <v/>
      </c>
      <c r="L62" s="142"/>
      <c r="M62" s="142"/>
      <c r="N62" s="142"/>
      <c r="O62" s="146"/>
      <c r="P62" s="146"/>
      <c r="Q62" s="145">
        <f t="shared" si="4"/>
        <v>0</v>
      </c>
      <c r="R62" s="126">
        <f t="shared" si="3"/>
        <v>0</v>
      </c>
    </row>
    <row r="63" spans="1:18" x14ac:dyDescent="0.55000000000000004">
      <c r="A63">
        <v>54</v>
      </c>
      <c r="B63" s="142"/>
      <c r="C63" s="142"/>
      <c r="D63" s="142"/>
      <c r="E63" s="142"/>
      <c r="F63" s="142"/>
      <c r="G63" t="str">
        <f t="shared" si="0"/>
        <v/>
      </c>
      <c r="H63" s="142"/>
      <c r="I63" t="str">
        <f t="shared" ca="1" si="1"/>
        <v/>
      </c>
      <c r="J63" s="142"/>
      <c r="K63" t="str">
        <f t="shared" ca="1" si="2"/>
        <v/>
      </c>
      <c r="L63" s="142"/>
      <c r="M63" s="142"/>
      <c r="N63" s="142"/>
      <c r="O63" s="146"/>
      <c r="P63" s="146"/>
      <c r="Q63" s="145">
        <f t="shared" si="4"/>
        <v>0</v>
      </c>
      <c r="R63" s="126">
        <f t="shared" si="3"/>
        <v>0</v>
      </c>
    </row>
    <row r="64" spans="1:18" x14ac:dyDescent="0.55000000000000004">
      <c r="A64">
        <v>55</v>
      </c>
      <c r="B64" s="142"/>
      <c r="C64" s="142"/>
      <c r="D64" s="142"/>
      <c r="E64" s="142"/>
      <c r="F64" s="142"/>
      <c r="G64" t="str">
        <f t="shared" si="0"/>
        <v/>
      </c>
      <c r="H64" s="142"/>
      <c r="I64" t="str">
        <f t="shared" ca="1" si="1"/>
        <v/>
      </c>
      <c r="J64" s="142"/>
      <c r="K64" t="str">
        <f t="shared" ca="1" si="2"/>
        <v/>
      </c>
      <c r="L64" s="142"/>
      <c r="M64" s="142"/>
      <c r="N64" s="142"/>
      <c r="O64" s="146"/>
      <c r="P64" s="146"/>
      <c r="Q64" s="145">
        <f t="shared" si="4"/>
        <v>0</v>
      </c>
      <c r="R64" s="126">
        <f t="shared" si="3"/>
        <v>0</v>
      </c>
    </row>
    <row r="65" spans="1:18" x14ac:dyDescent="0.55000000000000004">
      <c r="A65">
        <v>56</v>
      </c>
      <c r="B65" s="142"/>
      <c r="C65" s="142"/>
      <c r="D65" s="142"/>
      <c r="E65" s="142"/>
      <c r="F65" s="142"/>
      <c r="G65" t="str">
        <f t="shared" si="0"/>
        <v/>
      </c>
      <c r="H65" s="142"/>
      <c r="I65" t="str">
        <f t="shared" ca="1" si="1"/>
        <v/>
      </c>
      <c r="J65" s="142"/>
      <c r="K65" t="str">
        <f t="shared" ca="1" si="2"/>
        <v/>
      </c>
      <c r="L65" s="142"/>
      <c r="M65" s="142"/>
      <c r="N65" s="142"/>
      <c r="O65" s="146"/>
      <c r="P65" s="146"/>
      <c r="Q65" s="145">
        <f t="shared" si="4"/>
        <v>0</v>
      </c>
      <c r="R65" s="126">
        <f t="shared" si="3"/>
        <v>0</v>
      </c>
    </row>
    <row r="66" spans="1:18" x14ac:dyDescent="0.55000000000000004">
      <c r="A66">
        <v>57</v>
      </c>
      <c r="B66" s="142"/>
      <c r="C66" s="142"/>
      <c r="D66" s="142"/>
      <c r="E66" s="142"/>
      <c r="F66" s="142"/>
      <c r="G66" t="str">
        <f t="shared" si="0"/>
        <v/>
      </c>
      <c r="H66" s="142"/>
      <c r="I66" t="str">
        <f t="shared" ca="1" si="1"/>
        <v/>
      </c>
      <c r="J66" s="142"/>
      <c r="K66" t="str">
        <f t="shared" ca="1" si="2"/>
        <v/>
      </c>
      <c r="L66" s="142"/>
      <c r="M66" s="142"/>
      <c r="N66" s="142"/>
      <c r="O66" s="146"/>
      <c r="P66" s="146"/>
      <c r="Q66" s="145">
        <f t="shared" si="4"/>
        <v>0</v>
      </c>
      <c r="R66" s="126">
        <f t="shared" si="3"/>
        <v>0</v>
      </c>
    </row>
    <row r="67" spans="1:18" x14ac:dyDescent="0.55000000000000004">
      <c r="A67">
        <v>58</v>
      </c>
      <c r="B67" s="142"/>
      <c r="C67" s="142"/>
      <c r="D67" s="142"/>
      <c r="E67" s="142"/>
      <c r="F67" s="142"/>
      <c r="G67" t="str">
        <f t="shared" si="0"/>
        <v/>
      </c>
      <c r="H67" s="142"/>
      <c r="I67" t="str">
        <f t="shared" ca="1" si="1"/>
        <v/>
      </c>
      <c r="J67" s="142"/>
      <c r="K67" t="str">
        <f t="shared" ca="1" si="2"/>
        <v/>
      </c>
      <c r="L67" s="142"/>
      <c r="M67" s="142"/>
      <c r="N67" s="142"/>
      <c r="O67" s="146"/>
      <c r="P67" s="146"/>
      <c r="Q67" s="145">
        <f t="shared" si="4"/>
        <v>0</v>
      </c>
      <c r="R67" s="126">
        <f t="shared" si="3"/>
        <v>0</v>
      </c>
    </row>
    <row r="68" spans="1:18" x14ac:dyDescent="0.55000000000000004">
      <c r="A68">
        <v>59</v>
      </c>
      <c r="B68" s="142"/>
      <c r="C68" s="142"/>
      <c r="D68" s="142"/>
      <c r="E68" s="142"/>
      <c r="F68" s="142"/>
      <c r="G68" t="str">
        <f t="shared" si="0"/>
        <v/>
      </c>
      <c r="H68" s="142"/>
      <c r="I68" t="str">
        <f t="shared" ca="1" si="1"/>
        <v/>
      </c>
      <c r="J68" s="142"/>
      <c r="K68" t="str">
        <f t="shared" ca="1" si="2"/>
        <v/>
      </c>
      <c r="L68" s="142"/>
      <c r="M68" s="142"/>
      <c r="N68" s="142"/>
      <c r="O68" s="146"/>
      <c r="P68" s="146"/>
      <c r="Q68" s="145">
        <f t="shared" si="4"/>
        <v>0</v>
      </c>
      <c r="R68" s="126">
        <f t="shared" si="3"/>
        <v>0</v>
      </c>
    </row>
    <row r="69" spans="1:18" x14ac:dyDescent="0.55000000000000004">
      <c r="A69">
        <v>60</v>
      </c>
      <c r="B69" s="142"/>
      <c r="C69" s="142"/>
      <c r="D69" s="142"/>
      <c r="E69" s="142"/>
      <c r="F69" s="142"/>
      <c r="G69" t="str">
        <f t="shared" si="0"/>
        <v/>
      </c>
      <c r="H69" s="142"/>
      <c r="I69" t="str">
        <f t="shared" ca="1" si="1"/>
        <v/>
      </c>
      <c r="J69" s="142"/>
      <c r="K69" t="str">
        <f t="shared" ca="1" si="2"/>
        <v/>
      </c>
      <c r="L69" s="142"/>
      <c r="M69" s="142"/>
      <c r="N69" s="142"/>
      <c r="O69" s="146"/>
      <c r="P69" s="146"/>
      <c r="Q69" s="145">
        <f t="shared" si="4"/>
        <v>0</v>
      </c>
      <c r="R69" s="126">
        <f t="shared" si="3"/>
        <v>0</v>
      </c>
    </row>
    <row r="70" spans="1:18" x14ac:dyDescent="0.55000000000000004">
      <c r="A70">
        <v>61</v>
      </c>
      <c r="B70" s="142"/>
      <c r="C70" s="142"/>
      <c r="D70" s="142"/>
      <c r="E70" s="142"/>
      <c r="F70" s="142"/>
      <c r="G70" t="str">
        <f t="shared" si="0"/>
        <v/>
      </c>
      <c r="H70" s="142"/>
      <c r="I70" t="str">
        <f t="shared" ca="1" si="1"/>
        <v/>
      </c>
      <c r="J70" s="142"/>
      <c r="K70" t="str">
        <f t="shared" ca="1" si="2"/>
        <v/>
      </c>
      <c r="L70" s="142"/>
      <c r="M70" s="142"/>
      <c r="N70" s="142"/>
      <c r="O70" s="146"/>
      <c r="P70" s="146"/>
      <c r="Q70" s="145">
        <f t="shared" si="4"/>
        <v>0</v>
      </c>
      <c r="R70" s="126">
        <f t="shared" si="3"/>
        <v>0</v>
      </c>
    </row>
    <row r="71" spans="1:18" x14ac:dyDescent="0.55000000000000004">
      <c r="A71">
        <v>62</v>
      </c>
      <c r="B71" s="142"/>
      <c r="C71" s="142"/>
      <c r="D71" s="142"/>
      <c r="E71" s="142"/>
      <c r="F71" s="142"/>
      <c r="G71" t="str">
        <f t="shared" si="0"/>
        <v/>
      </c>
      <c r="H71" s="142"/>
      <c r="I71" t="str">
        <f t="shared" ca="1" si="1"/>
        <v/>
      </c>
      <c r="J71" s="142"/>
      <c r="K71" t="str">
        <f t="shared" ca="1" si="2"/>
        <v/>
      </c>
      <c r="L71" s="142"/>
      <c r="M71" s="142"/>
      <c r="N71" s="142"/>
      <c r="O71" s="146"/>
      <c r="P71" s="146"/>
      <c r="Q71" s="145">
        <f t="shared" si="4"/>
        <v>0</v>
      </c>
      <c r="R71" s="126">
        <f t="shared" si="3"/>
        <v>0</v>
      </c>
    </row>
    <row r="72" spans="1:18" x14ac:dyDescent="0.55000000000000004">
      <c r="A72">
        <v>63</v>
      </c>
      <c r="B72" s="142"/>
      <c r="C72" s="142"/>
      <c r="D72" s="142"/>
      <c r="E72" s="142"/>
      <c r="F72" s="142"/>
      <c r="G72" t="str">
        <f t="shared" si="0"/>
        <v/>
      </c>
      <c r="H72" s="142"/>
      <c r="I72" t="str">
        <f t="shared" ca="1" si="1"/>
        <v/>
      </c>
      <c r="J72" s="142"/>
      <c r="K72" t="str">
        <f t="shared" ca="1" si="2"/>
        <v/>
      </c>
      <c r="L72" s="142"/>
      <c r="M72" s="142"/>
      <c r="N72" s="142"/>
      <c r="O72" s="146"/>
      <c r="P72" s="146"/>
      <c r="Q72" s="145">
        <f t="shared" si="4"/>
        <v>0</v>
      </c>
      <c r="R72" s="126">
        <f t="shared" si="3"/>
        <v>0</v>
      </c>
    </row>
    <row r="73" spans="1:18" x14ac:dyDescent="0.55000000000000004">
      <c r="A73">
        <v>64</v>
      </c>
      <c r="B73" s="142"/>
      <c r="C73" s="142"/>
      <c r="D73" s="142"/>
      <c r="E73" s="142"/>
      <c r="F73" s="142"/>
      <c r="G73" t="str">
        <f t="shared" si="0"/>
        <v/>
      </c>
      <c r="H73" s="142"/>
      <c r="I73" t="str">
        <f t="shared" ca="1" si="1"/>
        <v/>
      </c>
      <c r="J73" s="142"/>
      <c r="K73" t="str">
        <f t="shared" ca="1" si="2"/>
        <v/>
      </c>
      <c r="L73" s="142"/>
      <c r="M73" s="142"/>
      <c r="N73" s="142"/>
      <c r="O73" s="146"/>
      <c r="P73" s="146"/>
      <c r="Q73" s="145">
        <f t="shared" si="4"/>
        <v>0</v>
      </c>
      <c r="R73" s="126">
        <f t="shared" si="3"/>
        <v>0</v>
      </c>
    </row>
    <row r="74" spans="1:18" x14ac:dyDescent="0.55000000000000004">
      <c r="A74">
        <v>65</v>
      </c>
      <c r="B74" s="142"/>
      <c r="C74" s="142"/>
      <c r="D74" s="142"/>
      <c r="E74" s="142"/>
      <c r="F74" s="142"/>
      <c r="G74" t="str">
        <f t="shared" si="0"/>
        <v/>
      </c>
      <c r="H74" s="142"/>
      <c r="I74" t="str">
        <f t="shared" ca="1" si="1"/>
        <v/>
      </c>
      <c r="J74" s="142"/>
      <c r="K74" t="str">
        <f t="shared" ca="1" si="2"/>
        <v/>
      </c>
      <c r="L74" s="142"/>
      <c r="M74" s="142"/>
      <c r="N74" s="142"/>
      <c r="O74" s="146"/>
      <c r="P74" s="146"/>
      <c r="Q74" s="145">
        <f t="shared" si="4"/>
        <v>0</v>
      </c>
      <c r="R74" s="126">
        <f t="shared" si="3"/>
        <v>0</v>
      </c>
    </row>
    <row r="75" spans="1:18" x14ac:dyDescent="0.55000000000000004">
      <c r="A75">
        <v>66</v>
      </c>
      <c r="B75" s="142"/>
      <c r="C75" s="142"/>
      <c r="D75" s="142"/>
      <c r="E75" s="142"/>
      <c r="F75" s="142"/>
      <c r="G75" t="str">
        <f t="shared" ref="G75:G138" si="5">LEFT(F75,1)</f>
        <v/>
      </c>
      <c r="H75" s="142"/>
      <c r="I75" t="str">
        <f t="shared" ref="I75:I138" ca="1" si="6">IFERROR(VLOOKUP(H75,INDIRECT(G75&amp;"CATL"),2,FALSE),"")</f>
        <v/>
      </c>
      <c r="J75" s="142"/>
      <c r="K75" t="str">
        <f t="shared" ref="K75:K138" ca="1" si="7">IFERROR(VLOOKUP(J75,INDIRECT("SUB"&amp;I75&amp;"L"),2,FALSE),"")</f>
        <v/>
      </c>
      <c r="L75" s="142"/>
      <c r="M75" s="142"/>
      <c r="N75" s="142"/>
      <c r="O75" s="146"/>
      <c r="P75" s="146"/>
      <c r="Q75" s="145">
        <f t="shared" si="4"/>
        <v>0</v>
      </c>
      <c r="R75" s="126">
        <f t="shared" ref="R75:R138" si="8">O75-P75</f>
        <v>0</v>
      </c>
    </row>
    <row r="76" spans="1:18" x14ac:dyDescent="0.55000000000000004">
      <c r="A76">
        <v>67</v>
      </c>
      <c r="B76" s="142"/>
      <c r="C76" s="142"/>
      <c r="D76" s="142"/>
      <c r="E76" s="142"/>
      <c r="F76" s="142"/>
      <c r="G76" t="str">
        <f t="shared" si="5"/>
        <v/>
      </c>
      <c r="H76" s="142"/>
      <c r="I76" t="str">
        <f t="shared" ca="1" si="6"/>
        <v/>
      </c>
      <c r="J76" s="142"/>
      <c r="K76" t="str">
        <f t="shared" ca="1" si="7"/>
        <v/>
      </c>
      <c r="L76" s="142"/>
      <c r="M76" s="142"/>
      <c r="N76" s="142"/>
      <c r="O76" s="146"/>
      <c r="P76" s="146"/>
      <c r="Q76" s="145">
        <f t="shared" ref="Q76:Q139" si="9">Q75+O76-P76</f>
        <v>0</v>
      </c>
      <c r="R76" s="126">
        <f t="shared" si="8"/>
        <v>0</v>
      </c>
    </row>
    <row r="77" spans="1:18" x14ac:dyDescent="0.55000000000000004">
      <c r="A77">
        <v>68</v>
      </c>
      <c r="B77" s="142"/>
      <c r="C77" s="142"/>
      <c r="D77" s="142"/>
      <c r="E77" s="142"/>
      <c r="F77" s="142"/>
      <c r="G77" t="str">
        <f t="shared" si="5"/>
        <v/>
      </c>
      <c r="H77" s="142"/>
      <c r="I77" t="str">
        <f t="shared" ca="1" si="6"/>
        <v/>
      </c>
      <c r="J77" s="142"/>
      <c r="K77" t="str">
        <f t="shared" ca="1" si="7"/>
        <v/>
      </c>
      <c r="L77" s="142"/>
      <c r="M77" s="142"/>
      <c r="N77" s="142"/>
      <c r="O77" s="146"/>
      <c r="P77" s="146"/>
      <c r="Q77" s="145">
        <f t="shared" si="9"/>
        <v>0</v>
      </c>
      <c r="R77" s="126">
        <f t="shared" si="8"/>
        <v>0</v>
      </c>
    </row>
    <row r="78" spans="1:18" x14ac:dyDescent="0.55000000000000004">
      <c r="A78">
        <v>69</v>
      </c>
      <c r="B78" s="142"/>
      <c r="C78" s="142"/>
      <c r="D78" s="142"/>
      <c r="E78" s="142"/>
      <c r="F78" s="142"/>
      <c r="G78" t="str">
        <f t="shared" si="5"/>
        <v/>
      </c>
      <c r="H78" s="142"/>
      <c r="I78" t="str">
        <f t="shared" ca="1" si="6"/>
        <v/>
      </c>
      <c r="J78" s="142"/>
      <c r="K78" t="str">
        <f t="shared" ca="1" si="7"/>
        <v/>
      </c>
      <c r="L78" s="142"/>
      <c r="M78" s="142"/>
      <c r="N78" s="142"/>
      <c r="O78" s="146"/>
      <c r="P78" s="146"/>
      <c r="Q78" s="145">
        <f t="shared" si="9"/>
        <v>0</v>
      </c>
      <c r="R78" s="126">
        <f t="shared" si="8"/>
        <v>0</v>
      </c>
    </row>
    <row r="79" spans="1:18" x14ac:dyDescent="0.55000000000000004">
      <c r="A79">
        <v>70</v>
      </c>
      <c r="B79" s="142"/>
      <c r="C79" s="142"/>
      <c r="D79" s="142"/>
      <c r="E79" s="142"/>
      <c r="F79" s="142"/>
      <c r="G79" t="str">
        <f t="shared" si="5"/>
        <v/>
      </c>
      <c r="H79" s="142"/>
      <c r="I79" t="str">
        <f t="shared" ca="1" si="6"/>
        <v/>
      </c>
      <c r="J79" s="142"/>
      <c r="K79" t="str">
        <f t="shared" ca="1" si="7"/>
        <v/>
      </c>
      <c r="L79" s="142"/>
      <c r="M79" s="142"/>
      <c r="N79" s="142"/>
      <c r="O79" s="146"/>
      <c r="P79" s="146"/>
      <c r="Q79" s="145">
        <f t="shared" si="9"/>
        <v>0</v>
      </c>
      <c r="R79" s="126">
        <f t="shared" si="8"/>
        <v>0</v>
      </c>
    </row>
    <row r="80" spans="1:18" x14ac:dyDescent="0.55000000000000004">
      <c r="A80">
        <v>71</v>
      </c>
      <c r="B80" s="142"/>
      <c r="C80" s="142"/>
      <c r="D80" s="142"/>
      <c r="E80" s="142"/>
      <c r="F80" s="142"/>
      <c r="G80" t="str">
        <f t="shared" si="5"/>
        <v/>
      </c>
      <c r="H80" s="142"/>
      <c r="I80" t="str">
        <f t="shared" ca="1" si="6"/>
        <v/>
      </c>
      <c r="J80" s="142"/>
      <c r="K80" t="str">
        <f t="shared" ca="1" si="7"/>
        <v/>
      </c>
      <c r="L80" s="142"/>
      <c r="M80" s="142"/>
      <c r="N80" s="142"/>
      <c r="O80" s="146"/>
      <c r="P80" s="146"/>
      <c r="Q80" s="145">
        <f t="shared" si="9"/>
        <v>0</v>
      </c>
      <c r="R80" s="126">
        <f t="shared" si="8"/>
        <v>0</v>
      </c>
    </row>
    <row r="81" spans="1:18" x14ac:dyDescent="0.55000000000000004">
      <c r="A81">
        <v>72</v>
      </c>
      <c r="B81" s="142"/>
      <c r="C81" s="142"/>
      <c r="D81" s="142"/>
      <c r="E81" s="142"/>
      <c r="F81" s="142"/>
      <c r="G81" t="str">
        <f t="shared" si="5"/>
        <v/>
      </c>
      <c r="H81" s="142"/>
      <c r="I81" t="str">
        <f t="shared" ca="1" si="6"/>
        <v/>
      </c>
      <c r="J81" s="142"/>
      <c r="K81" t="str">
        <f t="shared" ca="1" si="7"/>
        <v/>
      </c>
      <c r="L81" s="142"/>
      <c r="M81" s="142"/>
      <c r="N81" s="142"/>
      <c r="O81" s="146"/>
      <c r="P81" s="146"/>
      <c r="Q81" s="145">
        <f t="shared" si="9"/>
        <v>0</v>
      </c>
      <c r="R81" s="126">
        <f t="shared" si="8"/>
        <v>0</v>
      </c>
    </row>
    <row r="82" spans="1:18" x14ac:dyDescent="0.55000000000000004">
      <c r="A82">
        <v>73</v>
      </c>
      <c r="B82" s="142"/>
      <c r="C82" s="142"/>
      <c r="D82" s="142"/>
      <c r="E82" s="142"/>
      <c r="F82" s="142"/>
      <c r="G82" t="str">
        <f t="shared" si="5"/>
        <v/>
      </c>
      <c r="H82" s="142"/>
      <c r="I82" t="str">
        <f t="shared" ca="1" si="6"/>
        <v/>
      </c>
      <c r="J82" s="142"/>
      <c r="K82" t="str">
        <f t="shared" ca="1" si="7"/>
        <v/>
      </c>
      <c r="L82" s="142"/>
      <c r="M82" s="142"/>
      <c r="N82" s="142"/>
      <c r="O82" s="146"/>
      <c r="P82" s="146"/>
      <c r="Q82" s="145">
        <f t="shared" si="9"/>
        <v>0</v>
      </c>
      <c r="R82" s="126">
        <f t="shared" si="8"/>
        <v>0</v>
      </c>
    </row>
    <row r="83" spans="1:18" x14ac:dyDescent="0.55000000000000004">
      <c r="A83">
        <v>74</v>
      </c>
      <c r="B83" s="142"/>
      <c r="C83" s="142"/>
      <c r="D83" s="142"/>
      <c r="E83" s="142"/>
      <c r="F83" s="142"/>
      <c r="G83" t="str">
        <f t="shared" si="5"/>
        <v/>
      </c>
      <c r="H83" s="142"/>
      <c r="I83" t="str">
        <f t="shared" ca="1" si="6"/>
        <v/>
      </c>
      <c r="J83" s="142"/>
      <c r="K83" t="str">
        <f t="shared" ca="1" si="7"/>
        <v/>
      </c>
      <c r="L83" s="142"/>
      <c r="M83" s="142"/>
      <c r="N83" s="142"/>
      <c r="O83" s="146"/>
      <c r="P83" s="146"/>
      <c r="Q83" s="145">
        <f t="shared" si="9"/>
        <v>0</v>
      </c>
      <c r="R83" s="126">
        <f t="shared" si="8"/>
        <v>0</v>
      </c>
    </row>
    <row r="84" spans="1:18" x14ac:dyDescent="0.55000000000000004">
      <c r="A84">
        <v>75</v>
      </c>
      <c r="B84" s="142"/>
      <c r="C84" s="142"/>
      <c r="D84" s="142"/>
      <c r="E84" s="142"/>
      <c r="F84" s="142"/>
      <c r="G84" t="str">
        <f t="shared" si="5"/>
        <v/>
      </c>
      <c r="H84" s="142"/>
      <c r="I84" t="str">
        <f t="shared" ca="1" si="6"/>
        <v/>
      </c>
      <c r="J84" s="142"/>
      <c r="K84" t="str">
        <f t="shared" ca="1" si="7"/>
        <v/>
      </c>
      <c r="L84" s="142"/>
      <c r="M84" s="142"/>
      <c r="N84" s="142"/>
      <c r="O84" s="146"/>
      <c r="P84" s="146"/>
      <c r="Q84" s="145">
        <f t="shared" si="9"/>
        <v>0</v>
      </c>
      <c r="R84" s="126">
        <f t="shared" si="8"/>
        <v>0</v>
      </c>
    </row>
    <row r="85" spans="1:18" x14ac:dyDescent="0.55000000000000004">
      <c r="A85">
        <v>76</v>
      </c>
      <c r="B85" s="142"/>
      <c r="C85" s="142"/>
      <c r="D85" s="142"/>
      <c r="E85" s="142"/>
      <c r="F85" s="142"/>
      <c r="G85" t="str">
        <f t="shared" si="5"/>
        <v/>
      </c>
      <c r="H85" s="142"/>
      <c r="I85" t="str">
        <f t="shared" ca="1" si="6"/>
        <v/>
      </c>
      <c r="J85" s="142"/>
      <c r="K85" t="str">
        <f t="shared" ca="1" si="7"/>
        <v/>
      </c>
      <c r="L85" s="142"/>
      <c r="M85" s="142"/>
      <c r="N85" s="142"/>
      <c r="O85" s="146"/>
      <c r="P85" s="146"/>
      <c r="Q85" s="145">
        <f t="shared" si="9"/>
        <v>0</v>
      </c>
      <c r="R85" s="126">
        <f t="shared" si="8"/>
        <v>0</v>
      </c>
    </row>
    <row r="86" spans="1:18" x14ac:dyDescent="0.55000000000000004">
      <c r="A86">
        <v>77</v>
      </c>
      <c r="B86" s="142"/>
      <c r="C86" s="142"/>
      <c r="D86" s="142"/>
      <c r="E86" s="142"/>
      <c r="F86" s="142"/>
      <c r="G86" t="str">
        <f t="shared" si="5"/>
        <v/>
      </c>
      <c r="H86" s="142"/>
      <c r="I86" t="str">
        <f t="shared" ca="1" si="6"/>
        <v/>
      </c>
      <c r="J86" s="142"/>
      <c r="K86" t="str">
        <f t="shared" ca="1" si="7"/>
        <v/>
      </c>
      <c r="L86" s="142"/>
      <c r="M86" s="142"/>
      <c r="N86" s="142"/>
      <c r="O86" s="146"/>
      <c r="P86" s="146"/>
      <c r="Q86" s="145">
        <f t="shared" si="9"/>
        <v>0</v>
      </c>
      <c r="R86" s="126">
        <f t="shared" si="8"/>
        <v>0</v>
      </c>
    </row>
    <row r="87" spans="1:18" x14ac:dyDescent="0.55000000000000004">
      <c r="A87">
        <v>78</v>
      </c>
      <c r="B87" s="142"/>
      <c r="C87" s="142"/>
      <c r="D87" s="142"/>
      <c r="E87" s="142"/>
      <c r="F87" s="142"/>
      <c r="G87" t="str">
        <f t="shared" si="5"/>
        <v/>
      </c>
      <c r="H87" s="142"/>
      <c r="I87" t="str">
        <f t="shared" ca="1" si="6"/>
        <v/>
      </c>
      <c r="J87" s="142"/>
      <c r="K87" t="str">
        <f t="shared" ca="1" si="7"/>
        <v/>
      </c>
      <c r="L87" s="142"/>
      <c r="M87" s="142"/>
      <c r="N87" s="142"/>
      <c r="O87" s="146"/>
      <c r="P87" s="146"/>
      <c r="Q87" s="145">
        <f t="shared" si="9"/>
        <v>0</v>
      </c>
      <c r="R87" s="126">
        <f t="shared" si="8"/>
        <v>0</v>
      </c>
    </row>
    <row r="88" spans="1:18" x14ac:dyDescent="0.55000000000000004">
      <c r="A88">
        <v>79</v>
      </c>
      <c r="B88" s="142"/>
      <c r="C88" s="142"/>
      <c r="D88" s="142"/>
      <c r="E88" s="142"/>
      <c r="F88" s="142"/>
      <c r="G88" t="str">
        <f t="shared" si="5"/>
        <v/>
      </c>
      <c r="H88" s="142"/>
      <c r="I88" t="str">
        <f t="shared" ca="1" si="6"/>
        <v/>
      </c>
      <c r="J88" s="142"/>
      <c r="K88" t="str">
        <f t="shared" ca="1" si="7"/>
        <v/>
      </c>
      <c r="L88" s="142"/>
      <c r="M88" s="142"/>
      <c r="N88" s="142"/>
      <c r="O88" s="146"/>
      <c r="P88" s="146"/>
      <c r="Q88" s="145">
        <f t="shared" si="9"/>
        <v>0</v>
      </c>
      <c r="R88" s="126">
        <f t="shared" si="8"/>
        <v>0</v>
      </c>
    </row>
    <row r="89" spans="1:18" x14ac:dyDescent="0.55000000000000004">
      <c r="A89">
        <v>80</v>
      </c>
      <c r="B89" s="142"/>
      <c r="C89" s="142"/>
      <c r="D89" s="142"/>
      <c r="E89" s="142"/>
      <c r="F89" s="142"/>
      <c r="G89" t="str">
        <f t="shared" si="5"/>
        <v/>
      </c>
      <c r="H89" s="142"/>
      <c r="I89" t="str">
        <f t="shared" ca="1" si="6"/>
        <v/>
      </c>
      <c r="J89" s="142"/>
      <c r="K89" t="str">
        <f t="shared" ca="1" si="7"/>
        <v/>
      </c>
      <c r="L89" s="142"/>
      <c r="M89" s="142"/>
      <c r="N89" s="142"/>
      <c r="O89" s="146"/>
      <c r="P89" s="146"/>
      <c r="Q89" s="145">
        <f t="shared" si="9"/>
        <v>0</v>
      </c>
      <c r="R89" s="126">
        <f t="shared" si="8"/>
        <v>0</v>
      </c>
    </row>
    <row r="90" spans="1:18" x14ac:dyDescent="0.55000000000000004">
      <c r="A90">
        <v>81</v>
      </c>
      <c r="B90" s="142"/>
      <c r="C90" s="142"/>
      <c r="D90" s="142"/>
      <c r="E90" s="142"/>
      <c r="F90" s="142"/>
      <c r="G90" t="str">
        <f t="shared" si="5"/>
        <v/>
      </c>
      <c r="H90" s="142"/>
      <c r="I90" t="str">
        <f t="shared" ca="1" si="6"/>
        <v/>
      </c>
      <c r="J90" s="142"/>
      <c r="K90" t="str">
        <f t="shared" ca="1" si="7"/>
        <v/>
      </c>
      <c r="L90" s="142"/>
      <c r="M90" s="142"/>
      <c r="N90" s="142"/>
      <c r="O90" s="146"/>
      <c r="P90" s="146"/>
      <c r="Q90" s="145">
        <f t="shared" si="9"/>
        <v>0</v>
      </c>
      <c r="R90" s="126">
        <f t="shared" si="8"/>
        <v>0</v>
      </c>
    </row>
    <row r="91" spans="1:18" x14ac:dyDescent="0.55000000000000004">
      <c r="A91">
        <v>82</v>
      </c>
      <c r="B91" s="142"/>
      <c r="C91" s="142"/>
      <c r="D91" s="142"/>
      <c r="E91" s="142"/>
      <c r="F91" s="142"/>
      <c r="G91" t="str">
        <f t="shared" si="5"/>
        <v/>
      </c>
      <c r="H91" s="142"/>
      <c r="I91" t="str">
        <f t="shared" ca="1" si="6"/>
        <v/>
      </c>
      <c r="J91" s="142"/>
      <c r="K91" t="str">
        <f t="shared" ca="1" si="7"/>
        <v/>
      </c>
      <c r="L91" s="142"/>
      <c r="M91" s="142"/>
      <c r="N91" s="142"/>
      <c r="O91" s="146"/>
      <c r="P91" s="146"/>
      <c r="Q91" s="145">
        <f t="shared" si="9"/>
        <v>0</v>
      </c>
      <c r="R91" s="126">
        <f t="shared" si="8"/>
        <v>0</v>
      </c>
    </row>
    <row r="92" spans="1:18" x14ac:dyDescent="0.55000000000000004">
      <c r="A92">
        <v>83</v>
      </c>
      <c r="B92" s="142"/>
      <c r="C92" s="142"/>
      <c r="D92" s="142"/>
      <c r="E92" s="142"/>
      <c r="F92" s="142"/>
      <c r="G92" t="str">
        <f t="shared" si="5"/>
        <v/>
      </c>
      <c r="H92" s="142"/>
      <c r="I92" t="str">
        <f t="shared" ca="1" si="6"/>
        <v/>
      </c>
      <c r="J92" s="142"/>
      <c r="K92" t="str">
        <f t="shared" ca="1" si="7"/>
        <v/>
      </c>
      <c r="L92" s="142"/>
      <c r="M92" s="142"/>
      <c r="N92" s="142"/>
      <c r="O92" s="146"/>
      <c r="P92" s="146"/>
      <c r="Q92" s="145">
        <f t="shared" si="9"/>
        <v>0</v>
      </c>
      <c r="R92" s="126">
        <f t="shared" si="8"/>
        <v>0</v>
      </c>
    </row>
    <row r="93" spans="1:18" x14ac:dyDescent="0.55000000000000004">
      <c r="A93">
        <v>84</v>
      </c>
      <c r="B93" s="142"/>
      <c r="C93" s="142"/>
      <c r="D93" s="142"/>
      <c r="E93" s="142"/>
      <c r="F93" s="142"/>
      <c r="G93" t="str">
        <f t="shared" si="5"/>
        <v/>
      </c>
      <c r="H93" s="142"/>
      <c r="I93" t="str">
        <f t="shared" ca="1" si="6"/>
        <v/>
      </c>
      <c r="J93" s="142"/>
      <c r="K93" t="str">
        <f t="shared" ca="1" si="7"/>
        <v/>
      </c>
      <c r="L93" s="142"/>
      <c r="M93" s="142"/>
      <c r="N93" s="142"/>
      <c r="O93" s="146"/>
      <c r="P93" s="146"/>
      <c r="Q93" s="145">
        <f t="shared" si="9"/>
        <v>0</v>
      </c>
      <c r="R93" s="126">
        <f t="shared" si="8"/>
        <v>0</v>
      </c>
    </row>
    <row r="94" spans="1:18" x14ac:dyDescent="0.55000000000000004">
      <c r="A94">
        <v>85</v>
      </c>
      <c r="B94" s="142"/>
      <c r="C94" s="142"/>
      <c r="D94" s="142"/>
      <c r="E94" s="142"/>
      <c r="F94" s="142"/>
      <c r="G94" t="str">
        <f t="shared" si="5"/>
        <v/>
      </c>
      <c r="H94" s="142"/>
      <c r="I94" t="str">
        <f t="shared" ca="1" si="6"/>
        <v/>
      </c>
      <c r="J94" s="142"/>
      <c r="K94" t="str">
        <f t="shared" ca="1" si="7"/>
        <v/>
      </c>
      <c r="L94" s="142"/>
      <c r="M94" s="142"/>
      <c r="N94" s="142"/>
      <c r="O94" s="146"/>
      <c r="P94" s="146"/>
      <c r="Q94" s="145">
        <f t="shared" si="9"/>
        <v>0</v>
      </c>
      <c r="R94" s="126">
        <f t="shared" si="8"/>
        <v>0</v>
      </c>
    </row>
    <row r="95" spans="1:18" x14ac:dyDescent="0.55000000000000004">
      <c r="A95">
        <v>86</v>
      </c>
      <c r="B95" s="142"/>
      <c r="C95" s="142"/>
      <c r="D95" s="142"/>
      <c r="E95" s="142"/>
      <c r="F95" s="142"/>
      <c r="G95" t="str">
        <f t="shared" si="5"/>
        <v/>
      </c>
      <c r="H95" s="142"/>
      <c r="I95" t="str">
        <f t="shared" ca="1" si="6"/>
        <v/>
      </c>
      <c r="J95" s="142"/>
      <c r="K95" t="str">
        <f t="shared" ca="1" si="7"/>
        <v/>
      </c>
      <c r="L95" s="142"/>
      <c r="M95" s="142"/>
      <c r="N95" s="142"/>
      <c r="O95" s="146"/>
      <c r="P95" s="146"/>
      <c r="Q95" s="145">
        <f t="shared" si="9"/>
        <v>0</v>
      </c>
      <c r="R95" s="126">
        <f t="shared" si="8"/>
        <v>0</v>
      </c>
    </row>
    <row r="96" spans="1:18" x14ac:dyDescent="0.55000000000000004">
      <c r="A96">
        <v>87</v>
      </c>
      <c r="B96" s="142"/>
      <c r="C96" s="142"/>
      <c r="D96" s="142"/>
      <c r="E96" s="142"/>
      <c r="F96" s="142"/>
      <c r="G96" t="str">
        <f t="shared" si="5"/>
        <v/>
      </c>
      <c r="H96" s="142"/>
      <c r="I96" t="str">
        <f t="shared" ca="1" si="6"/>
        <v/>
      </c>
      <c r="J96" s="142"/>
      <c r="K96" t="str">
        <f t="shared" ca="1" si="7"/>
        <v/>
      </c>
      <c r="L96" s="142"/>
      <c r="M96" s="142"/>
      <c r="N96" s="142"/>
      <c r="O96" s="146"/>
      <c r="P96" s="146"/>
      <c r="Q96" s="145">
        <f t="shared" si="9"/>
        <v>0</v>
      </c>
      <c r="R96" s="126">
        <f t="shared" si="8"/>
        <v>0</v>
      </c>
    </row>
    <row r="97" spans="1:18" x14ac:dyDescent="0.55000000000000004">
      <c r="A97">
        <v>88</v>
      </c>
      <c r="B97" s="142"/>
      <c r="C97" s="142"/>
      <c r="D97" s="142"/>
      <c r="E97" s="142"/>
      <c r="F97" s="142"/>
      <c r="G97" t="str">
        <f t="shared" si="5"/>
        <v/>
      </c>
      <c r="H97" s="142"/>
      <c r="I97" t="str">
        <f t="shared" ca="1" si="6"/>
        <v/>
      </c>
      <c r="J97" s="142"/>
      <c r="K97" t="str">
        <f t="shared" ca="1" si="7"/>
        <v/>
      </c>
      <c r="L97" s="142"/>
      <c r="M97" s="142"/>
      <c r="N97" s="142"/>
      <c r="O97" s="146"/>
      <c r="P97" s="146"/>
      <c r="Q97" s="145">
        <f t="shared" si="9"/>
        <v>0</v>
      </c>
      <c r="R97" s="126">
        <f t="shared" si="8"/>
        <v>0</v>
      </c>
    </row>
    <row r="98" spans="1:18" x14ac:dyDescent="0.55000000000000004">
      <c r="A98">
        <v>89</v>
      </c>
      <c r="B98" s="142"/>
      <c r="C98" s="142"/>
      <c r="D98" s="142"/>
      <c r="E98" s="142"/>
      <c r="F98" s="142"/>
      <c r="G98" t="str">
        <f t="shared" si="5"/>
        <v/>
      </c>
      <c r="H98" s="142"/>
      <c r="I98" t="str">
        <f t="shared" ca="1" si="6"/>
        <v/>
      </c>
      <c r="J98" s="142"/>
      <c r="K98" t="str">
        <f t="shared" ca="1" si="7"/>
        <v/>
      </c>
      <c r="L98" s="142"/>
      <c r="M98" s="142"/>
      <c r="N98" s="142"/>
      <c r="O98" s="146"/>
      <c r="P98" s="146"/>
      <c r="Q98" s="145">
        <f t="shared" si="9"/>
        <v>0</v>
      </c>
      <c r="R98" s="126">
        <f t="shared" si="8"/>
        <v>0</v>
      </c>
    </row>
    <row r="99" spans="1:18" x14ac:dyDescent="0.55000000000000004">
      <c r="A99">
        <v>90</v>
      </c>
      <c r="B99" s="142"/>
      <c r="C99" s="142"/>
      <c r="D99" s="142"/>
      <c r="E99" s="142"/>
      <c r="F99" s="142"/>
      <c r="G99" t="str">
        <f t="shared" si="5"/>
        <v/>
      </c>
      <c r="H99" s="142"/>
      <c r="I99" t="str">
        <f t="shared" ca="1" si="6"/>
        <v/>
      </c>
      <c r="J99" s="142"/>
      <c r="K99" t="str">
        <f t="shared" ca="1" si="7"/>
        <v/>
      </c>
      <c r="L99" s="142"/>
      <c r="M99" s="142"/>
      <c r="N99" s="142"/>
      <c r="O99" s="146"/>
      <c r="P99" s="146"/>
      <c r="Q99" s="145">
        <f t="shared" si="9"/>
        <v>0</v>
      </c>
      <c r="R99" s="126">
        <f t="shared" si="8"/>
        <v>0</v>
      </c>
    </row>
    <row r="100" spans="1:18" x14ac:dyDescent="0.55000000000000004">
      <c r="A100">
        <v>91</v>
      </c>
      <c r="B100" s="142"/>
      <c r="C100" s="142"/>
      <c r="D100" s="142"/>
      <c r="E100" s="142"/>
      <c r="F100" s="142"/>
      <c r="G100" t="str">
        <f t="shared" si="5"/>
        <v/>
      </c>
      <c r="H100" s="142"/>
      <c r="I100" t="str">
        <f t="shared" ca="1" si="6"/>
        <v/>
      </c>
      <c r="J100" s="142"/>
      <c r="K100" t="str">
        <f t="shared" ca="1" si="7"/>
        <v/>
      </c>
      <c r="L100" s="142"/>
      <c r="M100" s="142"/>
      <c r="N100" s="142"/>
      <c r="O100" s="146"/>
      <c r="P100" s="146"/>
      <c r="Q100" s="145">
        <f t="shared" si="9"/>
        <v>0</v>
      </c>
      <c r="R100" s="126">
        <f t="shared" si="8"/>
        <v>0</v>
      </c>
    </row>
    <row r="101" spans="1:18" x14ac:dyDescent="0.55000000000000004">
      <c r="A101">
        <v>92</v>
      </c>
      <c r="B101" s="142"/>
      <c r="C101" s="142"/>
      <c r="D101" s="142"/>
      <c r="E101" s="142"/>
      <c r="F101" s="142"/>
      <c r="G101" t="str">
        <f t="shared" si="5"/>
        <v/>
      </c>
      <c r="H101" s="142"/>
      <c r="I101" t="str">
        <f t="shared" ca="1" si="6"/>
        <v/>
      </c>
      <c r="J101" s="142"/>
      <c r="K101" t="str">
        <f t="shared" ca="1" si="7"/>
        <v/>
      </c>
      <c r="L101" s="142"/>
      <c r="M101" s="142"/>
      <c r="N101" s="142"/>
      <c r="O101" s="146"/>
      <c r="P101" s="146"/>
      <c r="Q101" s="145">
        <f t="shared" si="9"/>
        <v>0</v>
      </c>
      <c r="R101" s="126">
        <f t="shared" si="8"/>
        <v>0</v>
      </c>
    </row>
    <row r="102" spans="1:18" x14ac:dyDescent="0.55000000000000004">
      <c r="A102">
        <v>93</v>
      </c>
      <c r="B102" s="142"/>
      <c r="C102" s="142"/>
      <c r="D102" s="142"/>
      <c r="E102" s="142"/>
      <c r="F102" s="142"/>
      <c r="G102" t="str">
        <f t="shared" si="5"/>
        <v/>
      </c>
      <c r="H102" s="142"/>
      <c r="I102" t="str">
        <f t="shared" ca="1" si="6"/>
        <v/>
      </c>
      <c r="J102" s="142"/>
      <c r="K102" t="str">
        <f t="shared" ca="1" si="7"/>
        <v/>
      </c>
      <c r="L102" s="142"/>
      <c r="M102" s="142"/>
      <c r="N102" s="142"/>
      <c r="O102" s="146"/>
      <c r="P102" s="146"/>
      <c r="Q102" s="145">
        <f t="shared" si="9"/>
        <v>0</v>
      </c>
      <c r="R102" s="126">
        <f t="shared" si="8"/>
        <v>0</v>
      </c>
    </row>
    <row r="103" spans="1:18" x14ac:dyDescent="0.55000000000000004">
      <c r="A103">
        <v>94</v>
      </c>
      <c r="B103" s="142"/>
      <c r="C103" s="142"/>
      <c r="D103" s="142"/>
      <c r="E103" s="142"/>
      <c r="F103" s="142"/>
      <c r="G103" t="str">
        <f t="shared" si="5"/>
        <v/>
      </c>
      <c r="H103" s="142"/>
      <c r="I103" t="str">
        <f t="shared" ca="1" si="6"/>
        <v/>
      </c>
      <c r="J103" s="142"/>
      <c r="K103" t="str">
        <f t="shared" ca="1" si="7"/>
        <v/>
      </c>
      <c r="L103" s="142"/>
      <c r="M103" s="142"/>
      <c r="N103" s="142"/>
      <c r="O103" s="146"/>
      <c r="P103" s="146"/>
      <c r="Q103" s="145">
        <f t="shared" si="9"/>
        <v>0</v>
      </c>
      <c r="R103" s="126">
        <f t="shared" si="8"/>
        <v>0</v>
      </c>
    </row>
    <row r="104" spans="1:18" x14ac:dyDescent="0.55000000000000004">
      <c r="A104">
        <v>95</v>
      </c>
      <c r="B104" s="142"/>
      <c r="C104" s="142"/>
      <c r="D104" s="142"/>
      <c r="E104" s="142"/>
      <c r="F104" s="142"/>
      <c r="G104" t="str">
        <f t="shared" si="5"/>
        <v/>
      </c>
      <c r="H104" s="142"/>
      <c r="I104" t="str">
        <f t="shared" ca="1" si="6"/>
        <v/>
      </c>
      <c r="J104" s="142"/>
      <c r="K104" t="str">
        <f t="shared" ca="1" si="7"/>
        <v/>
      </c>
      <c r="L104" s="142"/>
      <c r="M104" s="142"/>
      <c r="N104" s="142"/>
      <c r="O104" s="146"/>
      <c r="P104" s="146"/>
      <c r="Q104" s="145">
        <f t="shared" si="9"/>
        <v>0</v>
      </c>
      <c r="R104" s="126">
        <f t="shared" si="8"/>
        <v>0</v>
      </c>
    </row>
    <row r="105" spans="1:18" x14ac:dyDescent="0.55000000000000004">
      <c r="A105">
        <v>96</v>
      </c>
      <c r="B105" s="142"/>
      <c r="C105" s="142"/>
      <c r="D105" s="142"/>
      <c r="E105" s="142"/>
      <c r="F105" s="142"/>
      <c r="G105" t="str">
        <f t="shared" si="5"/>
        <v/>
      </c>
      <c r="H105" s="142"/>
      <c r="I105" t="str">
        <f t="shared" ca="1" si="6"/>
        <v/>
      </c>
      <c r="J105" s="142"/>
      <c r="K105" t="str">
        <f t="shared" ca="1" si="7"/>
        <v/>
      </c>
      <c r="L105" s="142"/>
      <c r="M105" s="142"/>
      <c r="N105" s="142"/>
      <c r="O105" s="146"/>
      <c r="P105" s="146"/>
      <c r="Q105" s="145">
        <f t="shared" si="9"/>
        <v>0</v>
      </c>
      <c r="R105" s="126">
        <f t="shared" si="8"/>
        <v>0</v>
      </c>
    </row>
    <row r="106" spans="1:18" x14ac:dyDescent="0.55000000000000004">
      <c r="A106">
        <v>97</v>
      </c>
      <c r="B106" s="142"/>
      <c r="C106" s="142"/>
      <c r="D106" s="142"/>
      <c r="E106" s="142"/>
      <c r="F106" s="142"/>
      <c r="G106" t="str">
        <f t="shared" si="5"/>
        <v/>
      </c>
      <c r="H106" s="142"/>
      <c r="I106" t="str">
        <f t="shared" ca="1" si="6"/>
        <v/>
      </c>
      <c r="J106" s="142"/>
      <c r="K106" t="str">
        <f t="shared" ca="1" si="7"/>
        <v/>
      </c>
      <c r="L106" s="142"/>
      <c r="M106" s="142"/>
      <c r="N106" s="142"/>
      <c r="O106" s="146"/>
      <c r="P106" s="146"/>
      <c r="Q106" s="145">
        <f t="shared" si="9"/>
        <v>0</v>
      </c>
      <c r="R106" s="126">
        <f t="shared" si="8"/>
        <v>0</v>
      </c>
    </row>
    <row r="107" spans="1:18" x14ac:dyDescent="0.55000000000000004">
      <c r="A107">
        <v>98</v>
      </c>
      <c r="B107" s="142"/>
      <c r="C107" s="142"/>
      <c r="D107" s="142"/>
      <c r="E107" s="142"/>
      <c r="F107" s="142"/>
      <c r="G107" t="str">
        <f t="shared" si="5"/>
        <v/>
      </c>
      <c r="H107" s="142"/>
      <c r="I107" t="str">
        <f t="shared" ca="1" si="6"/>
        <v/>
      </c>
      <c r="J107" s="142"/>
      <c r="K107" t="str">
        <f t="shared" ca="1" si="7"/>
        <v/>
      </c>
      <c r="L107" s="142"/>
      <c r="M107" s="142"/>
      <c r="N107" s="142"/>
      <c r="O107" s="146"/>
      <c r="P107" s="146"/>
      <c r="Q107" s="145">
        <f t="shared" si="9"/>
        <v>0</v>
      </c>
      <c r="R107" s="126">
        <f t="shared" si="8"/>
        <v>0</v>
      </c>
    </row>
    <row r="108" spans="1:18" x14ac:dyDescent="0.55000000000000004">
      <c r="A108">
        <v>99</v>
      </c>
      <c r="B108" s="142"/>
      <c r="C108" s="142"/>
      <c r="D108" s="142"/>
      <c r="E108" s="142"/>
      <c r="F108" s="142"/>
      <c r="G108" t="str">
        <f t="shared" si="5"/>
        <v/>
      </c>
      <c r="H108" s="142"/>
      <c r="I108" t="str">
        <f t="shared" ca="1" si="6"/>
        <v/>
      </c>
      <c r="J108" s="142"/>
      <c r="K108" t="str">
        <f t="shared" ca="1" si="7"/>
        <v/>
      </c>
      <c r="L108" s="142"/>
      <c r="M108" s="142"/>
      <c r="N108" s="142"/>
      <c r="O108" s="146"/>
      <c r="P108" s="146"/>
      <c r="Q108" s="145">
        <f t="shared" si="9"/>
        <v>0</v>
      </c>
      <c r="R108" s="126">
        <f t="shared" si="8"/>
        <v>0</v>
      </c>
    </row>
    <row r="109" spans="1:18" x14ac:dyDescent="0.55000000000000004">
      <c r="A109">
        <v>100</v>
      </c>
      <c r="B109" s="142"/>
      <c r="C109" s="142"/>
      <c r="D109" s="142"/>
      <c r="E109" s="142"/>
      <c r="F109" s="142"/>
      <c r="G109" t="str">
        <f t="shared" si="5"/>
        <v/>
      </c>
      <c r="H109" s="142"/>
      <c r="I109" t="str">
        <f t="shared" ca="1" si="6"/>
        <v/>
      </c>
      <c r="J109" s="142"/>
      <c r="K109" t="str">
        <f t="shared" ca="1" si="7"/>
        <v/>
      </c>
      <c r="L109" s="142"/>
      <c r="M109" s="142"/>
      <c r="N109" s="142"/>
      <c r="O109" s="146"/>
      <c r="P109" s="146"/>
      <c r="Q109" s="145">
        <f t="shared" si="9"/>
        <v>0</v>
      </c>
      <c r="R109" s="126">
        <f t="shared" si="8"/>
        <v>0</v>
      </c>
    </row>
    <row r="110" spans="1:18" x14ac:dyDescent="0.55000000000000004">
      <c r="A110">
        <v>101</v>
      </c>
      <c r="B110" s="142"/>
      <c r="C110" s="142"/>
      <c r="D110" s="142"/>
      <c r="E110" s="142"/>
      <c r="F110" s="142"/>
      <c r="G110" t="str">
        <f t="shared" si="5"/>
        <v/>
      </c>
      <c r="H110" s="142"/>
      <c r="I110" t="str">
        <f t="shared" ca="1" si="6"/>
        <v/>
      </c>
      <c r="J110" s="142"/>
      <c r="K110" t="str">
        <f t="shared" ca="1" si="7"/>
        <v/>
      </c>
      <c r="L110" s="142"/>
      <c r="M110" s="142"/>
      <c r="N110" s="142"/>
      <c r="O110" s="146"/>
      <c r="P110" s="146"/>
      <c r="Q110" s="145">
        <f t="shared" si="9"/>
        <v>0</v>
      </c>
      <c r="R110" s="126">
        <f t="shared" si="8"/>
        <v>0</v>
      </c>
    </row>
    <row r="111" spans="1:18" x14ac:dyDescent="0.55000000000000004">
      <c r="A111">
        <v>102</v>
      </c>
      <c r="B111" s="142"/>
      <c r="C111" s="142"/>
      <c r="D111" s="142"/>
      <c r="E111" s="142"/>
      <c r="F111" s="142"/>
      <c r="G111" t="str">
        <f t="shared" si="5"/>
        <v/>
      </c>
      <c r="H111" s="142"/>
      <c r="I111" t="str">
        <f t="shared" ca="1" si="6"/>
        <v/>
      </c>
      <c r="J111" s="142"/>
      <c r="K111" t="str">
        <f t="shared" ca="1" si="7"/>
        <v/>
      </c>
      <c r="L111" s="142"/>
      <c r="M111" s="142"/>
      <c r="N111" s="142"/>
      <c r="O111" s="146"/>
      <c r="P111" s="146"/>
      <c r="Q111" s="145">
        <f t="shared" si="9"/>
        <v>0</v>
      </c>
      <c r="R111" s="126">
        <f t="shared" si="8"/>
        <v>0</v>
      </c>
    </row>
    <row r="112" spans="1:18" x14ac:dyDescent="0.55000000000000004">
      <c r="A112">
        <v>103</v>
      </c>
      <c r="B112" s="142"/>
      <c r="C112" s="142"/>
      <c r="D112" s="142"/>
      <c r="E112" s="142"/>
      <c r="F112" s="142"/>
      <c r="G112" t="str">
        <f t="shared" si="5"/>
        <v/>
      </c>
      <c r="H112" s="142"/>
      <c r="I112" t="str">
        <f t="shared" ca="1" si="6"/>
        <v/>
      </c>
      <c r="J112" s="142"/>
      <c r="K112" t="str">
        <f t="shared" ca="1" si="7"/>
        <v/>
      </c>
      <c r="L112" s="142"/>
      <c r="M112" s="142"/>
      <c r="N112" s="142"/>
      <c r="O112" s="146"/>
      <c r="P112" s="146"/>
      <c r="Q112" s="145">
        <f t="shared" si="9"/>
        <v>0</v>
      </c>
      <c r="R112" s="126">
        <f t="shared" si="8"/>
        <v>0</v>
      </c>
    </row>
    <row r="113" spans="1:18" x14ac:dyDescent="0.55000000000000004">
      <c r="A113">
        <v>104</v>
      </c>
      <c r="B113" s="142"/>
      <c r="C113" s="142"/>
      <c r="D113" s="142"/>
      <c r="E113" s="142"/>
      <c r="F113" s="142"/>
      <c r="G113" t="str">
        <f t="shared" si="5"/>
        <v/>
      </c>
      <c r="H113" s="142"/>
      <c r="I113" t="str">
        <f t="shared" ca="1" si="6"/>
        <v/>
      </c>
      <c r="J113" s="142"/>
      <c r="K113" t="str">
        <f t="shared" ca="1" si="7"/>
        <v/>
      </c>
      <c r="L113" s="142"/>
      <c r="M113" s="142"/>
      <c r="N113" s="142"/>
      <c r="O113" s="146"/>
      <c r="P113" s="146"/>
      <c r="Q113" s="145">
        <f t="shared" si="9"/>
        <v>0</v>
      </c>
      <c r="R113" s="126">
        <f t="shared" si="8"/>
        <v>0</v>
      </c>
    </row>
    <row r="114" spans="1:18" x14ac:dyDescent="0.55000000000000004">
      <c r="A114">
        <v>105</v>
      </c>
      <c r="B114" s="142"/>
      <c r="C114" s="142"/>
      <c r="D114" s="142"/>
      <c r="E114" s="142"/>
      <c r="F114" s="142"/>
      <c r="G114" t="str">
        <f t="shared" si="5"/>
        <v/>
      </c>
      <c r="H114" s="142"/>
      <c r="I114" t="str">
        <f t="shared" ca="1" si="6"/>
        <v/>
      </c>
      <c r="J114" s="142"/>
      <c r="K114" t="str">
        <f t="shared" ca="1" si="7"/>
        <v/>
      </c>
      <c r="L114" s="142"/>
      <c r="M114" s="142"/>
      <c r="N114" s="142"/>
      <c r="O114" s="146"/>
      <c r="P114" s="146"/>
      <c r="Q114" s="145">
        <f t="shared" si="9"/>
        <v>0</v>
      </c>
      <c r="R114" s="126">
        <f t="shared" si="8"/>
        <v>0</v>
      </c>
    </row>
    <row r="115" spans="1:18" x14ac:dyDescent="0.55000000000000004">
      <c r="A115">
        <v>106</v>
      </c>
      <c r="B115" s="142"/>
      <c r="C115" s="142"/>
      <c r="D115" s="142"/>
      <c r="E115" s="142"/>
      <c r="F115" s="142"/>
      <c r="G115" t="str">
        <f t="shared" si="5"/>
        <v/>
      </c>
      <c r="H115" s="142"/>
      <c r="I115" t="str">
        <f t="shared" ca="1" si="6"/>
        <v/>
      </c>
      <c r="J115" s="142"/>
      <c r="K115" t="str">
        <f t="shared" ca="1" si="7"/>
        <v/>
      </c>
      <c r="L115" s="142"/>
      <c r="M115" s="142"/>
      <c r="N115" s="142"/>
      <c r="O115" s="146"/>
      <c r="P115" s="146"/>
      <c r="Q115" s="145">
        <f t="shared" si="9"/>
        <v>0</v>
      </c>
      <c r="R115" s="126">
        <f t="shared" si="8"/>
        <v>0</v>
      </c>
    </row>
    <row r="116" spans="1:18" x14ac:dyDescent="0.55000000000000004">
      <c r="A116">
        <v>107</v>
      </c>
      <c r="B116" s="142"/>
      <c r="C116" s="142"/>
      <c r="D116" s="142"/>
      <c r="E116" s="142"/>
      <c r="F116" s="142"/>
      <c r="G116" t="str">
        <f t="shared" si="5"/>
        <v/>
      </c>
      <c r="H116" s="142"/>
      <c r="I116" t="str">
        <f t="shared" ca="1" si="6"/>
        <v/>
      </c>
      <c r="J116" s="142"/>
      <c r="K116" t="str">
        <f t="shared" ca="1" si="7"/>
        <v/>
      </c>
      <c r="L116" s="142"/>
      <c r="M116" s="142"/>
      <c r="N116" s="142"/>
      <c r="O116" s="146"/>
      <c r="P116" s="146"/>
      <c r="Q116" s="145">
        <f t="shared" si="9"/>
        <v>0</v>
      </c>
      <c r="R116" s="126">
        <f t="shared" si="8"/>
        <v>0</v>
      </c>
    </row>
    <row r="117" spans="1:18" x14ac:dyDescent="0.55000000000000004">
      <c r="A117">
        <v>108</v>
      </c>
      <c r="B117" s="142"/>
      <c r="C117" s="142"/>
      <c r="D117" s="142"/>
      <c r="E117" s="142"/>
      <c r="F117" s="142"/>
      <c r="G117" t="str">
        <f t="shared" si="5"/>
        <v/>
      </c>
      <c r="H117" s="142"/>
      <c r="I117" t="str">
        <f t="shared" ca="1" si="6"/>
        <v/>
      </c>
      <c r="J117" s="142"/>
      <c r="K117" t="str">
        <f t="shared" ca="1" si="7"/>
        <v/>
      </c>
      <c r="L117" s="142"/>
      <c r="M117" s="142"/>
      <c r="N117" s="142"/>
      <c r="O117" s="146"/>
      <c r="P117" s="146"/>
      <c r="Q117" s="145">
        <f t="shared" si="9"/>
        <v>0</v>
      </c>
      <c r="R117" s="126">
        <f t="shared" si="8"/>
        <v>0</v>
      </c>
    </row>
    <row r="118" spans="1:18" x14ac:dyDescent="0.55000000000000004">
      <c r="A118">
        <v>109</v>
      </c>
      <c r="B118" s="142"/>
      <c r="C118" s="142"/>
      <c r="D118" s="142"/>
      <c r="E118" s="142"/>
      <c r="F118" s="142"/>
      <c r="G118" t="str">
        <f t="shared" si="5"/>
        <v/>
      </c>
      <c r="H118" s="142"/>
      <c r="I118" t="str">
        <f t="shared" ca="1" si="6"/>
        <v/>
      </c>
      <c r="J118" s="142"/>
      <c r="K118" t="str">
        <f t="shared" ca="1" si="7"/>
        <v/>
      </c>
      <c r="L118" s="142"/>
      <c r="M118" s="142"/>
      <c r="N118" s="142"/>
      <c r="O118" s="146"/>
      <c r="P118" s="146"/>
      <c r="Q118" s="145">
        <f t="shared" si="9"/>
        <v>0</v>
      </c>
      <c r="R118" s="126">
        <f t="shared" si="8"/>
        <v>0</v>
      </c>
    </row>
    <row r="119" spans="1:18" x14ac:dyDescent="0.55000000000000004">
      <c r="A119">
        <v>110</v>
      </c>
      <c r="B119" s="142"/>
      <c r="C119" s="142"/>
      <c r="D119" s="142"/>
      <c r="E119" s="142"/>
      <c r="F119" s="142"/>
      <c r="G119" t="str">
        <f t="shared" si="5"/>
        <v/>
      </c>
      <c r="H119" s="142"/>
      <c r="I119" t="str">
        <f t="shared" ca="1" si="6"/>
        <v/>
      </c>
      <c r="J119" s="142"/>
      <c r="K119" t="str">
        <f t="shared" ca="1" si="7"/>
        <v/>
      </c>
      <c r="L119" s="142"/>
      <c r="M119" s="142"/>
      <c r="N119" s="142"/>
      <c r="O119" s="146"/>
      <c r="P119" s="146"/>
      <c r="Q119" s="145">
        <f t="shared" si="9"/>
        <v>0</v>
      </c>
      <c r="R119" s="126">
        <f t="shared" si="8"/>
        <v>0</v>
      </c>
    </row>
    <row r="120" spans="1:18" x14ac:dyDescent="0.55000000000000004">
      <c r="A120">
        <v>111</v>
      </c>
      <c r="B120" s="142"/>
      <c r="C120" s="142"/>
      <c r="D120" s="142"/>
      <c r="E120" s="142"/>
      <c r="F120" s="142"/>
      <c r="G120" t="str">
        <f t="shared" si="5"/>
        <v/>
      </c>
      <c r="H120" s="142"/>
      <c r="I120" t="str">
        <f t="shared" ca="1" si="6"/>
        <v/>
      </c>
      <c r="J120" s="142"/>
      <c r="K120" t="str">
        <f t="shared" ca="1" si="7"/>
        <v/>
      </c>
      <c r="L120" s="142"/>
      <c r="M120" s="142"/>
      <c r="N120" s="142"/>
      <c r="O120" s="146"/>
      <c r="P120" s="146"/>
      <c r="Q120" s="145">
        <f t="shared" si="9"/>
        <v>0</v>
      </c>
      <c r="R120" s="126">
        <f t="shared" si="8"/>
        <v>0</v>
      </c>
    </row>
    <row r="121" spans="1:18" x14ac:dyDescent="0.55000000000000004">
      <c r="A121">
        <v>112</v>
      </c>
      <c r="B121" s="142"/>
      <c r="C121" s="142"/>
      <c r="D121" s="142"/>
      <c r="E121" s="142"/>
      <c r="F121" s="142"/>
      <c r="G121" t="str">
        <f t="shared" si="5"/>
        <v/>
      </c>
      <c r="H121" s="142"/>
      <c r="I121" t="str">
        <f t="shared" ca="1" si="6"/>
        <v/>
      </c>
      <c r="J121" s="142"/>
      <c r="K121" t="str">
        <f t="shared" ca="1" si="7"/>
        <v/>
      </c>
      <c r="L121" s="142"/>
      <c r="M121" s="142"/>
      <c r="N121" s="142"/>
      <c r="O121" s="146"/>
      <c r="P121" s="146"/>
      <c r="Q121" s="145">
        <f t="shared" si="9"/>
        <v>0</v>
      </c>
      <c r="R121" s="126">
        <f t="shared" si="8"/>
        <v>0</v>
      </c>
    </row>
    <row r="122" spans="1:18" x14ac:dyDescent="0.55000000000000004">
      <c r="A122">
        <v>113</v>
      </c>
      <c r="B122" s="142"/>
      <c r="C122" s="142"/>
      <c r="D122" s="142"/>
      <c r="E122" s="142"/>
      <c r="F122" s="142"/>
      <c r="G122" t="str">
        <f t="shared" si="5"/>
        <v/>
      </c>
      <c r="H122" s="142"/>
      <c r="I122" t="str">
        <f t="shared" ca="1" si="6"/>
        <v/>
      </c>
      <c r="J122" s="142"/>
      <c r="K122" t="str">
        <f t="shared" ca="1" si="7"/>
        <v/>
      </c>
      <c r="L122" s="142"/>
      <c r="M122" s="142"/>
      <c r="N122" s="142"/>
      <c r="O122" s="146"/>
      <c r="P122" s="146"/>
      <c r="Q122" s="145">
        <f t="shared" si="9"/>
        <v>0</v>
      </c>
      <c r="R122" s="126">
        <f t="shared" si="8"/>
        <v>0</v>
      </c>
    </row>
    <row r="123" spans="1:18" x14ac:dyDescent="0.55000000000000004">
      <c r="A123">
        <v>114</v>
      </c>
      <c r="B123" s="142"/>
      <c r="C123" s="142"/>
      <c r="D123" s="142"/>
      <c r="E123" s="142"/>
      <c r="F123" s="142"/>
      <c r="G123" t="str">
        <f t="shared" si="5"/>
        <v/>
      </c>
      <c r="H123" s="142"/>
      <c r="I123" t="str">
        <f t="shared" ca="1" si="6"/>
        <v/>
      </c>
      <c r="J123" s="142"/>
      <c r="K123" t="str">
        <f t="shared" ca="1" si="7"/>
        <v/>
      </c>
      <c r="L123" s="142"/>
      <c r="M123" s="142"/>
      <c r="N123" s="142"/>
      <c r="O123" s="146"/>
      <c r="P123" s="146"/>
      <c r="Q123" s="145">
        <f t="shared" si="9"/>
        <v>0</v>
      </c>
      <c r="R123" s="126">
        <f t="shared" si="8"/>
        <v>0</v>
      </c>
    </row>
    <row r="124" spans="1:18" x14ac:dyDescent="0.55000000000000004">
      <c r="A124">
        <v>115</v>
      </c>
      <c r="B124" s="142"/>
      <c r="C124" s="142"/>
      <c r="D124" s="142"/>
      <c r="E124" s="142"/>
      <c r="F124" s="142"/>
      <c r="G124" t="str">
        <f t="shared" si="5"/>
        <v/>
      </c>
      <c r="H124" s="142"/>
      <c r="I124" t="str">
        <f t="shared" ca="1" si="6"/>
        <v/>
      </c>
      <c r="J124" s="142"/>
      <c r="K124" t="str">
        <f t="shared" ca="1" si="7"/>
        <v/>
      </c>
      <c r="L124" s="142"/>
      <c r="M124" s="142"/>
      <c r="N124" s="142"/>
      <c r="O124" s="146"/>
      <c r="P124" s="146"/>
      <c r="Q124" s="145">
        <f t="shared" si="9"/>
        <v>0</v>
      </c>
      <c r="R124" s="126">
        <f t="shared" si="8"/>
        <v>0</v>
      </c>
    </row>
    <row r="125" spans="1:18" x14ac:dyDescent="0.55000000000000004">
      <c r="A125">
        <v>116</v>
      </c>
      <c r="B125" s="142"/>
      <c r="C125" s="142"/>
      <c r="D125" s="142"/>
      <c r="E125" s="142"/>
      <c r="F125" s="142"/>
      <c r="G125" t="str">
        <f t="shared" si="5"/>
        <v/>
      </c>
      <c r="H125" s="142"/>
      <c r="I125" t="str">
        <f t="shared" ca="1" si="6"/>
        <v/>
      </c>
      <c r="J125" s="142"/>
      <c r="K125" t="str">
        <f t="shared" ca="1" si="7"/>
        <v/>
      </c>
      <c r="L125" s="142"/>
      <c r="M125" s="142"/>
      <c r="N125" s="142"/>
      <c r="O125" s="146"/>
      <c r="P125" s="146"/>
      <c r="Q125" s="145">
        <f t="shared" si="9"/>
        <v>0</v>
      </c>
      <c r="R125" s="126">
        <f t="shared" si="8"/>
        <v>0</v>
      </c>
    </row>
    <row r="126" spans="1:18" x14ac:dyDescent="0.55000000000000004">
      <c r="A126">
        <v>117</v>
      </c>
      <c r="B126" s="142"/>
      <c r="C126" s="142"/>
      <c r="D126" s="142"/>
      <c r="E126" s="142"/>
      <c r="F126" s="142"/>
      <c r="G126" t="str">
        <f t="shared" si="5"/>
        <v/>
      </c>
      <c r="H126" s="142"/>
      <c r="I126" t="str">
        <f t="shared" ca="1" si="6"/>
        <v/>
      </c>
      <c r="J126" s="142"/>
      <c r="K126" t="str">
        <f t="shared" ca="1" si="7"/>
        <v/>
      </c>
      <c r="L126" s="142"/>
      <c r="M126" s="142"/>
      <c r="N126" s="142"/>
      <c r="O126" s="146"/>
      <c r="P126" s="146"/>
      <c r="Q126" s="145">
        <f t="shared" si="9"/>
        <v>0</v>
      </c>
      <c r="R126" s="126">
        <f t="shared" si="8"/>
        <v>0</v>
      </c>
    </row>
    <row r="127" spans="1:18" x14ac:dyDescent="0.55000000000000004">
      <c r="A127">
        <v>118</v>
      </c>
      <c r="B127" s="142"/>
      <c r="C127" s="142"/>
      <c r="D127" s="142"/>
      <c r="E127" s="142"/>
      <c r="F127" s="142"/>
      <c r="G127" t="str">
        <f t="shared" si="5"/>
        <v/>
      </c>
      <c r="H127" s="142"/>
      <c r="I127" t="str">
        <f t="shared" ca="1" si="6"/>
        <v/>
      </c>
      <c r="J127" s="142"/>
      <c r="K127" t="str">
        <f t="shared" ca="1" si="7"/>
        <v/>
      </c>
      <c r="L127" s="142"/>
      <c r="M127" s="142"/>
      <c r="N127" s="142"/>
      <c r="O127" s="146"/>
      <c r="P127" s="146"/>
      <c r="Q127" s="145">
        <f t="shared" si="9"/>
        <v>0</v>
      </c>
      <c r="R127" s="126">
        <f t="shared" si="8"/>
        <v>0</v>
      </c>
    </row>
    <row r="128" spans="1:18" x14ac:dyDescent="0.55000000000000004">
      <c r="A128">
        <v>119</v>
      </c>
      <c r="B128" s="142"/>
      <c r="C128" s="142"/>
      <c r="D128" s="142"/>
      <c r="E128" s="142"/>
      <c r="F128" s="142"/>
      <c r="G128" t="str">
        <f t="shared" si="5"/>
        <v/>
      </c>
      <c r="H128" s="142"/>
      <c r="I128" t="str">
        <f t="shared" ca="1" si="6"/>
        <v/>
      </c>
      <c r="J128" s="142"/>
      <c r="K128" t="str">
        <f t="shared" ca="1" si="7"/>
        <v/>
      </c>
      <c r="L128" s="142"/>
      <c r="M128" s="142"/>
      <c r="N128" s="142"/>
      <c r="O128" s="146"/>
      <c r="P128" s="146"/>
      <c r="Q128" s="145">
        <f t="shared" si="9"/>
        <v>0</v>
      </c>
      <c r="R128" s="126">
        <f t="shared" si="8"/>
        <v>0</v>
      </c>
    </row>
    <row r="129" spans="1:18" x14ac:dyDescent="0.55000000000000004">
      <c r="A129">
        <v>120</v>
      </c>
      <c r="B129" s="142"/>
      <c r="C129" s="142"/>
      <c r="D129" s="142"/>
      <c r="E129" s="142"/>
      <c r="F129" s="142"/>
      <c r="G129" t="str">
        <f t="shared" si="5"/>
        <v/>
      </c>
      <c r="H129" s="142"/>
      <c r="I129" t="str">
        <f t="shared" ca="1" si="6"/>
        <v/>
      </c>
      <c r="J129" s="142"/>
      <c r="K129" t="str">
        <f t="shared" ca="1" si="7"/>
        <v/>
      </c>
      <c r="L129" s="142"/>
      <c r="M129" s="142"/>
      <c r="N129" s="142"/>
      <c r="O129" s="146"/>
      <c r="P129" s="146"/>
      <c r="Q129" s="145">
        <f t="shared" si="9"/>
        <v>0</v>
      </c>
      <c r="R129" s="126">
        <f t="shared" si="8"/>
        <v>0</v>
      </c>
    </row>
    <row r="130" spans="1:18" x14ac:dyDescent="0.55000000000000004">
      <c r="A130">
        <v>121</v>
      </c>
      <c r="B130" s="142"/>
      <c r="C130" s="142"/>
      <c r="D130" s="142"/>
      <c r="E130" s="142"/>
      <c r="F130" s="142"/>
      <c r="G130" t="str">
        <f t="shared" si="5"/>
        <v/>
      </c>
      <c r="H130" s="142"/>
      <c r="I130" t="str">
        <f t="shared" ca="1" si="6"/>
        <v/>
      </c>
      <c r="J130" s="142"/>
      <c r="K130" t="str">
        <f t="shared" ca="1" si="7"/>
        <v/>
      </c>
      <c r="L130" s="142"/>
      <c r="M130" s="142"/>
      <c r="N130" s="142"/>
      <c r="O130" s="146"/>
      <c r="P130" s="146"/>
      <c r="Q130" s="145">
        <f t="shared" si="9"/>
        <v>0</v>
      </c>
      <c r="R130" s="126">
        <f t="shared" si="8"/>
        <v>0</v>
      </c>
    </row>
    <row r="131" spans="1:18" x14ac:dyDescent="0.55000000000000004">
      <c r="A131">
        <v>122</v>
      </c>
      <c r="B131" s="142"/>
      <c r="C131" s="142"/>
      <c r="D131" s="142"/>
      <c r="E131" s="142"/>
      <c r="F131" s="142"/>
      <c r="G131" t="str">
        <f t="shared" si="5"/>
        <v/>
      </c>
      <c r="H131" s="142"/>
      <c r="I131" t="str">
        <f t="shared" ca="1" si="6"/>
        <v/>
      </c>
      <c r="J131" s="142"/>
      <c r="K131" t="str">
        <f t="shared" ca="1" si="7"/>
        <v/>
      </c>
      <c r="L131" s="142"/>
      <c r="M131" s="142"/>
      <c r="N131" s="142"/>
      <c r="O131" s="146"/>
      <c r="P131" s="146"/>
      <c r="Q131" s="145">
        <f t="shared" si="9"/>
        <v>0</v>
      </c>
      <c r="R131" s="126">
        <f t="shared" si="8"/>
        <v>0</v>
      </c>
    </row>
    <row r="132" spans="1:18" x14ac:dyDescent="0.55000000000000004">
      <c r="A132">
        <v>123</v>
      </c>
      <c r="B132" s="142"/>
      <c r="C132" s="142"/>
      <c r="D132" s="142"/>
      <c r="E132" s="142"/>
      <c r="F132" s="142"/>
      <c r="G132" t="str">
        <f t="shared" si="5"/>
        <v/>
      </c>
      <c r="H132" s="142"/>
      <c r="I132" t="str">
        <f t="shared" ca="1" si="6"/>
        <v/>
      </c>
      <c r="J132" s="142"/>
      <c r="K132" t="str">
        <f t="shared" ca="1" si="7"/>
        <v/>
      </c>
      <c r="L132" s="142"/>
      <c r="M132" s="142"/>
      <c r="N132" s="142"/>
      <c r="O132" s="146"/>
      <c r="P132" s="146"/>
      <c r="Q132" s="145">
        <f t="shared" si="9"/>
        <v>0</v>
      </c>
      <c r="R132" s="126">
        <f t="shared" si="8"/>
        <v>0</v>
      </c>
    </row>
    <row r="133" spans="1:18" x14ac:dyDescent="0.55000000000000004">
      <c r="A133">
        <v>124</v>
      </c>
      <c r="B133" s="142"/>
      <c r="C133" s="142"/>
      <c r="D133" s="142"/>
      <c r="E133" s="142"/>
      <c r="F133" s="142"/>
      <c r="G133" t="str">
        <f t="shared" si="5"/>
        <v/>
      </c>
      <c r="H133" s="142"/>
      <c r="I133" t="str">
        <f t="shared" ca="1" si="6"/>
        <v/>
      </c>
      <c r="J133" s="142"/>
      <c r="K133" t="str">
        <f t="shared" ca="1" si="7"/>
        <v/>
      </c>
      <c r="L133" s="142"/>
      <c r="M133" s="142"/>
      <c r="N133" s="142"/>
      <c r="O133" s="146"/>
      <c r="P133" s="146"/>
      <c r="Q133" s="145">
        <f t="shared" si="9"/>
        <v>0</v>
      </c>
      <c r="R133" s="126">
        <f t="shared" si="8"/>
        <v>0</v>
      </c>
    </row>
    <row r="134" spans="1:18" x14ac:dyDescent="0.55000000000000004">
      <c r="A134">
        <v>125</v>
      </c>
      <c r="B134" s="142"/>
      <c r="C134" s="142"/>
      <c r="D134" s="142"/>
      <c r="E134" s="142"/>
      <c r="F134" s="142"/>
      <c r="G134" t="str">
        <f t="shared" si="5"/>
        <v/>
      </c>
      <c r="H134" s="142"/>
      <c r="I134" t="str">
        <f t="shared" ca="1" si="6"/>
        <v/>
      </c>
      <c r="J134" s="142"/>
      <c r="K134" t="str">
        <f t="shared" ca="1" si="7"/>
        <v/>
      </c>
      <c r="L134" s="142"/>
      <c r="M134" s="142"/>
      <c r="N134" s="142"/>
      <c r="O134" s="146"/>
      <c r="P134" s="146"/>
      <c r="Q134" s="145">
        <f t="shared" si="9"/>
        <v>0</v>
      </c>
      <c r="R134" s="126">
        <f t="shared" si="8"/>
        <v>0</v>
      </c>
    </row>
    <row r="135" spans="1:18" x14ac:dyDescent="0.55000000000000004">
      <c r="A135">
        <v>126</v>
      </c>
      <c r="B135" s="142"/>
      <c r="C135" s="142"/>
      <c r="D135" s="142"/>
      <c r="E135" s="142"/>
      <c r="F135" s="142"/>
      <c r="G135" t="str">
        <f t="shared" si="5"/>
        <v/>
      </c>
      <c r="H135" s="142"/>
      <c r="I135" t="str">
        <f t="shared" ca="1" si="6"/>
        <v/>
      </c>
      <c r="J135" s="142"/>
      <c r="K135" t="str">
        <f t="shared" ca="1" si="7"/>
        <v/>
      </c>
      <c r="L135" s="142"/>
      <c r="M135" s="142"/>
      <c r="N135" s="142"/>
      <c r="O135" s="146"/>
      <c r="P135" s="146"/>
      <c r="Q135" s="145">
        <f t="shared" si="9"/>
        <v>0</v>
      </c>
      <c r="R135" s="126">
        <f t="shared" si="8"/>
        <v>0</v>
      </c>
    </row>
    <row r="136" spans="1:18" x14ac:dyDescent="0.55000000000000004">
      <c r="A136">
        <v>127</v>
      </c>
      <c r="B136" s="142"/>
      <c r="C136" s="142"/>
      <c r="D136" s="142"/>
      <c r="E136" s="142"/>
      <c r="F136" s="142"/>
      <c r="G136" t="str">
        <f t="shared" si="5"/>
        <v/>
      </c>
      <c r="H136" s="142"/>
      <c r="I136" t="str">
        <f t="shared" ca="1" si="6"/>
        <v/>
      </c>
      <c r="J136" s="142"/>
      <c r="K136" t="str">
        <f t="shared" ca="1" si="7"/>
        <v/>
      </c>
      <c r="L136" s="142"/>
      <c r="M136" s="142"/>
      <c r="N136" s="142"/>
      <c r="O136" s="146"/>
      <c r="P136" s="146"/>
      <c r="Q136" s="145">
        <f t="shared" si="9"/>
        <v>0</v>
      </c>
      <c r="R136" s="126">
        <f t="shared" si="8"/>
        <v>0</v>
      </c>
    </row>
    <row r="137" spans="1:18" x14ac:dyDescent="0.55000000000000004">
      <c r="A137">
        <v>128</v>
      </c>
      <c r="B137" s="142"/>
      <c r="C137" s="142"/>
      <c r="D137" s="142"/>
      <c r="E137" s="142"/>
      <c r="F137" s="142"/>
      <c r="G137" t="str">
        <f t="shared" si="5"/>
        <v/>
      </c>
      <c r="H137" s="142"/>
      <c r="I137" t="str">
        <f t="shared" ca="1" si="6"/>
        <v/>
      </c>
      <c r="J137" s="142"/>
      <c r="K137" t="str">
        <f t="shared" ca="1" si="7"/>
        <v/>
      </c>
      <c r="L137" s="142"/>
      <c r="M137" s="142"/>
      <c r="N137" s="142"/>
      <c r="O137" s="146"/>
      <c r="P137" s="146"/>
      <c r="Q137" s="145">
        <f t="shared" si="9"/>
        <v>0</v>
      </c>
      <c r="R137" s="126">
        <f t="shared" si="8"/>
        <v>0</v>
      </c>
    </row>
    <row r="138" spans="1:18" x14ac:dyDescent="0.55000000000000004">
      <c r="A138">
        <v>129</v>
      </c>
      <c r="B138" s="142"/>
      <c r="C138" s="142"/>
      <c r="D138" s="142"/>
      <c r="E138" s="142"/>
      <c r="F138" s="142"/>
      <c r="G138" t="str">
        <f t="shared" si="5"/>
        <v/>
      </c>
      <c r="H138" s="142"/>
      <c r="I138" t="str">
        <f t="shared" ca="1" si="6"/>
        <v/>
      </c>
      <c r="J138" s="142"/>
      <c r="K138" t="str">
        <f t="shared" ca="1" si="7"/>
        <v/>
      </c>
      <c r="L138" s="142"/>
      <c r="M138" s="142"/>
      <c r="N138" s="142"/>
      <c r="O138" s="146"/>
      <c r="P138" s="146"/>
      <c r="Q138" s="145">
        <f t="shared" si="9"/>
        <v>0</v>
      </c>
      <c r="R138" s="126">
        <f t="shared" si="8"/>
        <v>0</v>
      </c>
    </row>
    <row r="139" spans="1:18" x14ac:dyDescent="0.55000000000000004">
      <c r="A139">
        <v>130</v>
      </c>
      <c r="B139" s="142"/>
      <c r="C139" s="142"/>
      <c r="D139" s="142"/>
      <c r="E139" s="142"/>
      <c r="F139" s="142"/>
      <c r="G139" t="str">
        <f t="shared" ref="G139:G202" si="10">LEFT(F139,1)</f>
        <v/>
      </c>
      <c r="H139" s="142"/>
      <c r="I139" t="str">
        <f t="shared" ref="I139:I202" ca="1" si="11">IFERROR(VLOOKUP(H139,INDIRECT(G139&amp;"CATL"),2,FALSE),"")</f>
        <v/>
      </c>
      <c r="J139" s="142"/>
      <c r="K139" t="str">
        <f t="shared" ref="K139:K202" ca="1" si="12">IFERROR(VLOOKUP(J139,INDIRECT("SUB"&amp;I139&amp;"L"),2,FALSE),"")</f>
        <v/>
      </c>
      <c r="L139" s="142"/>
      <c r="M139" s="142"/>
      <c r="N139" s="142"/>
      <c r="O139" s="146"/>
      <c r="P139" s="146"/>
      <c r="Q139" s="145">
        <f t="shared" si="9"/>
        <v>0</v>
      </c>
      <c r="R139" s="126">
        <f t="shared" ref="R139:R202" si="13">O139-P139</f>
        <v>0</v>
      </c>
    </row>
    <row r="140" spans="1:18" x14ac:dyDescent="0.55000000000000004">
      <c r="A140">
        <v>131</v>
      </c>
      <c r="B140" s="142"/>
      <c r="C140" s="142"/>
      <c r="D140" s="142"/>
      <c r="E140" s="142"/>
      <c r="F140" s="142"/>
      <c r="G140" t="str">
        <f t="shared" si="10"/>
        <v/>
      </c>
      <c r="H140" s="142"/>
      <c r="I140" t="str">
        <f t="shared" ca="1" si="11"/>
        <v/>
      </c>
      <c r="J140" s="142"/>
      <c r="K140" t="str">
        <f t="shared" ca="1" si="12"/>
        <v/>
      </c>
      <c r="L140" s="142"/>
      <c r="M140" s="142"/>
      <c r="N140" s="142"/>
      <c r="O140" s="146"/>
      <c r="P140" s="146"/>
      <c r="Q140" s="145">
        <f t="shared" ref="Q140:Q203" si="14">Q139+O140-P140</f>
        <v>0</v>
      </c>
      <c r="R140" s="126">
        <f t="shared" si="13"/>
        <v>0</v>
      </c>
    </row>
    <row r="141" spans="1:18" x14ac:dyDescent="0.55000000000000004">
      <c r="A141">
        <v>132</v>
      </c>
      <c r="B141" s="142"/>
      <c r="C141" s="142"/>
      <c r="D141" s="142"/>
      <c r="E141" s="142"/>
      <c r="F141" s="142"/>
      <c r="G141" t="str">
        <f t="shared" si="10"/>
        <v/>
      </c>
      <c r="H141" s="142"/>
      <c r="I141" t="str">
        <f t="shared" ca="1" si="11"/>
        <v/>
      </c>
      <c r="J141" s="142"/>
      <c r="K141" t="str">
        <f t="shared" ca="1" si="12"/>
        <v/>
      </c>
      <c r="L141" s="142"/>
      <c r="M141" s="142"/>
      <c r="N141" s="142"/>
      <c r="O141" s="146"/>
      <c r="P141" s="146"/>
      <c r="Q141" s="145">
        <f t="shared" si="14"/>
        <v>0</v>
      </c>
      <c r="R141" s="126">
        <f t="shared" si="13"/>
        <v>0</v>
      </c>
    </row>
    <row r="142" spans="1:18" x14ac:dyDescent="0.55000000000000004">
      <c r="A142">
        <v>133</v>
      </c>
      <c r="B142" s="142"/>
      <c r="C142" s="142"/>
      <c r="D142" s="142"/>
      <c r="E142" s="142"/>
      <c r="F142" s="142"/>
      <c r="G142" t="str">
        <f t="shared" si="10"/>
        <v/>
      </c>
      <c r="H142" s="142"/>
      <c r="I142" t="str">
        <f t="shared" ca="1" si="11"/>
        <v/>
      </c>
      <c r="J142" s="142"/>
      <c r="K142" t="str">
        <f t="shared" ca="1" si="12"/>
        <v/>
      </c>
      <c r="L142" s="142"/>
      <c r="M142" s="142"/>
      <c r="N142" s="142"/>
      <c r="O142" s="146"/>
      <c r="P142" s="146"/>
      <c r="Q142" s="145">
        <f t="shared" si="14"/>
        <v>0</v>
      </c>
      <c r="R142" s="126">
        <f t="shared" si="13"/>
        <v>0</v>
      </c>
    </row>
    <row r="143" spans="1:18" x14ac:dyDescent="0.55000000000000004">
      <c r="A143">
        <v>134</v>
      </c>
      <c r="B143" s="142"/>
      <c r="C143" s="142"/>
      <c r="D143" s="142"/>
      <c r="E143" s="142"/>
      <c r="F143" s="142"/>
      <c r="G143" t="str">
        <f t="shared" si="10"/>
        <v/>
      </c>
      <c r="H143" s="142"/>
      <c r="I143" t="str">
        <f t="shared" ca="1" si="11"/>
        <v/>
      </c>
      <c r="J143" s="142"/>
      <c r="K143" t="str">
        <f t="shared" ca="1" si="12"/>
        <v/>
      </c>
      <c r="L143" s="142"/>
      <c r="M143" s="142"/>
      <c r="N143" s="142"/>
      <c r="O143" s="146"/>
      <c r="P143" s="146"/>
      <c r="Q143" s="145">
        <f t="shared" si="14"/>
        <v>0</v>
      </c>
      <c r="R143" s="126">
        <f t="shared" si="13"/>
        <v>0</v>
      </c>
    </row>
    <row r="144" spans="1:18" x14ac:dyDescent="0.55000000000000004">
      <c r="A144">
        <v>135</v>
      </c>
      <c r="B144" s="142"/>
      <c r="C144" s="142"/>
      <c r="D144" s="142"/>
      <c r="E144" s="142"/>
      <c r="F144" s="142"/>
      <c r="G144" t="str">
        <f t="shared" si="10"/>
        <v/>
      </c>
      <c r="H144" s="142"/>
      <c r="I144" t="str">
        <f t="shared" ca="1" si="11"/>
        <v/>
      </c>
      <c r="J144" s="142"/>
      <c r="K144" t="str">
        <f t="shared" ca="1" si="12"/>
        <v/>
      </c>
      <c r="L144" s="142"/>
      <c r="M144" s="142"/>
      <c r="N144" s="142"/>
      <c r="O144" s="146"/>
      <c r="P144" s="146"/>
      <c r="Q144" s="145">
        <f t="shared" si="14"/>
        <v>0</v>
      </c>
      <c r="R144" s="126">
        <f t="shared" si="13"/>
        <v>0</v>
      </c>
    </row>
    <row r="145" spans="1:18" x14ac:dyDescent="0.55000000000000004">
      <c r="A145">
        <v>136</v>
      </c>
      <c r="B145" s="142"/>
      <c r="C145" s="142"/>
      <c r="D145" s="142"/>
      <c r="E145" s="142"/>
      <c r="F145" s="142"/>
      <c r="G145" t="str">
        <f t="shared" si="10"/>
        <v/>
      </c>
      <c r="H145" s="142"/>
      <c r="I145" t="str">
        <f t="shared" ca="1" si="11"/>
        <v/>
      </c>
      <c r="J145" s="142"/>
      <c r="K145" t="str">
        <f t="shared" ca="1" si="12"/>
        <v/>
      </c>
      <c r="L145" s="142"/>
      <c r="M145" s="142"/>
      <c r="N145" s="142"/>
      <c r="O145" s="146"/>
      <c r="P145" s="146"/>
      <c r="Q145" s="145">
        <f t="shared" si="14"/>
        <v>0</v>
      </c>
      <c r="R145" s="126">
        <f t="shared" si="13"/>
        <v>0</v>
      </c>
    </row>
    <row r="146" spans="1:18" x14ac:dyDescent="0.55000000000000004">
      <c r="A146">
        <v>137</v>
      </c>
      <c r="B146" s="142"/>
      <c r="C146" s="142"/>
      <c r="D146" s="142"/>
      <c r="E146" s="142"/>
      <c r="F146" s="142"/>
      <c r="G146" t="str">
        <f t="shared" si="10"/>
        <v/>
      </c>
      <c r="H146" s="142"/>
      <c r="I146" t="str">
        <f t="shared" ca="1" si="11"/>
        <v/>
      </c>
      <c r="J146" s="142"/>
      <c r="K146" t="str">
        <f t="shared" ca="1" si="12"/>
        <v/>
      </c>
      <c r="L146" s="142"/>
      <c r="M146" s="142"/>
      <c r="N146" s="142"/>
      <c r="O146" s="146"/>
      <c r="P146" s="146"/>
      <c r="Q146" s="145">
        <f t="shared" si="14"/>
        <v>0</v>
      </c>
      <c r="R146" s="126">
        <f t="shared" si="13"/>
        <v>0</v>
      </c>
    </row>
    <row r="147" spans="1:18" x14ac:dyDescent="0.55000000000000004">
      <c r="A147">
        <v>138</v>
      </c>
      <c r="B147" s="142"/>
      <c r="C147" s="142"/>
      <c r="D147" s="142"/>
      <c r="E147" s="142"/>
      <c r="F147" s="142"/>
      <c r="G147" t="str">
        <f t="shared" si="10"/>
        <v/>
      </c>
      <c r="H147" s="142"/>
      <c r="I147" t="str">
        <f t="shared" ca="1" si="11"/>
        <v/>
      </c>
      <c r="J147" s="142"/>
      <c r="K147" t="str">
        <f t="shared" ca="1" si="12"/>
        <v/>
      </c>
      <c r="L147" s="142"/>
      <c r="M147" s="142"/>
      <c r="N147" s="142"/>
      <c r="O147" s="146"/>
      <c r="P147" s="146"/>
      <c r="Q147" s="145">
        <f t="shared" si="14"/>
        <v>0</v>
      </c>
      <c r="R147" s="126">
        <f t="shared" si="13"/>
        <v>0</v>
      </c>
    </row>
    <row r="148" spans="1:18" x14ac:dyDescent="0.55000000000000004">
      <c r="A148">
        <v>139</v>
      </c>
      <c r="B148" s="142"/>
      <c r="C148" s="142"/>
      <c r="D148" s="142"/>
      <c r="E148" s="142"/>
      <c r="F148" s="142"/>
      <c r="G148" t="str">
        <f t="shared" si="10"/>
        <v/>
      </c>
      <c r="H148" s="142"/>
      <c r="I148" t="str">
        <f t="shared" ca="1" si="11"/>
        <v/>
      </c>
      <c r="J148" s="142"/>
      <c r="K148" t="str">
        <f t="shared" ca="1" si="12"/>
        <v/>
      </c>
      <c r="L148" s="142"/>
      <c r="M148" s="142"/>
      <c r="N148" s="142"/>
      <c r="O148" s="146"/>
      <c r="P148" s="146"/>
      <c r="Q148" s="145">
        <f t="shared" si="14"/>
        <v>0</v>
      </c>
      <c r="R148" s="126">
        <f t="shared" si="13"/>
        <v>0</v>
      </c>
    </row>
    <row r="149" spans="1:18" x14ac:dyDescent="0.55000000000000004">
      <c r="A149">
        <v>140</v>
      </c>
      <c r="B149" s="142"/>
      <c r="C149" s="142"/>
      <c r="D149" s="142"/>
      <c r="E149" s="142"/>
      <c r="F149" s="142"/>
      <c r="G149" t="str">
        <f t="shared" si="10"/>
        <v/>
      </c>
      <c r="H149" s="142"/>
      <c r="I149" t="str">
        <f t="shared" ca="1" si="11"/>
        <v/>
      </c>
      <c r="J149" s="142"/>
      <c r="K149" t="str">
        <f t="shared" ca="1" si="12"/>
        <v/>
      </c>
      <c r="L149" s="142"/>
      <c r="M149" s="142"/>
      <c r="N149" s="142"/>
      <c r="O149" s="146"/>
      <c r="P149" s="146"/>
      <c r="Q149" s="145">
        <f t="shared" si="14"/>
        <v>0</v>
      </c>
      <c r="R149" s="126">
        <f t="shared" si="13"/>
        <v>0</v>
      </c>
    </row>
    <row r="150" spans="1:18" x14ac:dyDescent="0.55000000000000004">
      <c r="A150">
        <v>141</v>
      </c>
      <c r="B150" s="142"/>
      <c r="C150" s="142"/>
      <c r="D150" s="142"/>
      <c r="E150" s="142"/>
      <c r="F150" s="142"/>
      <c r="G150" t="str">
        <f t="shared" si="10"/>
        <v/>
      </c>
      <c r="H150" s="142"/>
      <c r="I150" t="str">
        <f t="shared" ca="1" si="11"/>
        <v/>
      </c>
      <c r="J150" s="142"/>
      <c r="K150" t="str">
        <f t="shared" ca="1" si="12"/>
        <v/>
      </c>
      <c r="L150" s="142"/>
      <c r="M150" s="142"/>
      <c r="N150" s="142"/>
      <c r="O150" s="146"/>
      <c r="P150" s="146"/>
      <c r="Q150" s="145">
        <f t="shared" si="14"/>
        <v>0</v>
      </c>
      <c r="R150" s="126">
        <f t="shared" si="13"/>
        <v>0</v>
      </c>
    </row>
    <row r="151" spans="1:18" x14ac:dyDescent="0.55000000000000004">
      <c r="A151">
        <v>142</v>
      </c>
      <c r="B151" s="142"/>
      <c r="C151" s="142"/>
      <c r="D151" s="142"/>
      <c r="E151" s="142"/>
      <c r="F151" s="142"/>
      <c r="G151" t="str">
        <f t="shared" si="10"/>
        <v/>
      </c>
      <c r="H151" s="142"/>
      <c r="I151" t="str">
        <f t="shared" ca="1" si="11"/>
        <v/>
      </c>
      <c r="J151" s="142"/>
      <c r="K151" t="str">
        <f t="shared" ca="1" si="12"/>
        <v/>
      </c>
      <c r="L151" s="142"/>
      <c r="M151" s="142"/>
      <c r="N151" s="142"/>
      <c r="O151" s="146"/>
      <c r="P151" s="146"/>
      <c r="Q151" s="145">
        <f t="shared" si="14"/>
        <v>0</v>
      </c>
      <c r="R151" s="126">
        <f t="shared" si="13"/>
        <v>0</v>
      </c>
    </row>
    <row r="152" spans="1:18" x14ac:dyDescent="0.55000000000000004">
      <c r="A152">
        <v>143</v>
      </c>
      <c r="B152" s="142"/>
      <c r="C152" s="142"/>
      <c r="D152" s="142"/>
      <c r="E152" s="142"/>
      <c r="F152" s="142"/>
      <c r="G152" t="str">
        <f t="shared" si="10"/>
        <v/>
      </c>
      <c r="H152" s="142"/>
      <c r="I152" t="str">
        <f t="shared" ca="1" si="11"/>
        <v/>
      </c>
      <c r="J152" s="142"/>
      <c r="K152" t="str">
        <f t="shared" ca="1" si="12"/>
        <v/>
      </c>
      <c r="L152" s="142"/>
      <c r="M152" s="142"/>
      <c r="N152" s="142"/>
      <c r="O152" s="146"/>
      <c r="P152" s="146"/>
      <c r="Q152" s="145">
        <f t="shared" si="14"/>
        <v>0</v>
      </c>
      <c r="R152" s="126">
        <f t="shared" si="13"/>
        <v>0</v>
      </c>
    </row>
    <row r="153" spans="1:18" x14ac:dyDescent="0.55000000000000004">
      <c r="A153">
        <v>144</v>
      </c>
      <c r="B153" s="142"/>
      <c r="C153" s="142"/>
      <c r="D153" s="142"/>
      <c r="E153" s="142"/>
      <c r="F153" s="142"/>
      <c r="G153" t="str">
        <f t="shared" si="10"/>
        <v/>
      </c>
      <c r="H153" s="142"/>
      <c r="I153" t="str">
        <f t="shared" ca="1" si="11"/>
        <v/>
      </c>
      <c r="J153" s="142"/>
      <c r="K153" t="str">
        <f t="shared" ca="1" si="12"/>
        <v/>
      </c>
      <c r="L153" s="142"/>
      <c r="M153" s="142"/>
      <c r="N153" s="142"/>
      <c r="O153" s="146"/>
      <c r="P153" s="146"/>
      <c r="Q153" s="145">
        <f t="shared" si="14"/>
        <v>0</v>
      </c>
      <c r="R153" s="126">
        <f t="shared" si="13"/>
        <v>0</v>
      </c>
    </row>
    <row r="154" spans="1:18" x14ac:dyDescent="0.55000000000000004">
      <c r="A154">
        <v>145</v>
      </c>
      <c r="B154" s="142"/>
      <c r="C154" s="142"/>
      <c r="D154" s="142"/>
      <c r="E154" s="142"/>
      <c r="F154" s="142"/>
      <c r="G154" t="str">
        <f t="shared" si="10"/>
        <v/>
      </c>
      <c r="H154" s="142"/>
      <c r="I154" t="str">
        <f t="shared" ca="1" si="11"/>
        <v/>
      </c>
      <c r="J154" s="142"/>
      <c r="K154" t="str">
        <f t="shared" ca="1" si="12"/>
        <v/>
      </c>
      <c r="L154" s="142"/>
      <c r="M154" s="142"/>
      <c r="N154" s="142"/>
      <c r="O154" s="146"/>
      <c r="P154" s="146"/>
      <c r="Q154" s="145">
        <f t="shared" si="14"/>
        <v>0</v>
      </c>
      <c r="R154" s="126">
        <f t="shared" si="13"/>
        <v>0</v>
      </c>
    </row>
    <row r="155" spans="1:18" x14ac:dyDescent="0.55000000000000004">
      <c r="A155">
        <v>146</v>
      </c>
      <c r="B155" s="142"/>
      <c r="C155" s="142"/>
      <c r="D155" s="142"/>
      <c r="E155" s="142"/>
      <c r="F155" s="142"/>
      <c r="G155" t="str">
        <f t="shared" si="10"/>
        <v/>
      </c>
      <c r="H155" s="142"/>
      <c r="I155" t="str">
        <f t="shared" ca="1" si="11"/>
        <v/>
      </c>
      <c r="J155" s="142"/>
      <c r="K155" t="str">
        <f t="shared" ca="1" si="12"/>
        <v/>
      </c>
      <c r="L155" s="142"/>
      <c r="M155" s="142"/>
      <c r="N155" s="142"/>
      <c r="O155" s="146"/>
      <c r="P155" s="146"/>
      <c r="Q155" s="145">
        <f t="shared" si="14"/>
        <v>0</v>
      </c>
      <c r="R155" s="126">
        <f t="shared" si="13"/>
        <v>0</v>
      </c>
    </row>
    <row r="156" spans="1:18" x14ac:dyDescent="0.55000000000000004">
      <c r="A156">
        <v>147</v>
      </c>
      <c r="B156" s="142"/>
      <c r="C156" s="142"/>
      <c r="D156" s="142"/>
      <c r="E156" s="142"/>
      <c r="F156" s="142"/>
      <c r="G156" t="str">
        <f t="shared" si="10"/>
        <v/>
      </c>
      <c r="H156" s="142"/>
      <c r="I156" t="str">
        <f t="shared" ca="1" si="11"/>
        <v/>
      </c>
      <c r="J156" s="142"/>
      <c r="K156" t="str">
        <f t="shared" ca="1" si="12"/>
        <v/>
      </c>
      <c r="L156" s="142"/>
      <c r="M156" s="142"/>
      <c r="N156" s="142"/>
      <c r="O156" s="146"/>
      <c r="P156" s="146"/>
      <c r="Q156" s="145">
        <f t="shared" si="14"/>
        <v>0</v>
      </c>
      <c r="R156" s="126">
        <f t="shared" si="13"/>
        <v>0</v>
      </c>
    </row>
    <row r="157" spans="1:18" x14ac:dyDescent="0.55000000000000004">
      <c r="A157">
        <v>148</v>
      </c>
      <c r="B157" s="142"/>
      <c r="C157" s="142"/>
      <c r="D157" s="142"/>
      <c r="E157" s="142"/>
      <c r="F157" s="142"/>
      <c r="G157" t="str">
        <f t="shared" si="10"/>
        <v/>
      </c>
      <c r="H157" s="142"/>
      <c r="I157" t="str">
        <f t="shared" ca="1" si="11"/>
        <v/>
      </c>
      <c r="J157" s="142"/>
      <c r="K157" t="str">
        <f t="shared" ca="1" si="12"/>
        <v/>
      </c>
      <c r="L157" s="142"/>
      <c r="M157" s="142"/>
      <c r="N157" s="142"/>
      <c r="O157" s="146"/>
      <c r="P157" s="146"/>
      <c r="Q157" s="145">
        <f t="shared" si="14"/>
        <v>0</v>
      </c>
      <c r="R157" s="126">
        <f t="shared" si="13"/>
        <v>0</v>
      </c>
    </row>
    <row r="158" spans="1:18" x14ac:dyDescent="0.55000000000000004">
      <c r="A158">
        <v>149</v>
      </c>
      <c r="B158" s="142"/>
      <c r="C158" s="142"/>
      <c r="D158" s="142"/>
      <c r="E158" s="142"/>
      <c r="F158" s="142"/>
      <c r="G158" t="str">
        <f t="shared" si="10"/>
        <v/>
      </c>
      <c r="H158" s="142"/>
      <c r="I158" t="str">
        <f t="shared" ca="1" si="11"/>
        <v/>
      </c>
      <c r="J158" s="142"/>
      <c r="K158" t="str">
        <f t="shared" ca="1" si="12"/>
        <v/>
      </c>
      <c r="L158" s="142"/>
      <c r="M158" s="142"/>
      <c r="N158" s="142"/>
      <c r="O158" s="146"/>
      <c r="P158" s="146"/>
      <c r="Q158" s="145">
        <f t="shared" si="14"/>
        <v>0</v>
      </c>
      <c r="R158" s="126">
        <f t="shared" si="13"/>
        <v>0</v>
      </c>
    </row>
    <row r="159" spans="1:18" x14ac:dyDescent="0.55000000000000004">
      <c r="A159">
        <v>150</v>
      </c>
      <c r="B159" s="142"/>
      <c r="C159" s="142"/>
      <c r="D159" s="142"/>
      <c r="E159" s="142"/>
      <c r="F159" s="142"/>
      <c r="G159" t="str">
        <f t="shared" si="10"/>
        <v/>
      </c>
      <c r="H159" s="142"/>
      <c r="I159" t="str">
        <f t="shared" ca="1" si="11"/>
        <v/>
      </c>
      <c r="J159" s="142"/>
      <c r="K159" t="str">
        <f t="shared" ca="1" si="12"/>
        <v/>
      </c>
      <c r="L159" s="142"/>
      <c r="M159" s="142"/>
      <c r="N159" s="142"/>
      <c r="O159" s="146"/>
      <c r="P159" s="146"/>
      <c r="Q159" s="145">
        <f t="shared" si="14"/>
        <v>0</v>
      </c>
      <c r="R159" s="126">
        <f t="shared" si="13"/>
        <v>0</v>
      </c>
    </row>
    <row r="160" spans="1:18" x14ac:dyDescent="0.55000000000000004">
      <c r="A160">
        <v>151</v>
      </c>
      <c r="B160" s="142"/>
      <c r="C160" s="142"/>
      <c r="D160" s="142"/>
      <c r="E160" s="142"/>
      <c r="F160" s="142"/>
      <c r="G160" t="str">
        <f t="shared" si="10"/>
        <v/>
      </c>
      <c r="H160" s="142"/>
      <c r="I160" t="str">
        <f t="shared" ca="1" si="11"/>
        <v/>
      </c>
      <c r="J160" s="142"/>
      <c r="K160" t="str">
        <f t="shared" ca="1" si="12"/>
        <v/>
      </c>
      <c r="L160" s="142"/>
      <c r="M160" s="142"/>
      <c r="N160" s="142"/>
      <c r="O160" s="146"/>
      <c r="P160" s="146"/>
      <c r="Q160" s="145">
        <f t="shared" si="14"/>
        <v>0</v>
      </c>
      <c r="R160" s="126">
        <f t="shared" si="13"/>
        <v>0</v>
      </c>
    </row>
    <row r="161" spans="1:18" x14ac:dyDescent="0.55000000000000004">
      <c r="A161">
        <v>152</v>
      </c>
      <c r="B161" s="142"/>
      <c r="C161" s="142"/>
      <c r="D161" s="142"/>
      <c r="E161" s="142"/>
      <c r="F161" s="142"/>
      <c r="G161" t="str">
        <f t="shared" si="10"/>
        <v/>
      </c>
      <c r="H161" s="142"/>
      <c r="I161" t="str">
        <f t="shared" ca="1" si="11"/>
        <v/>
      </c>
      <c r="J161" s="142"/>
      <c r="K161" t="str">
        <f t="shared" ca="1" si="12"/>
        <v/>
      </c>
      <c r="L161" s="142"/>
      <c r="M161" s="142"/>
      <c r="N161" s="142"/>
      <c r="O161" s="146"/>
      <c r="P161" s="146"/>
      <c r="Q161" s="145">
        <f t="shared" si="14"/>
        <v>0</v>
      </c>
      <c r="R161" s="126">
        <f t="shared" si="13"/>
        <v>0</v>
      </c>
    </row>
    <row r="162" spans="1:18" x14ac:dyDescent="0.55000000000000004">
      <c r="A162">
        <v>153</v>
      </c>
      <c r="B162" s="142"/>
      <c r="C162" s="142"/>
      <c r="D162" s="142"/>
      <c r="E162" s="142"/>
      <c r="F162" s="142"/>
      <c r="G162" t="str">
        <f t="shared" si="10"/>
        <v/>
      </c>
      <c r="H162" s="142"/>
      <c r="I162" t="str">
        <f t="shared" ca="1" si="11"/>
        <v/>
      </c>
      <c r="J162" s="142"/>
      <c r="K162" t="str">
        <f t="shared" ca="1" si="12"/>
        <v/>
      </c>
      <c r="L162" s="142"/>
      <c r="M162" s="142"/>
      <c r="N162" s="142"/>
      <c r="O162" s="146"/>
      <c r="P162" s="146"/>
      <c r="Q162" s="145">
        <f t="shared" si="14"/>
        <v>0</v>
      </c>
      <c r="R162" s="126">
        <f t="shared" si="13"/>
        <v>0</v>
      </c>
    </row>
    <row r="163" spans="1:18" x14ac:dyDescent="0.55000000000000004">
      <c r="A163">
        <v>154</v>
      </c>
      <c r="B163" s="142"/>
      <c r="C163" s="142"/>
      <c r="D163" s="142"/>
      <c r="E163" s="142"/>
      <c r="F163" s="142"/>
      <c r="G163" t="str">
        <f t="shared" si="10"/>
        <v/>
      </c>
      <c r="H163" s="142"/>
      <c r="I163" t="str">
        <f t="shared" ca="1" si="11"/>
        <v/>
      </c>
      <c r="J163" s="142"/>
      <c r="K163" t="str">
        <f t="shared" ca="1" si="12"/>
        <v/>
      </c>
      <c r="L163" s="142"/>
      <c r="M163" s="142"/>
      <c r="N163" s="142"/>
      <c r="O163" s="146"/>
      <c r="P163" s="146"/>
      <c r="Q163" s="145">
        <f t="shared" si="14"/>
        <v>0</v>
      </c>
      <c r="R163" s="126">
        <f t="shared" si="13"/>
        <v>0</v>
      </c>
    </row>
    <row r="164" spans="1:18" x14ac:dyDescent="0.55000000000000004">
      <c r="A164">
        <v>155</v>
      </c>
      <c r="B164" s="142"/>
      <c r="C164" s="142"/>
      <c r="D164" s="142"/>
      <c r="E164" s="142"/>
      <c r="F164" s="142"/>
      <c r="G164" t="str">
        <f t="shared" si="10"/>
        <v/>
      </c>
      <c r="H164" s="142"/>
      <c r="I164" t="str">
        <f t="shared" ca="1" si="11"/>
        <v/>
      </c>
      <c r="J164" s="142"/>
      <c r="K164" t="str">
        <f t="shared" ca="1" si="12"/>
        <v/>
      </c>
      <c r="L164" s="142"/>
      <c r="M164" s="142"/>
      <c r="N164" s="142"/>
      <c r="O164" s="146"/>
      <c r="P164" s="146"/>
      <c r="Q164" s="145">
        <f t="shared" si="14"/>
        <v>0</v>
      </c>
      <c r="R164" s="126">
        <f t="shared" si="13"/>
        <v>0</v>
      </c>
    </row>
    <row r="165" spans="1:18" x14ac:dyDescent="0.55000000000000004">
      <c r="A165">
        <v>156</v>
      </c>
      <c r="B165" s="142"/>
      <c r="C165" s="142"/>
      <c r="D165" s="142"/>
      <c r="E165" s="142"/>
      <c r="F165" s="142"/>
      <c r="G165" t="str">
        <f t="shared" si="10"/>
        <v/>
      </c>
      <c r="H165" s="142"/>
      <c r="I165" t="str">
        <f t="shared" ca="1" si="11"/>
        <v/>
      </c>
      <c r="J165" s="142"/>
      <c r="K165" t="str">
        <f t="shared" ca="1" si="12"/>
        <v/>
      </c>
      <c r="L165" s="142"/>
      <c r="M165" s="142"/>
      <c r="N165" s="142"/>
      <c r="O165" s="146"/>
      <c r="P165" s="146"/>
      <c r="Q165" s="145">
        <f t="shared" si="14"/>
        <v>0</v>
      </c>
      <c r="R165" s="126">
        <f t="shared" si="13"/>
        <v>0</v>
      </c>
    </row>
    <row r="166" spans="1:18" x14ac:dyDescent="0.55000000000000004">
      <c r="A166">
        <v>157</v>
      </c>
      <c r="B166" s="142"/>
      <c r="C166" s="142"/>
      <c r="D166" s="142"/>
      <c r="E166" s="142"/>
      <c r="F166" s="142"/>
      <c r="G166" t="str">
        <f t="shared" si="10"/>
        <v/>
      </c>
      <c r="H166" s="142"/>
      <c r="I166" t="str">
        <f t="shared" ca="1" si="11"/>
        <v/>
      </c>
      <c r="J166" s="142"/>
      <c r="K166" t="str">
        <f t="shared" ca="1" si="12"/>
        <v/>
      </c>
      <c r="L166" s="142"/>
      <c r="M166" s="142"/>
      <c r="N166" s="142"/>
      <c r="O166" s="146"/>
      <c r="P166" s="146"/>
      <c r="Q166" s="145">
        <f t="shared" si="14"/>
        <v>0</v>
      </c>
      <c r="R166" s="126">
        <f t="shared" si="13"/>
        <v>0</v>
      </c>
    </row>
    <row r="167" spans="1:18" x14ac:dyDescent="0.55000000000000004">
      <c r="A167">
        <v>158</v>
      </c>
      <c r="B167" s="142"/>
      <c r="C167" s="142"/>
      <c r="D167" s="142"/>
      <c r="E167" s="142"/>
      <c r="F167" s="142"/>
      <c r="G167" t="str">
        <f t="shared" si="10"/>
        <v/>
      </c>
      <c r="H167" s="142"/>
      <c r="I167" t="str">
        <f t="shared" ca="1" si="11"/>
        <v/>
      </c>
      <c r="J167" s="142"/>
      <c r="K167" t="str">
        <f t="shared" ca="1" si="12"/>
        <v/>
      </c>
      <c r="L167" s="142"/>
      <c r="M167" s="142"/>
      <c r="N167" s="142"/>
      <c r="O167" s="146"/>
      <c r="P167" s="146"/>
      <c r="Q167" s="145">
        <f t="shared" si="14"/>
        <v>0</v>
      </c>
      <c r="R167" s="126">
        <f t="shared" si="13"/>
        <v>0</v>
      </c>
    </row>
    <row r="168" spans="1:18" x14ac:dyDescent="0.55000000000000004">
      <c r="A168">
        <v>159</v>
      </c>
      <c r="B168" s="142"/>
      <c r="C168" s="142"/>
      <c r="D168" s="142"/>
      <c r="E168" s="142"/>
      <c r="F168" s="142"/>
      <c r="G168" t="str">
        <f t="shared" si="10"/>
        <v/>
      </c>
      <c r="H168" s="142"/>
      <c r="I168" t="str">
        <f t="shared" ca="1" si="11"/>
        <v/>
      </c>
      <c r="J168" s="142"/>
      <c r="K168" t="str">
        <f t="shared" ca="1" si="12"/>
        <v/>
      </c>
      <c r="L168" s="142"/>
      <c r="M168" s="142"/>
      <c r="N168" s="142"/>
      <c r="O168" s="146"/>
      <c r="P168" s="146"/>
      <c r="Q168" s="145">
        <f t="shared" si="14"/>
        <v>0</v>
      </c>
      <c r="R168" s="126">
        <f t="shared" si="13"/>
        <v>0</v>
      </c>
    </row>
    <row r="169" spans="1:18" x14ac:dyDescent="0.55000000000000004">
      <c r="A169">
        <v>160</v>
      </c>
      <c r="B169" s="142"/>
      <c r="C169" s="142"/>
      <c r="D169" s="142"/>
      <c r="E169" s="142"/>
      <c r="F169" s="142"/>
      <c r="G169" t="str">
        <f t="shared" si="10"/>
        <v/>
      </c>
      <c r="H169" s="142"/>
      <c r="I169" t="str">
        <f t="shared" ca="1" si="11"/>
        <v/>
      </c>
      <c r="J169" s="142"/>
      <c r="K169" t="str">
        <f t="shared" ca="1" si="12"/>
        <v/>
      </c>
      <c r="L169" s="142"/>
      <c r="M169" s="142"/>
      <c r="N169" s="142"/>
      <c r="O169" s="146"/>
      <c r="P169" s="146"/>
      <c r="Q169" s="145">
        <f t="shared" si="14"/>
        <v>0</v>
      </c>
      <c r="R169" s="126">
        <f t="shared" si="13"/>
        <v>0</v>
      </c>
    </row>
    <row r="170" spans="1:18" x14ac:dyDescent="0.55000000000000004">
      <c r="A170">
        <v>161</v>
      </c>
      <c r="B170" s="142"/>
      <c r="C170" s="142"/>
      <c r="D170" s="142"/>
      <c r="E170" s="142"/>
      <c r="F170" s="142"/>
      <c r="G170" t="str">
        <f t="shared" si="10"/>
        <v/>
      </c>
      <c r="H170" s="142"/>
      <c r="I170" t="str">
        <f t="shared" ca="1" si="11"/>
        <v/>
      </c>
      <c r="J170" s="142"/>
      <c r="K170" t="str">
        <f t="shared" ca="1" si="12"/>
        <v/>
      </c>
      <c r="L170" s="142"/>
      <c r="M170" s="142"/>
      <c r="N170" s="142"/>
      <c r="O170" s="146"/>
      <c r="P170" s="146"/>
      <c r="Q170" s="145">
        <f t="shared" si="14"/>
        <v>0</v>
      </c>
      <c r="R170" s="126">
        <f t="shared" si="13"/>
        <v>0</v>
      </c>
    </row>
    <row r="171" spans="1:18" x14ac:dyDescent="0.55000000000000004">
      <c r="A171">
        <v>162</v>
      </c>
      <c r="B171" s="142"/>
      <c r="C171" s="142"/>
      <c r="D171" s="142"/>
      <c r="E171" s="142"/>
      <c r="F171" s="142"/>
      <c r="G171" t="str">
        <f t="shared" si="10"/>
        <v/>
      </c>
      <c r="H171" s="142"/>
      <c r="I171" t="str">
        <f t="shared" ca="1" si="11"/>
        <v/>
      </c>
      <c r="J171" s="142"/>
      <c r="K171" t="str">
        <f t="shared" ca="1" si="12"/>
        <v/>
      </c>
      <c r="L171" s="142"/>
      <c r="M171" s="142"/>
      <c r="N171" s="142"/>
      <c r="O171" s="146"/>
      <c r="P171" s="146"/>
      <c r="Q171" s="145">
        <f t="shared" si="14"/>
        <v>0</v>
      </c>
      <c r="R171" s="126">
        <f t="shared" si="13"/>
        <v>0</v>
      </c>
    </row>
    <row r="172" spans="1:18" x14ac:dyDescent="0.55000000000000004">
      <c r="A172">
        <v>163</v>
      </c>
      <c r="B172" s="142"/>
      <c r="C172" s="142"/>
      <c r="D172" s="142"/>
      <c r="E172" s="142"/>
      <c r="F172" s="142"/>
      <c r="G172" t="str">
        <f t="shared" si="10"/>
        <v/>
      </c>
      <c r="H172" s="142"/>
      <c r="I172" t="str">
        <f t="shared" ca="1" si="11"/>
        <v/>
      </c>
      <c r="J172" s="142"/>
      <c r="K172" t="str">
        <f t="shared" ca="1" si="12"/>
        <v/>
      </c>
      <c r="L172" s="142"/>
      <c r="M172" s="142"/>
      <c r="N172" s="142"/>
      <c r="O172" s="146"/>
      <c r="P172" s="146"/>
      <c r="Q172" s="145">
        <f t="shared" si="14"/>
        <v>0</v>
      </c>
      <c r="R172" s="126">
        <f t="shared" si="13"/>
        <v>0</v>
      </c>
    </row>
    <row r="173" spans="1:18" x14ac:dyDescent="0.55000000000000004">
      <c r="A173">
        <v>164</v>
      </c>
      <c r="B173" s="142"/>
      <c r="C173" s="142"/>
      <c r="D173" s="142"/>
      <c r="E173" s="142"/>
      <c r="F173" s="142"/>
      <c r="G173" t="str">
        <f t="shared" si="10"/>
        <v/>
      </c>
      <c r="H173" s="142"/>
      <c r="I173" t="str">
        <f t="shared" ca="1" si="11"/>
        <v/>
      </c>
      <c r="J173" s="142"/>
      <c r="K173" t="str">
        <f t="shared" ca="1" si="12"/>
        <v/>
      </c>
      <c r="L173" s="142"/>
      <c r="M173" s="142"/>
      <c r="N173" s="142"/>
      <c r="O173" s="146"/>
      <c r="P173" s="146"/>
      <c r="Q173" s="145">
        <f t="shared" si="14"/>
        <v>0</v>
      </c>
      <c r="R173" s="126">
        <f t="shared" si="13"/>
        <v>0</v>
      </c>
    </row>
    <row r="174" spans="1:18" x14ac:dyDescent="0.55000000000000004">
      <c r="A174">
        <v>165</v>
      </c>
      <c r="B174" s="142"/>
      <c r="C174" s="142"/>
      <c r="D174" s="142"/>
      <c r="E174" s="142"/>
      <c r="F174" s="142"/>
      <c r="G174" t="str">
        <f t="shared" si="10"/>
        <v/>
      </c>
      <c r="H174" s="142"/>
      <c r="I174" t="str">
        <f t="shared" ca="1" si="11"/>
        <v/>
      </c>
      <c r="J174" s="142"/>
      <c r="K174" t="str">
        <f t="shared" ca="1" si="12"/>
        <v/>
      </c>
      <c r="L174" s="142"/>
      <c r="M174" s="142"/>
      <c r="N174" s="142"/>
      <c r="O174" s="146"/>
      <c r="P174" s="146"/>
      <c r="Q174" s="145">
        <f t="shared" si="14"/>
        <v>0</v>
      </c>
      <c r="R174" s="126">
        <f t="shared" si="13"/>
        <v>0</v>
      </c>
    </row>
    <row r="175" spans="1:18" x14ac:dyDescent="0.55000000000000004">
      <c r="A175">
        <v>166</v>
      </c>
      <c r="B175" s="142"/>
      <c r="C175" s="142"/>
      <c r="D175" s="142"/>
      <c r="E175" s="142"/>
      <c r="F175" s="142"/>
      <c r="G175" t="str">
        <f t="shared" si="10"/>
        <v/>
      </c>
      <c r="H175" s="142"/>
      <c r="I175" t="str">
        <f t="shared" ca="1" si="11"/>
        <v/>
      </c>
      <c r="J175" s="142"/>
      <c r="K175" t="str">
        <f t="shared" ca="1" si="12"/>
        <v/>
      </c>
      <c r="L175" s="142"/>
      <c r="M175" s="142"/>
      <c r="N175" s="142"/>
      <c r="O175" s="146"/>
      <c r="P175" s="146"/>
      <c r="Q175" s="145">
        <f t="shared" si="14"/>
        <v>0</v>
      </c>
      <c r="R175" s="126">
        <f t="shared" si="13"/>
        <v>0</v>
      </c>
    </row>
    <row r="176" spans="1:18" x14ac:dyDescent="0.55000000000000004">
      <c r="A176">
        <v>167</v>
      </c>
      <c r="B176" s="142"/>
      <c r="C176" s="142"/>
      <c r="D176" s="142"/>
      <c r="E176" s="142"/>
      <c r="F176" s="142"/>
      <c r="G176" t="str">
        <f t="shared" si="10"/>
        <v/>
      </c>
      <c r="H176" s="142"/>
      <c r="I176" t="str">
        <f t="shared" ca="1" si="11"/>
        <v/>
      </c>
      <c r="J176" s="142"/>
      <c r="K176" t="str">
        <f t="shared" ca="1" si="12"/>
        <v/>
      </c>
      <c r="L176" s="142"/>
      <c r="M176" s="142"/>
      <c r="N176" s="142"/>
      <c r="O176" s="146"/>
      <c r="P176" s="146"/>
      <c r="Q176" s="145">
        <f t="shared" si="14"/>
        <v>0</v>
      </c>
      <c r="R176" s="126">
        <f t="shared" si="13"/>
        <v>0</v>
      </c>
    </row>
    <row r="177" spans="1:18" x14ac:dyDescent="0.55000000000000004">
      <c r="A177">
        <v>168</v>
      </c>
      <c r="B177" s="142"/>
      <c r="C177" s="142"/>
      <c r="D177" s="142"/>
      <c r="E177" s="142"/>
      <c r="F177" s="142"/>
      <c r="G177" t="str">
        <f t="shared" si="10"/>
        <v/>
      </c>
      <c r="H177" s="142"/>
      <c r="I177" t="str">
        <f t="shared" ca="1" si="11"/>
        <v/>
      </c>
      <c r="J177" s="142"/>
      <c r="K177" t="str">
        <f t="shared" ca="1" si="12"/>
        <v/>
      </c>
      <c r="L177" s="142"/>
      <c r="M177" s="142"/>
      <c r="N177" s="142"/>
      <c r="O177" s="146"/>
      <c r="P177" s="146"/>
      <c r="Q177" s="145">
        <f t="shared" si="14"/>
        <v>0</v>
      </c>
      <c r="R177" s="126">
        <f t="shared" si="13"/>
        <v>0</v>
      </c>
    </row>
    <row r="178" spans="1:18" x14ac:dyDescent="0.55000000000000004">
      <c r="A178">
        <v>169</v>
      </c>
      <c r="B178" s="142"/>
      <c r="C178" s="142"/>
      <c r="D178" s="142"/>
      <c r="E178" s="142"/>
      <c r="F178" s="142"/>
      <c r="G178" t="str">
        <f t="shared" si="10"/>
        <v/>
      </c>
      <c r="H178" s="142"/>
      <c r="I178" t="str">
        <f t="shared" ca="1" si="11"/>
        <v/>
      </c>
      <c r="J178" s="142"/>
      <c r="K178" t="str">
        <f t="shared" ca="1" si="12"/>
        <v/>
      </c>
      <c r="L178" s="142"/>
      <c r="M178" s="142"/>
      <c r="N178" s="142"/>
      <c r="O178" s="146"/>
      <c r="P178" s="146"/>
      <c r="Q178" s="145">
        <f t="shared" si="14"/>
        <v>0</v>
      </c>
      <c r="R178" s="126">
        <f t="shared" si="13"/>
        <v>0</v>
      </c>
    </row>
    <row r="179" spans="1:18" x14ac:dyDescent="0.55000000000000004">
      <c r="A179">
        <v>170</v>
      </c>
      <c r="B179" s="142"/>
      <c r="C179" s="142"/>
      <c r="D179" s="142"/>
      <c r="E179" s="142"/>
      <c r="F179" s="142"/>
      <c r="G179" t="str">
        <f t="shared" si="10"/>
        <v/>
      </c>
      <c r="H179" s="142"/>
      <c r="I179" t="str">
        <f t="shared" ca="1" si="11"/>
        <v/>
      </c>
      <c r="J179" s="142"/>
      <c r="K179" t="str">
        <f t="shared" ca="1" si="12"/>
        <v/>
      </c>
      <c r="L179" s="142"/>
      <c r="M179" s="142"/>
      <c r="N179" s="142"/>
      <c r="O179" s="146"/>
      <c r="P179" s="146"/>
      <c r="Q179" s="145">
        <f t="shared" si="14"/>
        <v>0</v>
      </c>
      <c r="R179" s="126">
        <f t="shared" si="13"/>
        <v>0</v>
      </c>
    </row>
    <row r="180" spans="1:18" x14ac:dyDescent="0.55000000000000004">
      <c r="A180">
        <v>171</v>
      </c>
      <c r="B180" s="142"/>
      <c r="C180" s="142"/>
      <c r="D180" s="142"/>
      <c r="E180" s="142"/>
      <c r="F180" s="142"/>
      <c r="G180" t="str">
        <f t="shared" si="10"/>
        <v/>
      </c>
      <c r="H180" s="142"/>
      <c r="I180" t="str">
        <f t="shared" ca="1" si="11"/>
        <v/>
      </c>
      <c r="J180" s="142"/>
      <c r="K180" t="str">
        <f t="shared" ca="1" si="12"/>
        <v/>
      </c>
      <c r="L180" s="142"/>
      <c r="M180" s="142"/>
      <c r="N180" s="142"/>
      <c r="O180" s="146"/>
      <c r="P180" s="146"/>
      <c r="Q180" s="145">
        <f t="shared" si="14"/>
        <v>0</v>
      </c>
      <c r="R180" s="126">
        <f t="shared" si="13"/>
        <v>0</v>
      </c>
    </row>
    <row r="181" spans="1:18" x14ac:dyDescent="0.55000000000000004">
      <c r="A181">
        <v>172</v>
      </c>
      <c r="B181" s="142"/>
      <c r="C181" s="142"/>
      <c r="D181" s="142"/>
      <c r="E181" s="142"/>
      <c r="F181" s="142"/>
      <c r="G181" t="str">
        <f t="shared" si="10"/>
        <v/>
      </c>
      <c r="H181" s="142"/>
      <c r="I181" t="str">
        <f t="shared" ca="1" si="11"/>
        <v/>
      </c>
      <c r="J181" s="142"/>
      <c r="K181" t="str">
        <f t="shared" ca="1" si="12"/>
        <v/>
      </c>
      <c r="L181" s="142"/>
      <c r="M181" s="142"/>
      <c r="N181" s="142"/>
      <c r="O181" s="146"/>
      <c r="P181" s="146"/>
      <c r="Q181" s="145">
        <f t="shared" si="14"/>
        <v>0</v>
      </c>
      <c r="R181" s="126">
        <f t="shared" si="13"/>
        <v>0</v>
      </c>
    </row>
    <row r="182" spans="1:18" x14ac:dyDescent="0.55000000000000004">
      <c r="A182">
        <v>173</v>
      </c>
      <c r="B182" s="142"/>
      <c r="C182" s="142"/>
      <c r="D182" s="142"/>
      <c r="E182" s="142"/>
      <c r="F182" s="142"/>
      <c r="G182" t="str">
        <f t="shared" si="10"/>
        <v/>
      </c>
      <c r="H182" s="142"/>
      <c r="I182" t="str">
        <f t="shared" ca="1" si="11"/>
        <v/>
      </c>
      <c r="J182" s="142"/>
      <c r="K182" t="str">
        <f t="shared" ca="1" si="12"/>
        <v/>
      </c>
      <c r="L182" s="142"/>
      <c r="M182" s="142"/>
      <c r="N182" s="142"/>
      <c r="O182" s="146"/>
      <c r="P182" s="146"/>
      <c r="Q182" s="145">
        <f t="shared" si="14"/>
        <v>0</v>
      </c>
      <c r="R182" s="126">
        <f t="shared" si="13"/>
        <v>0</v>
      </c>
    </row>
    <row r="183" spans="1:18" x14ac:dyDescent="0.55000000000000004">
      <c r="A183">
        <v>174</v>
      </c>
      <c r="B183" s="142"/>
      <c r="C183" s="142"/>
      <c r="D183" s="142"/>
      <c r="E183" s="142"/>
      <c r="F183" s="142"/>
      <c r="G183" t="str">
        <f t="shared" si="10"/>
        <v/>
      </c>
      <c r="H183" s="142"/>
      <c r="I183" t="str">
        <f t="shared" ca="1" si="11"/>
        <v/>
      </c>
      <c r="J183" s="142"/>
      <c r="K183" t="str">
        <f t="shared" ca="1" si="12"/>
        <v/>
      </c>
      <c r="L183" s="142"/>
      <c r="M183" s="142"/>
      <c r="N183" s="142"/>
      <c r="O183" s="146"/>
      <c r="P183" s="146"/>
      <c r="Q183" s="145">
        <f t="shared" si="14"/>
        <v>0</v>
      </c>
      <c r="R183" s="126">
        <f t="shared" si="13"/>
        <v>0</v>
      </c>
    </row>
    <row r="184" spans="1:18" x14ac:dyDescent="0.55000000000000004">
      <c r="A184">
        <v>175</v>
      </c>
      <c r="B184" s="142"/>
      <c r="C184" s="142"/>
      <c r="D184" s="142"/>
      <c r="E184" s="142"/>
      <c r="F184" s="142"/>
      <c r="G184" t="str">
        <f t="shared" si="10"/>
        <v/>
      </c>
      <c r="H184" s="142"/>
      <c r="I184" t="str">
        <f t="shared" ca="1" si="11"/>
        <v/>
      </c>
      <c r="J184" s="142"/>
      <c r="K184" t="str">
        <f t="shared" ca="1" si="12"/>
        <v/>
      </c>
      <c r="L184" s="142"/>
      <c r="M184" s="142"/>
      <c r="N184" s="142"/>
      <c r="O184" s="146"/>
      <c r="P184" s="146"/>
      <c r="Q184" s="145">
        <f t="shared" si="14"/>
        <v>0</v>
      </c>
      <c r="R184" s="126">
        <f t="shared" si="13"/>
        <v>0</v>
      </c>
    </row>
    <row r="185" spans="1:18" x14ac:dyDescent="0.55000000000000004">
      <c r="A185">
        <v>176</v>
      </c>
      <c r="B185" s="142"/>
      <c r="C185" s="142"/>
      <c r="D185" s="142"/>
      <c r="E185" s="142"/>
      <c r="F185" s="142"/>
      <c r="G185" t="str">
        <f t="shared" si="10"/>
        <v/>
      </c>
      <c r="H185" s="142"/>
      <c r="I185" t="str">
        <f t="shared" ca="1" si="11"/>
        <v/>
      </c>
      <c r="J185" s="142"/>
      <c r="K185" t="str">
        <f t="shared" ca="1" si="12"/>
        <v/>
      </c>
      <c r="L185" s="142"/>
      <c r="M185" s="142"/>
      <c r="N185" s="142"/>
      <c r="O185" s="146"/>
      <c r="P185" s="146"/>
      <c r="Q185" s="145">
        <f t="shared" si="14"/>
        <v>0</v>
      </c>
      <c r="R185" s="126">
        <f t="shared" si="13"/>
        <v>0</v>
      </c>
    </row>
    <row r="186" spans="1:18" x14ac:dyDescent="0.55000000000000004">
      <c r="A186">
        <v>177</v>
      </c>
      <c r="B186" s="142"/>
      <c r="C186" s="142"/>
      <c r="D186" s="142"/>
      <c r="E186" s="142"/>
      <c r="F186" s="142"/>
      <c r="G186" t="str">
        <f t="shared" si="10"/>
        <v/>
      </c>
      <c r="H186" s="142"/>
      <c r="I186" t="str">
        <f t="shared" ca="1" si="11"/>
        <v/>
      </c>
      <c r="J186" s="142"/>
      <c r="K186" t="str">
        <f t="shared" ca="1" si="12"/>
        <v/>
      </c>
      <c r="L186" s="142"/>
      <c r="M186" s="142"/>
      <c r="N186" s="142"/>
      <c r="O186" s="146"/>
      <c r="P186" s="146"/>
      <c r="Q186" s="145">
        <f t="shared" si="14"/>
        <v>0</v>
      </c>
      <c r="R186" s="126">
        <f t="shared" si="13"/>
        <v>0</v>
      </c>
    </row>
    <row r="187" spans="1:18" x14ac:dyDescent="0.55000000000000004">
      <c r="A187">
        <v>178</v>
      </c>
      <c r="B187" s="142"/>
      <c r="C187" s="142"/>
      <c r="D187" s="142"/>
      <c r="E187" s="142"/>
      <c r="F187" s="142"/>
      <c r="G187" t="str">
        <f t="shared" si="10"/>
        <v/>
      </c>
      <c r="H187" s="142"/>
      <c r="I187" t="str">
        <f t="shared" ca="1" si="11"/>
        <v/>
      </c>
      <c r="J187" s="142"/>
      <c r="K187" t="str">
        <f t="shared" ca="1" si="12"/>
        <v/>
      </c>
      <c r="L187" s="142"/>
      <c r="M187" s="142"/>
      <c r="N187" s="142"/>
      <c r="O187" s="146"/>
      <c r="P187" s="146"/>
      <c r="Q187" s="145">
        <f t="shared" si="14"/>
        <v>0</v>
      </c>
      <c r="R187" s="126">
        <f t="shared" si="13"/>
        <v>0</v>
      </c>
    </row>
    <row r="188" spans="1:18" x14ac:dyDescent="0.55000000000000004">
      <c r="A188">
        <v>179</v>
      </c>
      <c r="B188" s="142"/>
      <c r="C188" s="142"/>
      <c r="D188" s="142"/>
      <c r="E188" s="142"/>
      <c r="F188" s="142"/>
      <c r="G188" t="str">
        <f t="shared" si="10"/>
        <v/>
      </c>
      <c r="H188" s="142"/>
      <c r="I188" t="str">
        <f t="shared" ca="1" si="11"/>
        <v/>
      </c>
      <c r="J188" s="142"/>
      <c r="K188" t="str">
        <f t="shared" ca="1" si="12"/>
        <v/>
      </c>
      <c r="L188" s="142"/>
      <c r="M188" s="142"/>
      <c r="N188" s="142"/>
      <c r="O188" s="146"/>
      <c r="P188" s="146"/>
      <c r="Q188" s="145">
        <f t="shared" si="14"/>
        <v>0</v>
      </c>
      <c r="R188" s="126">
        <f t="shared" si="13"/>
        <v>0</v>
      </c>
    </row>
    <row r="189" spans="1:18" x14ac:dyDescent="0.55000000000000004">
      <c r="A189">
        <v>180</v>
      </c>
      <c r="B189" s="142"/>
      <c r="C189" s="142"/>
      <c r="D189" s="142"/>
      <c r="E189" s="142"/>
      <c r="F189" s="142"/>
      <c r="G189" t="str">
        <f t="shared" si="10"/>
        <v/>
      </c>
      <c r="H189" s="142"/>
      <c r="I189" t="str">
        <f t="shared" ca="1" si="11"/>
        <v/>
      </c>
      <c r="J189" s="142"/>
      <c r="K189" t="str">
        <f t="shared" ca="1" si="12"/>
        <v/>
      </c>
      <c r="L189" s="142"/>
      <c r="M189" s="142"/>
      <c r="N189" s="142"/>
      <c r="O189" s="146"/>
      <c r="P189" s="146"/>
      <c r="Q189" s="145">
        <f t="shared" si="14"/>
        <v>0</v>
      </c>
      <c r="R189" s="126">
        <f t="shared" si="13"/>
        <v>0</v>
      </c>
    </row>
    <row r="190" spans="1:18" x14ac:dyDescent="0.55000000000000004">
      <c r="A190">
        <v>181</v>
      </c>
      <c r="B190" s="142"/>
      <c r="C190" s="142"/>
      <c r="D190" s="142"/>
      <c r="E190" s="142"/>
      <c r="F190" s="142"/>
      <c r="G190" t="str">
        <f t="shared" si="10"/>
        <v/>
      </c>
      <c r="H190" s="142"/>
      <c r="I190" t="str">
        <f t="shared" ca="1" si="11"/>
        <v/>
      </c>
      <c r="J190" s="142"/>
      <c r="K190" t="str">
        <f t="shared" ca="1" si="12"/>
        <v/>
      </c>
      <c r="L190" s="142"/>
      <c r="M190" s="142"/>
      <c r="N190" s="142"/>
      <c r="O190" s="146"/>
      <c r="P190" s="146"/>
      <c r="Q190" s="145">
        <f t="shared" si="14"/>
        <v>0</v>
      </c>
      <c r="R190" s="126">
        <f t="shared" si="13"/>
        <v>0</v>
      </c>
    </row>
    <row r="191" spans="1:18" x14ac:dyDescent="0.55000000000000004">
      <c r="A191">
        <v>182</v>
      </c>
      <c r="B191" s="142"/>
      <c r="C191" s="142"/>
      <c r="D191" s="142"/>
      <c r="E191" s="142"/>
      <c r="F191" s="142"/>
      <c r="G191" t="str">
        <f t="shared" si="10"/>
        <v/>
      </c>
      <c r="H191" s="142"/>
      <c r="I191" t="str">
        <f t="shared" ca="1" si="11"/>
        <v/>
      </c>
      <c r="J191" s="142"/>
      <c r="K191" t="str">
        <f t="shared" ca="1" si="12"/>
        <v/>
      </c>
      <c r="L191" s="142"/>
      <c r="M191" s="142"/>
      <c r="N191" s="142"/>
      <c r="O191" s="146"/>
      <c r="P191" s="146"/>
      <c r="Q191" s="145">
        <f t="shared" si="14"/>
        <v>0</v>
      </c>
      <c r="R191" s="126">
        <f t="shared" si="13"/>
        <v>0</v>
      </c>
    </row>
    <row r="192" spans="1:18" x14ac:dyDescent="0.55000000000000004">
      <c r="A192">
        <v>183</v>
      </c>
      <c r="B192" s="142"/>
      <c r="C192" s="142"/>
      <c r="D192" s="142"/>
      <c r="E192" s="142"/>
      <c r="F192" s="142"/>
      <c r="G192" t="str">
        <f t="shared" si="10"/>
        <v/>
      </c>
      <c r="H192" s="142"/>
      <c r="I192" t="str">
        <f t="shared" ca="1" si="11"/>
        <v/>
      </c>
      <c r="J192" s="142"/>
      <c r="K192" t="str">
        <f t="shared" ca="1" si="12"/>
        <v/>
      </c>
      <c r="L192" s="142"/>
      <c r="M192" s="142"/>
      <c r="N192" s="142"/>
      <c r="O192" s="146"/>
      <c r="P192" s="146"/>
      <c r="Q192" s="145">
        <f t="shared" si="14"/>
        <v>0</v>
      </c>
      <c r="R192" s="126">
        <f t="shared" si="13"/>
        <v>0</v>
      </c>
    </row>
    <row r="193" spans="1:18" x14ac:dyDescent="0.55000000000000004">
      <c r="A193">
        <v>184</v>
      </c>
      <c r="B193" s="142"/>
      <c r="C193" s="142"/>
      <c r="D193" s="142"/>
      <c r="E193" s="142"/>
      <c r="F193" s="142"/>
      <c r="G193" t="str">
        <f t="shared" si="10"/>
        <v/>
      </c>
      <c r="H193" s="142"/>
      <c r="I193" t="str">
        <f t="shared" ca="1" si="11"/>
        <v/>
      </c>
      <c r="J193" s="142"/>
      <c r="K193" t="str">
        <f t="shared" ca="1" si="12"/>
        <v/>
      </c>
      <c r="L193" s="142"/>
      <c r="M193" s="142"/>
      <c r="N193" s="142"/>
      <c r="O193" s="146"/>
      <c r="P193" s="146"/>
      <c r="Q193" s="145">
        <f t="shared" si="14"/>
        <v>0</v>
      </c>
      <c r="R193" s="126">
        <f t="shared" si="13"/>
        <v>0</v>
      </c>
    </row>
    <row r="194" spans="1:18" x14ac:dyDescent="0.55000000000000004">
      <c r="A194">
        <v>185</v>
      </c>
      <c r="B194" s="142"/>
      <c r="C194" s="142"/>
      <c r="D194" s="142"/>
      <c r="E194" s="142"/>
      <c r="F194" s="142"/>
      <c r="G194" t="str">
        <f t="shared" si="10"/>
        <v/>
      </c>
      <c r="H194" s="142"/>
      <c r="I194" t="str">
        <f t="shared" ca="1" si="11"/>
        <v/>
      </c>
      <c r="J194" s="142"/>
      <c r="K194" t="str">
        <f t="shared" ca="1" si="12"/>
        <v/>
      </c>
      <c r="L194" s="142"/>
      <c r="M194" s="142"/>
      <c r="N194" s="142"/>
      <c r="O194" s="146"/>
      <c r="P194" s="146"/>
      <c r="Q194" s="145">
        <f t="shared" si="14"/>
        <v>0</v>
      </c>
      <c r="R194" s="126">
        <f t="shared" si="13"/>
        <v>0</v>
      </c>
    </row>
    <row r="195" spans="1:18" x14ac:dyDescent="0.55000000000000004">
      <c r="A195">
        <v>186</v>
      </c>
      <c r="B195" s="142"/>
      <c r="C195" s="142"/>
      <c r="D195" s="142"/>
      <c r="E195" s="142"/>
      <c r="F195" s="142"/>
      <c r="G195" t="str">
        <f t="shared" si="10"/>
        <v/>
      </c>
      <c r="H195" s="142"/>
      <c r="I195" t="str">
        <f t="shared" ca="1" si="11"/>
        <v/>
      </c>
      <c r="J195" s="142"/>
      <c r="K195" t="str">
        <f t="shared" ca="1" si="12"/>
        <v/>
      </c>
      <c r="L195" s="142"/>
      <c r="M195" s="142"/>
      <c r="N195" s="142"/>
      <c r="O195" s="146"/>
      <c r="P195" s="146"/>
      <c r="Q195" s="145">
        <f t="shared" si="14"/>
        <v>0</v>
      </c>
      <c r="R195" s="126">
        <f t="shared" si="13"/>
        <v>0</v>
      </c>
    </row>
    <row r="196" spans="1:18" x14ac:dyDescent="0.55000000000000004">
      <c r="A196">
        <v>187</v>
      </c>
      <c r="B196" s="142"/>
      <c r="C196" s="142"/>
      <c r="D196" s="142"/>
      <c r="E196" s="142"/>
      <c r="F196" s="142"/>
      <c r="G196" t="str">
        <f t="shared" si="10"/>
        <v/>
      </c>
      <c r="H196" s="142"/>
      <c r="I196" t="str">
        <f t="shared" ca="1" si="11"/>
        <v/>
      </c>
      <c r="J196" s="142"/>
      <c r="K196" t="str">
        <f t="shared" ca="1" si="12"/>
        <v/>
      </c>
      <c r="L196" s="142"/>
      <c r="M196" s="142"/>
      <c r="N196" s="142"/>
      <c r="O196" s="146"/>
      <c r="P196" s="146"/>
      <c r="Q196" s="145">
        <f t="shared" si="14"/>
        <v>0</v>
      </c>
      <c r="R196" s="126">
        <f t="shared" si="13"/>
        <v>0</v>
      </c>
    </row>
    <row r="197" spans="1:18" x14ac:dyDescent="0.55000000000000004">
      <c r="A197">
        <v>188</v>
      </c>
      <c r="B197" s="142"/>
      <c r="C197" s="142"/>
      <c r="D197" s="142"/>
      <c r="E197" s="142"/>
      <c r="F197" s="142"/>
      <c r="G197" t="str">
        <f t="shared" si="10"/>
        <v/>
      </c>
      <c r="H197" s="142"/>
      <c r="I197" t="str">
        <f t="shared" ca="1" si="11"/>
        <v/>
      </c>
      <c r="J197" s="142"/>
      <c r="K197" t="str">
        <f t="shared" ca="1" si="12"/>
        <v/>
      </c>
      <c r="L197" s="142"/>
      <c r="M197" s="142"/>
      <c r="N197" s="142"/>
      <c r="O197" s="146"/>
      <c r="P197" s="146"/>
      <c r="Q197" s="145">
        <f t="shared" si="14"/>
        <v>0</v>
      </c>
      <c r="R197" s="126">
        <f t="shared" si="13"/>
        <v>0</v>
      </c>
    </row>
    <row r="198" spans="1:18" x14ac:dyDescent="0.55000000000000004">
      <c r="A198">
        <v>189</v>
      </c>
      <c r="B198" s="142"/>
      <c r="C198" s="142"/>
      <c r="D198" s="142"/>
      <c r="E198" s="142"/>
      <c r="F198" s="142"/>
      <c r="G198" t="str">
        <f t="shared" si="10"/>
        <v/>
      </c>
      <c r="H198" s="142"/>
      <c r="I198" t="str">
        <f t="shared" ca="1" si="11"/>
        <v/>
      </c>
      <c r="J198" s="142"/>
      <c r="K198" t="str">
        <f t="shared" ca="1" si="12"/>
        <v/>
      </c>
      <c r="L198" s="142"/>
      <c r="M198" s="142"/>
      <c r="N198" s="142"/>
      <c r="O198" s="146"/>
      <c r="P198" s="146"/>
      <c r="Q198" s="145">
        <f t="shared" si="14"/>
        <v>0</v>
      </c>
      <c r="R198" s="126">
        <f t="shared" si="13"/>
        <v>0</v>
      </c>
    </row>
    <row r="199" spans="1:18" x14ac:dyDescent="0.55000000000000004">
      <c r="A199">
        <v>190</v>
      </c>
      <c r="B199" s="142"/>
      <c r="C199" s="142"/>
      <c r="D199" s="142"/>
      <c r="E199" s="142"/>
      <c r="F199" s="142"/>
      <c r="G199" t="str">
        <f t="shared" si="10"/>
        <v/>
      </c>
      <c r="H199" s="142"/>
      <c r="I199" t="str">
        <f t="shared" ca="1" si="11"/>
        <v/>
      </c>
      <c r="J199" s="142"/>
      <c r="K199" t="str">
        <f t="shared" ca="1" si="12"/>
        <v/>
      </c>
      <c r="L199" s="142"/>
      <c r="M199" s="142"/>
      <c r="N199" s="142"/>
      <c r="O199" s="146"/>
      <c r="P199" s="146"/>
      <c r="Q199" s="145">
        <f t="shared" si="14"/>
        <v>0</v>
      </c>
      <c r="R199" s="126">
        <f t="shared" si="13"/>
        <v>0</v>
      </c>
    </row>
    <row r="200" spans="1:18" x14ac:dyDescent="0.55000000000000004">
      <c r="A200">
        <v>191</v>
      </c>
      <c r="B200" s="142"/>
      <c r="C200" s="142"/>
      <c r="D200" s="142"/>
      <c r="E200" s="142"/>
      <c r="F200" s="142"/>
      <c r="G200" t="str">
        <f t="shared" si="10"/>
        <v/>
      </c>
      <c r="H200" s="142"/>
      <c r="I200" t="str">
        <f t="shared" ca="1" si="11"/>
        <v/>
      </c>
      <c r="J200" s="142"/>
      <c r="K200" t="str">
        <f t="shared" ca="1" si="12"/>
        <v/>
      </c>
      <c r="L200" s="142"/>
      <c r="M200" s="142"/>
      <c r="N200" s="142"/>
      <c r="O200" s="146"/>
      <c r="P200" s="146"/>
      <c r="Q200" s="145">
        <f t="shared" si="14"/>
        <v>0</v>
      </c>
      <c r="R200" s="126">
        <f t="shared" si="13"/>
        <v>0</v>
      </c>
    </row>
    <row r="201" spans="1:18" x14ac:dyDescent="0.55000000000000004">
      <c r="A201">
        <v>192</v>
      </c>
      <c r="B201" s="142"/>
      <c r="C201" s="142"/>
      <c r="D201" s="142"/>
      <c r="E201" s="142"/>
      <c r="F201" s="142"/>
      <c r="G201" t="str">
        <f t="shared" si="10"/>
        <v/>
      </c>
      <c r="H201" s="142"/>
      <c r="I201" t="str">
        <f t="shared" ca="1" si="11"/>
        <v/>
      </c>
      <c r="J201" s="142"/>
      <c r="K201" t="str">
        <f t="shared" ca="1" si="12"/>
        <v/>
      </c>
      <c r="L201" s="142"/>
      <c r="M201" s="142"/>
      <c r="N201" s="142"/>
      <c r="O201" s="146"/>
      <c r="P201" s="146"/>
      <c r="Q201" s="145">
        <f t="shared" si="14"/>
        <v>0</v>
      </c>
      <c r="R201" s="126">
        <f t="shared" si="13"/>
        <v>0</v>
      </c>
    </row>
    <row r="202" spans="1:18" x14ac:dyDescent="0.55000000000000004">
      <c r="A202">
        <v>193</v>
      </c>
      <c r="B202" s="142"/>
      <c r="C202" s="142"/>
      <c r="D202" s="142"/>
      <c r="E202" s="142"/>
      <c r="F202" s="142"/>
      <c r="G202" t="str">
        <f t="shared" si="10"/>
        <v/>
      </c>
      <c r="H202" s="142"/>
      <c r="I202" t="str">
        <f t="shared" ca="1" si="11"/>
        <v/>
      </c>
      <c r="J202" s="142"/>
      <c r="K202" t="str">
        <f t="shared" ca="1" si="12"/>
        <v/>
      </c>
      <c r="L202" s="142"/>
      <c r="M202" s="142"/>
      <c r="N202" s="142"/>
      <c r="O202" s="146"/>
      <c r="P202" s="146"/>
      <c r="Q202" s="145">
        <f t="shared" si="14"/>
        <v>0</v>
      </c>
      <c r="R202" s="126">
        <f t="shared" si="13"/>
        <v>0</v>
      </c>
    </row>
    <row r="203" spans="1:18" x14ac:dyDescent="0.55000000000000004">
      <c r="A203">
        <v>194</v>
      </c>
      <c r="B203" s="142"/>
      <c r="C203" s="142"/>
      <c r="D203" s="142"/>
      <c r="E203" s="142"/>
      <c r="F203" s="142"/>
      <c r="G203" t="str">
        <f t="shared" ref="G203:G266" si="15">LEFT(F203,1)</f>
        <v/>
      </c>
      <c r="H203" s="142"/>
      <c r="I203" t="str">
        <f t="shared" ref="I203:I266" ca="1" si="16">IFERROR(VLOOKUP(H203,INDIRECT(G203&amp;"CATL"),2,FALSE),"")</f>
        <v/>
      </c>
      <c r="J203" s="142"/>
      <c r="K203" t="str">
        <f t="shared" ref="K203:K266" ca="1" si="17">IFERROR(VLOOKUP(J203,INDIRECT("SUB"&amp;I203&amp;"L"),2,FALSE),"")</f>
        <v/>
      </c>
      <c r="L203" s="142"/>
      <c r="M203" s="142"/>
      <c r="N203" s="142"/>
      <c r="O203" s="146"/>
      <c r="P203" s="146"/>
      <c r="Q203" s="145">
        <f t="shared" si="14"/>
        <v>0</v>
      </c>
      <c r="R203" s="126">
        <f t="shared" ref="R203:R266" si="18">O203-P203</f>
        <v>0</v>
      </c>
    </row>
    <row r="204" spans="1:18" x14ac:dyDescent="0.55000000000000004">
      <c r="A204">
        <v>195</v>
      </c>
      <c r="B204" s="142"/>
      <c r="C204" s="142"/>
      <c r="D204" s="142"/>
      <c r="E204" s="142"/>
      <c r="F204" s="142"/>
      <c r="G204" t="str">
        <f t="shared" si="15"/>
        <v/>
      </c>
      <c r="H204" s="142"/>
      <c r="I204" t="str">
        <f t="shared" ca="1" si="16"/>
        <v/>
      </c>
      <c r="J204" s="142"/>
      <c r="K204" t="str">
        <f t="shared" ca="1" si="17"/>
        <v/>
      </c>
      <c r="L204" s="142"/>
      <c r="M204" s="142"/>
      <c r="N204" s="142"/>
      <c r="O204" s="146"/>
      <c r="P204" s="146"/>
      <c r="Q204" s="145">
        <f t="shared" ref="Q204:Q267" si="19">Q203+O204-P204</f>
        <v>0</v>
      </c>
      <c r="R204" s="126">
        <f t="shared" si="18"/>
        <v>0</v>
      </c>
    </row>
    <row r="205" spans="1:18" x14ac:dyDescent="0.55000000000000004">
      <c r="A205">
        <v>196</v>
      </c>
      <c r="B205" s="142"/>
      <c r="C205" s="142"/>
      <c r="D205" s="142"/>
      <c r="E205" s="142"/>
      <c r="F205" s="142"/>
      <c r="G205" t="str">
        <f t="shared" si="15"/>
        <v/>
      </c>
      <c r="H205" s="142"/>
      <c r="I205" t="str">
        <f t="shared" ca="1" si="16"/>
        <v/>
      </c>
      <c r="J205" s="142"/>
      <c r="K205" t="str">
        <f t="shared" ca="1" si="17"/>
        <v/>
      </c>
      <c r="L205" s="142"/>
      <c r="M205" s="142"/>
      <c r="N205" s="142"/>
      <c r="O205" s="146"/>
      <c r="P205" s="146"/>
      <c r="Q205" s="145">
        <f t="shared" si="19"/>
        <v>0</v>
      </c>
      <c r="R205" s="126">
        <f t="shared" si="18"/>
        <v>0</v>
      </c>
    </row>
    <row r="206" spans="1:18" x14ac:dyDescent="0.55000000000000004">
      <c r="A206">
        <v>197</v>
      </c>
      <c r="B206" s="142"/>
      <c r="C206" s="142"/>
      <c r="D206" s="142"/>
      <c r="E206" s="142"/>
      <c r="F206" s="142"/>
      <c r="G206" t="str">
        <f t="shared" si="15"/>
        <v/>
      </c>
      <c r="H206" s="142"/>
      <c r="I206" t="str">
        <f t="shared" ca="1" si="16"/>
        <v/>
      </c>
      <c r="J206" s="142"/>
      <c r="K206" t="str">
        <f t="shared" ca="1" si="17"/>
        <v/>
      </c>
      <c r="L206" s="142"/>
      <c r="M206" s="142"/>
      <c r="N206" s="142"/>
      <c r="O206" s="146"/>
      <c r="P206" s="146"/>
      <c r="Q206" s="145">
        <f t="shared" si="19"/>
        <v>0</v>
      </c>
      <c r="R206" s="126">
        <f t="shared" si="18"/>
        <v>0</v>
      </c>
    </row>
    <row r="207" spans="1:18" x14ac:dyDescent="0.55000000000000004">
      <c r="A207">
        <v>198</v>
      </c>
      <c r="B207" s="142"/>
      <c r="C207" s="142"/>
      <c r="D207" s="142"/>
      <c r="E207" s="142"/>
      <c r="F207" s="142"/>
      <c r="G207" t="str">
        <f t="shared" si="15"/>
        <v/>
      </c>
      <c r="H207" s="142"/>
      <c r="I207" t="str">
        <f t="shared" ca="1" si="16"/>
        <v/>
      </c>
      <c r="J207" s="142"/>
      <c r="K207" t="str">
        <f t="shared" ca="1" si="17"/>
        <v/>
      </c>
      <c r="L207" s="142"/>
      <c r="M207" s="142"/>
      <c r="N207" s="142"/>
      <c r="O207" s="146"/>
      <c r="P207" s="146"/>
      <c r="Q207" s="145">
        <f t="shared" si="19"/>
        <v>0</v>
      </c>
      <c r="R207" s="126">
        <f t="shared" si="18"/>
        <v>0</v>
      </c>
    </row>
    <row r="208" spans="1:18" x14ac:dyDescent="0.55000000000000004">
      <c r="A208">
        <v>199</v>
      </c>
      <c r="B208" s="142"/>
      <c r="C208" s="142"/>
      <c r="D208" s="142"/>
      <c r="E208" s="142"/>
      <c r="F208" s="142"/>
      <c r="G208" t="str">
        <f t="shared" si="15"/>
        <v/>
      </c>
      <c r="H208" s="142"/>
      <c r="I208" t="str">
        <f t="shared" ca="1" si="16"/>
        <v/>
      </c>
      <c r="J208" s="142"/>
      <c r="K208" t="str">
        <f t="shared" ca="1" si="17"/>
        <v/>
      </c>
      <c r="L208" s="142"/>
      <c r="M208" s="142"/>
      <c r="N208" s="142"/>
      <c r="O208" s="146"/>
      <c r="P208" s="146"/>
      <c r="Q208" s="145">
        <f t="shared" si="19"/>
        <v>0</v>
      </c>
      <c r="R208" s="126">
        <f t="shared" si="18"/>
        <v>0</v>
      </c>
    </row>
    <row r="209" spans="1:18" x14ac:dyDescent="0.55000000000000004">
      <c r="A209">
        <v>200</v>
      </c>
      <c r="B209" s="142"/>
      <c r="C209" s="142"/>
      <c r="D209" s="142"/>
      <c r="E209" s="142"/>
      <c r="F209" s="142"/>
      <c r="G209" t="str">
        <f t="shared" si="15"/>
        <v/>
      </c>
      <c r="H209" s="142"/>
      <c r="I209" t="str">
        <f t="shared" ca="1" si="16"/>
        <v/>
      </c>
      <c r="J209" s="142"/>
      <c r="K209" t="str">
        <f t="shared" ca="1" si="17"/>
        <v/>
      </c>
      <c r="L209" s="142"/>
      <c r="M209" s="142"/>
      <c r="N209" s="142"/>
      <c r="O209" s="146"/>
      <c r="P209" s="146"/>
      <c r="Q209" s="145">
        <f t="shared" si="19"/>
        <v>0</v>
      </c>
      <c r="R209" s="126">
        <f t="shared" si="18"/>
        <v>0</v>
      </c>
    </row>
    <row r="210" spans="1:18" x14ac:dyDescent="0.55000000000000004">
      <c r="A210">
        <v>201</v>
      </c>
      <c r="B210" s="142"/>
      <c r="C210" s="142"/>
      <c r="D210" s="142"/>
      <c r="E210" s="142"/>
      <c r="F210" s="142"/>
      <c r="G210" t="str">
        <f t="shared" si="15"/>
        <v/>
      </c>
      <c r="H210" s="142"/>
      <c r="I210" t="str">
        <f t="shared" ca="1" si="16"/>
        <v/>
      </c>
      <c r="J210" s="142"/>
      <c r="K210" t="str">
        <f t="shared" ca="1" si="17"/>
        <v/>
      </c>
      <c r="L210" s="142"/>
      <c r="M210" s="142"/>
      <c r="N210" s="142"/>
      <c r="O210" s="146"/>
      <c r="P210" s="146"/>
      <c r="Q210" s="145">
        <f t="shared" si="19"/>
        <v>0</v>
      </c>
      <c r="R210" s="126">
        <f t="shared" si="18"/>
        <v>0</v>
      </c>
    </row>
    <row r="211" spans="1:18" x14ac:dyDescent="0.55000000000000004">
      <c r="A211">
        <v>202</v>
      </c>
      <c r="B211" s="142"/>
      <c r="C211" s="142"/>
      <c r="D211" s="142"/>
      <c r="E211" s="142"/>
      <c r="F211" s="142"/>
      <c r="G211" t="str">
        <f t="shared" si="15"/>
        <v/>
      </c>
      <c r="H211" s="142"/>
      <c r="I211" t="str">
        <f t="shared" ca="1" si="16"/>
        <v/>
      </c>
      <c r="J211" s="142"/>
      <c r="K211" t="str">
        <f t="shared" ca="1" si="17"/>
        <v/>
      </c>
      <c r="L211" s="142"/>
      <c r="M211" s="142"/>
      <c r="N211" s="142"/>
      <c r="O211" s="146"/>
      <c r="P211" s="146"/>
      <c r="Q211" s="145">
        <f t="shared" si="19"/>
        <v>0</v>
      </c>
      <c r="R211" s="126">
        <f t="shared" si="18"/>
        <v>0</v>
      </c>
    </row>
    <row r="212" spans="1:18" x14ac:dyDescent="0.55000000000000004">
      <c r="A212">
        <v>203</v>
      </c>
      <c r="B212" s="142"/>
      <c r="C212" s="142"/>
      <c r="D212" s="142"/>
      <c r="E212" s="142"/>
      <c r="F212" s="142"/>
      <c r="G212" t="str">
        <f t="shared" si="15"/>
        <v/>
      </c>
      <c r="H212" s="142"/>
      <c r="I212" t="str">
        <f t="shared" ca="1" si="16"/>
        <v/>
      </c>
      <c r="J212" s="142"/>
      <c r="K212" t="str">
        <f t="shared" ca="1" si="17"/>
        <v/>
      </c>
      <c r="L212" s="142"/>
      <c r="M212" s="142"/>
      <c r="N212" s="142"/>
      <c r="O212" s="146"/>
      <c r="P212" s="146"/>
      <c r="Q212" s="145">
        <f t="shared" si="19"/>
        <v>0</v>
      </c>
      <c r="R212" s="126">
        <f t="shared" si="18"/>
        <v>0</v>
      </c>
    </row>
    <row r="213" spans="1:18" x14ac:dyDescent="0.55000000000000004">
      <c r="A213">
        <v>204</v>
      </c>
      <c r="B213" s="142"/>
      <c r="C213" s="142"/>
      <c r="D213" s="142"/>
      <c r="E213" s="142"/>
      <c r="F213" s="142"/>
      <c r="G213" t="str">
        <f t="shared" si="15"/>
        <v/>
      </c>
      <c r="H213" s="142"/>
      <c r="I213" t="str">
        <f t="shared" ca="1" si="16"/>
        <v/>
      </c>
      <c r="J213" s="142"/>
      <c r="K213" t="str">
        <f t="shared" ca="1" si="17"/>
        <v/>
      </c>
      <c r="L213" s="142"/>
      <c r="M213" s="142"/>
      <c r="N213" s="142"/>
      <c r="O213" s="146"/>
      <c r="P213" s="146"/>
      <c r="Q213" s="145">
        <f t="shared" si="19"/>
        <v>0</v>
      </c>
      <c r="R213" s="126">
        <f t="shared" si="18"/>
        <v>0</v>
      </c>
    </row>
    <row r="214" spans="1:18" x14ac:dyDescent="0.55000000000000004">
      <c r="A214">
        <v>205</v>
      </c>
      <c r="B214" s="142"/>
      <c r="C214" s="142"/>
      <c r="D214" s="142"/>
      <c r="E214" s="142"/>
      <c r="F214" s="142"/>
      <c r="G214" t="str">
        <f t="shared" si="15"/>
        <v/>
      </c>
      <c r="H214" s="142"/>
      <c r="I214" t="str">
        <f t="shared" ca="1" si="16"/>
        <v/>
      </c>
      <c r="J214" s="142"/>
      <c r="K214" t="str">
        <f t="shared" ca="1" si="17"/>
        <v/>
      </c>
      <c r="L214" s="142"/>
      <c r="M214" s="142"/>
      <c r="N214" s="142"/>
      <c r="O214" s="146"/>
      <c r="P214" s="146"/>
      <c r="Q214" s="145">
        <f t="shared" si="19"/>
        <v>0</v>
      </c>
      <c r="R214" s="126">
        <f t="shared" si="18"/>
        <v>0</v>
      </c>
    </row>
    <row r="215" spans="1:18" x14ac:dyDescent="0.55000000000000004">
      <c r="A215">
        <v>206</v>
      </c>
      <c r="B215" s="142"/>
      <c r="C215" s="142"/>
      <c r="D215" s="142"/>
      <c r="E215" s="142"/>
      <c r="F215" s="142"/>
      <c r="G215" t="str">
        <f t="shared" si="15"/>
        <v/>
      </c>
      <c r="H215" s="142"/>
      <c r="I215" t="str">
        <f t="shared" ca="1" si="16"/>
        <v/>
      </c>
      <c r="J215" s="142"/>
      <c r="K215" t="str">
        <f t="shared" ca="1" si="17"/>
        <v/>
      </c>
      <c r="L215" s="142"/>
      <c r="M215" s="142"/>
      <c r="N215" s="142"/>
      <c r="O215" s="146"/>
      <c r="P215" s="146"/>
      <c r="Q215" s="145">
        <f t="shared" si="19"/>
        <v>0</v>
      </c>
      <c r="R215" s="126">
        <f t="shared" si="18"/>
        <v>0</v>
      </c>
    </row>
    <row r="216" spans="1:18" x14ac:dyDescent="0.55000000000000004">
      <c r="A216">
        <v>207</v>
      </c>
      <c r="B216" s="142"/>
      <c r="C216" s="142"/>
      <c r="D216" s="142"/>
      <c r="E216" s="142"/>
      <c r="F216" s="142"/>
      <c r="G216" t="str">
        <f t="shared" si="15"/>
        <v/>
      </c>
      <c r="H216" s="142"/>
      <c r="I216" t="str">
        <f t="shared" ca="1" si="16"/>
        <v/>
      </c>
      <c r="J216" s="142"/>
      <c r="K216" t="str">
        <f t="shared" ca="1" si="17"/>
        <v/>
      </c>
      <c r="L216" s="142"/>
      <c r="M216" s="142"/>
      <c r="N216" s="142"/>
      <c r="O216" s="146"/>
      <c r="P216" s="146"/>
      <c r="Q216" s="145">
        <f t="shared" si="19"/>
        <v>0</v>
      </c>
      <c r="R216" s="126">
        <f t="shared" si="18"/>
        <v>0</v>
      </c>
    </row>
    <row r="217" spans="1:18" x14ac:dyDescent="0.55000000000000004">
      <c r="A217">
        <v>208</v>
      </c>
      <c r="B217" s="142"/>
      <c r="C217" s="142"/>
      <c r="D217" s="142"/>
      <c r="E217" s="142"/>
      <c r="F217" s="142"/>
      <c r="G217" t="str">
        <f t="shared" si="15"/>
        <v/>
      </c>
      <c r="H217" s="142"/>
      <c r="I217" t="str">
        <f t="shared" ca="1" si="16"/>
        <v/>
      </c>
      <c r="J217" s="142"/>
      <c r="K217" t="str">
        <f t="shared" ca="1" si="17"/>
        <v/>
      </c>
      <c r="L217" s="142"/>
      <c r="M217" s="142"/>
      <c r="N217" s="142"/>
      <c r="O217" s="146"/>
      <c r="P217" s="146"/>
      <c r="Q217" s="145">
        <f t="shared" si="19"/>
        <v>0</v>
      </c>
      <c r="R217" s="126">
        <f t="shared" si="18"/>
        <v>0</v>
      </c>
    </row>
    <row r="218" spans="1:18" x14ac:dyDescent="0.55000000000000004">
      <c r="A218">
        <v>209</v>
      </c>
      <c r="B218" s="142"/>
      <c r="C218" s="142"/>
      <c r="D218" s="142"/>
      <c r="E218" s="142"/>
      <c r="F218" s="142"/>
      <c r="G218" t="str">
        <f t="shared" si="15"/>
        <v/>
      </c>
      <c r="H218" s="142"/>
      <c r="I218" t="str">
        <f t="shared" ca="1" si="16"/>
        <v/>
      </c>
      <c r="J218" s="142"/>
      <c r="K218" t="str">
        <f t="shared" ca="1" si="17"/>
        <v/>
      </c>
      <c r="L218" s="142"/>
      <c r="M218" s="142"/>
      <c r="N218" s="142"/>
      <c r="O218" s="146"/>
      <c r="P218" s="146"/>
      <c r="Q218" s="145">
        <f t="shared" si="19"/>
        <v>0</v>
      </c>
      <c r="R218" s="126">
        <f t="shared" si="18"/>
        <v>0</v>
      </c>
    </row>
    <row r="219" spans="1:18" x14ac:dyDescent="0.55000000000000004">
      <c r="A219">
        <v>210</v>
      </c>
      <c r="B219" s="142"/>
      <c r="C219" s="142"/>
      <c r="D219" s="142"/>
      <c r="E219" s="142"/>
      <c r="F219" s="142"/>
      <c r="G219" t="str">
        <f t="shared" si="15"/>
        <v/>
      </c>
      <c r="H219" s="142"/>
      <c r="I219" t="str">
        <f t="shared" ca="1" si="16"/>
        <v/>
      </c>
      <c r="J219" s="142"/>
      <c r="K219" t="str">
        <f t="shared" ca="1" si="17"/>
        <v/>
      </c>
      <c r="L219" s="142"/>
      <c r="M219" s="142"/>
      <c r="N219" s="142"/>
      <c r="O219" s="146"/>
      <c r="P219" s="146"/>
      <c r="Q219" s="145">
        <f t="shared" si="19"/>
        <v>0</v>
      </c>
      <c r="R219" s="126">
        <f t="shared" si="18"/>
        <v>0</v>
      </c>
    </row>
    <row r="220" spans="1:18" x14ac:dyDescent="0.55000000000000004">
      <c r="A220">
        <v>211</v>
      </c>
      <c r="B220" s="142"/>
      <c r="C220" s="142"/>
      <c r="D220" s="142"/>
      <c r="E220" s="142"/>
      <c r="F220" s="142"/>
      <c r="G220" t="str">
        <f t="shared" si="15"/>
        <v/>
      </c>
      <c r="H220" s="142"/>
      <c r="I220" t="str">
        <f t="shared" ca="1" si="16"/>
        <v/>
      </c>
      <c r="J220" s="142"/>
      <c r="K220" t="str">
        <f t="shared" ca="1" si="17"/>
        <v/>
      </c>
      <c r="L220" s="142"/>
      <c r="M220" s="142"/>
      <c r="N220" s="142"/>
      <c r="O220" s="146"/>
      <c r="P220" s="146"/>
      <c r="Q220" s="145">
        <f t="shared" si="19"/>
        <v>0</v>
      </c>
      <c r="R220" s="126">
        <f t="shared" si="18"/>
        <v>0</v>
      </c>
    </row>
    <row r="221" spans="1:18" x14ac:dyDescent="0.55000000000000004">
      <c r="A221">
        <v>212</v>
      </c>
      <c r="B221" s="142"/>
      <c r="C221" s="142"/>
      <c r="D221" s="142"/>
      <c r="E221" s="142"/>
      <c r="F221" s="142"/>
      <c r="G221" t="str">
        <f t="shared" si="15"/>
        <v/>
      </c>
      <c r="H221" s="142"/>
      <c r="I221" t="str">
        <f t="shared" ca="1" si="16"/>
        <v/>
      </c>
      <c r="J221" s="142"/>
      <c r="K221" t="str">
        <f t="shared" ca="1" si="17"/>
        <v/>
      </c>
      <c r="L221" s="142"/>
      <c r="M221" s="142"/>
      <c r="N221" s="142"/>
      <c r="O221" s="146"/>
      <c r="P221" s="146"/>
      <c r="Q221" s="145">
        <f t="shared" si="19"/>
        <v>0</v>
      </c>
      <c r="R221" s="126">
        <f t="shared" si="18"/>
        <v>0</v>
      </c>
    </row>
    <row r="222" spans="1:18" x14ac:dyDescent="0.55000000000000004">
      <c r="A222">
        <v>213</v>
      </c>
      <c r="B222" s="142"/>
      <c r="C222" s="142"/>
      <c r="D222" s="142"/>
      <c r="E222" s="142"/>
      <c r="F222" s="142"/>
      <c r="G222" t="str">
        <f t="shared" si="15"/>
        <v/>
      </c>
      <c r="H222" s="142"/>
      <c r="I222" t="str">
        <f t="shared" ca="1" si="16"/>
        <v/>
      </c>
      <c r="J222" s="142"/>
      <c r="K222" t="str">
        <f t="shared" ca="1" si="17"/>
        <v/>
      </c>
      <c r="L222" s="142"/>
      <c r="M222" s="142"/>
      <c r="N222" s="142"/>
      <c r="O222" s="146"/>
      <c r="P222" s="146"/>
      <c r="Q222" s="145">
        <f t="shared" si="19"/>
        <v>0</v>
      </c>
      <c r="R222" s="126">
        <f t="shared" si="18"/>
        <v>0</v>
      </c>
    </row>
    <row r="223" spans="1:18" x14ac:dyDescent="0.55000000000000004">
      <c r="A223">
        <v>214</v>
      </c>
      <c r="B223" s="142"/>
      <c r="C223" s="142"/>
      <c r="D223" s="142"/>
      <c r="E223" s="142"/>
      <c r="F223" s="142"/>
      <c r="G223" t="str">
        <f t="shared" si="15"/>
        <v/>
      </c>
      <c r="H223" s="142"/>
      <c r="I223" t="str">
        <f t="shared" ca="1" si="16"/>
        <v/>
      </c>
      <c r="J223" s="142"/>
      <c r="K223" t="str">
        <f t="shared" ca="1" si="17"/>
        <v/>
      </c>
      <c r="L223" s="142"/>
      <c r="M223" s="142"/>
      <c r="N223" s="142"/>
      <c r="O223" s="146"/>
      <c r="P223" s="146"/>
      <c r="Q223" s="145">
        <f t="shared" si="19"/>
        <v>0</v>
      </c>
      <c r="R223" s="126">
        <f t="shared" si="18"/>
        <v>0</v>
      </c>
    </row>
    <row r="224" spans="1:18" x14ac:dyDescent="0.55000000000000004">
      <c r="A224">
        <v>215</v>
      </c>
      <c r="B224" s="142"/>
      <c r="C224" s="142"/>
      <c r="D224" s="142"/>
      <c r="E224" s="142"/>
      <c r="F224" s="142"/>
      <c r="G224" t="str">
        <f t="shared" si="15"/>
        <v/>
      </c>
      <c r="H224" s="142"/>
      <c r="I224" t="str">
        <f t="shared" ca="1" si="16"/>
        <v/>
      </c>
      <c r="J224" s="142"/>
      <c r="K224" t="str">
        <f t="shared" ca="1" si="17"/>
        <v/>
      </c>
      <c r="L224" s="142"/>
      <c r="M224" s="142"/>
      <c r="N224" s="142"/>
      <c r="O224" s="146"/>
      <c r="P224" s="146"/>
      <c r="Q224" s="145">
        <f t="shared" si="19"/>
        <v>0</v>
      </c>
      <c r="R224" s="126">
        <f t="shared" si="18"/>
        <v>0</v>
      </c>
    </row>
    <row r="225" spans="1:18" x14ac:dyDescent="0.55000000000000004">
      <c r="A225">
        <v>216</v>
      </c>
      <c r="B225" s="142"/>
      <c r="C225" s="142"/>
      <c r="D225" s="142"/>
      <c r="E225" s="142"/>
      <c r="F225" s="142"/>
      <c r="G225" t="str">
        <f t="shared" si="15"/>
        <v/>
      </c>
      <c r="H225" s="142"/>
      <c r="I225" t="str">
        <f t="shared" ca="1" si="16"/>
        <v/>
      </c>
      <c r="J225" s="142"/>
      <c r="K225" t="str">
        <f t="shared" ca="1" si="17"/>
        <v/>
      </c>
      <c r="L225" s="142"/>
      <c r="M225" s="142"/>
      <c r="N225" s="142"/>
      <c r="O225" s="146"/>
      <c r="P225" s="146"/>
      <c r="Q225" s="145">
        <f t="shared" si="19"/>
        <v>0</v>
      </c>
      <c r="R225" s="126">
        <f t="shared" si="18"/>
        <v>0</v>
      </c>
    </row>
    <row r="226" spans="1:18" x14ac:dyDescent="0.55000000000000004">
      <c r="A226">
        <v>217</v>
      </c>
      <c r="B226" s="142"/>
      <c r="C226" s="142"/>
      <c r="D226" s="142"/>
      <c r="E226" s="142"/>
      <c r="F226" s="142"/>
      <c r="G226" t="str">
        <f t="shared" si="15"/>
        <v/>
      </c>
      <c r="H226" s="142"/>
      <c r="I226" t="str">
        <f t="shared" ca="1" si="16"/>
        <v/>
      </c>
      <c r="J226" s="142"/>
      <c r="K226" t="str">
        <f t="shared" ca="1" si="17"/>
        <v/>
      </c>
      <c r="L226" s="142"/>
      <c r="M226" s="142"/>
      <c r="N226" s="142"/>
      <c r="O226" s="146"/>
      <c r="P226" s="146"/>
      <c r="Q226" s="145">
        <f t="shared" si="19"/>
        <v>0</v>
      </c>
      <c r="R226" s="126">
        <f t="shared" si="18"/>
        <v>0</v>
      </c>
    </row>
    <row r="227" spans="1:18" x14ac:dyDescent="0.55000000000000004">
      <c r="A227">
        <v>218</v>
      </c>
      <c r="B227" s="142"/>
      <c r="C227" s="142"/>
      <c r="D227" s="142"/>
      <c r="E227" s="142"/>
      <c r="F227" s="142"/>
      <c r="G227" t="str">
        <f t="shared" si="15"/>
        <v/>
      </c>
      <c r="H227" s="142"/>
      <c r="I227" t="str">
        <f t="shared" ca="1" si="16"/>
        <v/>
      </c>
      <c r="J227" s="142"/>
      <c r="K227" t="str">
        <f t="shared" ca="1" si="17"/>
        <v/>
      </c>
      <c r="L227" s="142"/>
      <c r="M227" s="142"/>
      <c r="N227" s="142"/>
      <c r="O227" s="146"/>
      <c r="P227" s="146"/>
      <c r="Q227" s="145">
        <f t="shared" si="19"/>
        <v>0</v>
      </c>
      <c r="R227" s="126">
        <f t="shared" si="18"/>
        <v>0</v>
      </c>
    </row>
    <row r="228" spans="1:18" x14ac:dyDescent="0.55000000000000004">
      <c r="A228">
        <v>219</v>
      </c>
      <c r="B228" s="142"/>
      <c r="C228" s="142"/>
      <c r="D228" s="142"/>
      <c r="E228" s="142"/>
      <c r="F228" s="142"/>
      <c r="G228" t="str">
        <f t="shared" si="15"/>
        <v/>
      </c>
      <c r="H228" s="142"/>
      <c r="I228" t="str">
        <f t="shared" ca="1" si="16"/>
        <v/>
      </c>
      <c r="J228" s="142"/>
      <c r="K228" t="str">
        <f t="shared" ca="1" si="17"/>
        <v/>
      </c>
      <c r="L228" s="142"/>
      <c r="M228" s="142"/>
      <c r="N228" s="142"/>
      <c r="O228" s="146"/>
      <c r="P228" s="146"/>
      <c r="Q228" s="145">
        <f t="shared" si="19"/>
        <v>0</v>
      </c>
      <c r="R228" s="126">
        <f t="shared" si="18"/>
        <v>0</v>
      </c>
    </row>
    <row r="229" spans="1:18" x14ac:dyDescent="0.55000000000000004">
      <c r="A229">
        <v>220</v>
      </c>
      <c r="B229" s="142"/>
      <c r="C229" s="142"/>
      <c r="D229" s="142"/>
      <c r="E229" s="142"/>
      <c r="F229" s="142"/>
      <c r="G229" t="str">
        <f t="shared" si="15"/>
        <v/>
      </c>
      <c r="H229" s="142"/>
      <c r="I229" t="str">
        <f t="shared" ca="1" si="16"/>
        <v/>
      </c>
      <c r="J229" s="142"/>
      <c r="K229" t="str">
        <f t="shared" ca="1" si="17"/>
        <v/>
      </c>
      <c r="L229" s="142"/>
      <c r="M229" s="142"/>
      <c r="N229" s="142"/>
      <c r="O229" s="146"/>
      <c r="P229" s="146"/>
      <c r="Q229" s="145">
        <f t="shared" si="19"/>
        <v>0</v>
      </c>
      <c r="R229" s="126">
        <f t="shared" si="18"/>
        <v>0</v>
      </c>
    </row>
    <row r="230" spans="1:18" x14ac:dyDescent="0.55000000000000004">
      <c r="A230">
        <v>221</v>
      </c>
      <c r="B230" s="142"/>
      <c r="C230" s="142"/>
      <c r="D230" s="142"/>
      <c r="E230" s="142"/>
      <c r="F230" s="142"/>
      <c r="G230" t="str">
        <f t="shared" si="15"/>
        <v/>
      </c>
      <c r="H230" s="142"/>
      <c r="I230" t="str">
        <f t="shared" ca="1" si="16"/>
        <v/>
      </c>
      <c r="J230" s="142"/>
      <c r="K230" t="str">
        <f t="shared" ca="1" si="17"/>
        <v/>
      </c>
      <c r="L230" s="142"/>
      <c r="M230" s="142"/>
      <c r="N230" s="142"/>
      <c r="O230" s="146"/>
      <c r="P230" s="146"/>
      <c r="Q230" s="145">
        <f t="shared" si="19"/>
        <v>0</v>
      </c>
      <c r="R230" s="126">
        <f t="shared" si="18"/>
        <v>0</v>
      </c>
    </row>
    <row r="231" spans="1:18" x14ac:dyDescent="0.55000000000000004">
      <c r="A231">
        <v>222</v>
      </c>
      <c r="B231" s="142"/>
      <c r="C231" s="142"/>
      <c r="D231" s="142"/>
      <c r="E231" s="142"/>
      <c r="F231" s="142"/>
      <c r="G231" t="str">
        <f t="shared" si="15"/>
        <v/>
      </c>
      <c r="H231" s="142"/>
      <c r="I231" t="str">
        <f t="shared" ca="1" si="16"/>
        <v/>
      </c>
      <c r="J231" s="142"/>
      <c r="K231" t="str">
        <f t="shared" ca="1" si="17"/>
        <v/>
      </c>
      <c r="L231" s="142"/>
      <c r="M231" s="142"/>
      <c r="N231" s="142"/>
      <c r="O231" s="146"/>
      <c r="P231" s="146"/>
      <c r="Q231" s="145">
        <f t="shared" si="19"/>
        <v>0</v>
      </c>
      <c r="R231" s="126">
        <f t="shared" si="18"/>
        <v>0</v>
      </c>
    </row>
    <row r="232" spans="1:18" x14ac:dyDescent="0.55000000000000004">
      <c r="A232">
        <v>223</v>
      </c>
      <c r="B232" s="142"/>
      <c r="C232" s="142"/>
      <c r="D232" s="142"/>
      <c r="E232" s="142"/>
      <c r="F232" s="142"/>
      <c r="G232" t="str">
        <f t="shared" si="15"/>
        <v/>
      </c>
      <c r="H232" s="142"/>
      <c r="I232" t="str">
        <f t="shared" ca="1" si="16"/>
        <v/>
      </c>
      <c r="J232" s="142"/>
      <c r="K232" t="str">
        <f t="shared" ca="1" si="17"/>
        <v/>
      </c>
      <c r="L232" s="142"/>
      <c r="M232" s="142"/>
      <c r="N232" s="142"/>
      <c r="O232" s="146"/>
      <c r="P232" s="146"/>
      <c r="Q232" s="145">
        <f t="shared" si="19"/>
        <v>0</v>
      </c>
      <c r="R232" s="126">
        <f t="shared" si="18"/>
        <v>0</v>
      </c>
    </row>
    <row r="233" spans="1:18" x14ac:dyDescent="0.55000000000000004">
      <c r="A233">
        <v>224</v>
      </c>
      <c r="B233" s="142"/>
      <c r="C233" s="142"/>
      <c r="D233" s="142"/>
      <c r="E233" s="142"/>
      <c r="F233" s="142"/>
      <c r="G233" t="str">
        <f t="shared" si="15"/>
        <v/>
      </c>
      <c r="H233" s="142"/>
      <c r="I233" t="str">
        <f t="shared" ca="1" si="16"/>
        <v/>
      </c>
      <c r="J233" s="142"/>
      <c r="K233" t="str">
        <f t="shared" ca="1" si="17"/>
        <v/>
      </c>
      <c r="L233" s="142"/>
      <c r="M233" s="142"/>
      <c r="N233" s="142"/>
      <c r="O233" s="146"/>
      <c r="P233" s="146"/>
      <c r="Q233" s="145">
        <f t="shared" si="19"/>
        <v>0</v>
      </c>
      <c r="R233" s="126">
        <f t="shared" si="18"/>
        <v>0</v>
      </c>
    </row>
    <row r="234" spans="1:18" x14ac:dyDescent="0.55000000000000004">
      <c r="A234">
        <v>225</v>
      </c>
      <c r="B234" s="142"/>
      <c r="C234" s="142"/>
      <c r="D234" s="142"/>
      <c r="E234" s="142"/>
      <c r="F234" s="142"/>
      <c r="G234" t="str">
        <f t="shared" si="15"/>
        <v/>
      </c>
      <c r="H234" s="142"/>
      <c r="I234" t="str">
        <f t="shared" ca="1" si="16"/>
        <v/>
      </c>
      <c r="J234" s="142"/>
      <c r="K234" t="str">
        <f t="shared" ca="1" si="17"/>
        <v/>
      </c>
      <c r="L234" s="142"/>
      <c r="M234" s="142"/>
      <c r="N234" s="142"/>
      <c r="O234" s="146"/>
      <c r="P234" s="146"/>
      <c r="Q234" s="145">
        <f t="shared" si="19"/>
        <v>0</v>
      </c>
      <c r="R234" s="126">
        <f t="shared" si="18"/>
        <v>0</v>
      </c>
    </row>
    <row r="235" spans="1:18" x14ac:dyDescent="0.55000000000000004">
      <c r="A235">
        <v>226</v>
      </c>
      <c r="B235" s="142"/>
      <c r="C235" s="142"/>
      <c r="D235" s="142"/>
      <c r="E235" s="142"/>
      <c r="F235" s="142"/>
      <c r="G235" t="str">
        <f t="shared" si="15"/>
        <v/>
      </c>
      <c r="H235" s="142"/>
      <c r="I235" t="str">
        <f t="shared" ca="1" si="16"/>
        <v/>
      </c>
      <c r="J235" s="142"/>
      <c r="K235" t="str">
        <f t="shared" ca="1" si="17"/>
        <v/>
      </c>
      <c r="L235" s="142"/>
      <c r="M235" s="142"/>
      <c r="N235" s="142"/>
      <c r="O235" s="146"/>
      <c r="P235" s="146"/>
      <c r="Q235" s="145">
        <f t="shared" si="19"/>
        <v>0</v>
      </c>
      <c r="R235" s="126">
        <f t="shared" si="18"/>
        <v>0</v>
      </c>
    </row>
    <row r="236" spans="1:18" x14ac:dyDescent="0.55000000000000004">
      <c r="A236">
        <v>227</v>
      </c>
      <c r="B236" s="142"/>
      <c r="C236" s="142"/>
      <c r="D236" s="142"/>
      <c r="E236" s="142"/>
      <c r="F236" s="142"/>
      <c r="G236" t="str">
        <f t="shared" si="15"/>
        <v/>
      </c>
      <c r="H236" s="142"/>
      <c r="I236" t="str">
        <f t="shared" ca="1" si="16"/>
        <v/>
      </c>
      <c r="J236" s="142"/>
      <c r="K236" t="str">
        <f t="shared" ca="1" si="17"/>
        <v/>
      </c>
      <c r="L236" s="142"/>
      <c r="M236" s="142"/>
      <c r="N236" s="142"/>
      <c r="O236" s="146"/>
      <c r="P236" s="146"/>
      <c r="Q236" s="145">
        <f t="shared" si="19"/>
        <v>0</v>
      </c>
      <c r="R236" s="126">
        <f t="shared" si="18"/>
        <v>0</v>
      </c>
    </row>
    <row r="237" spans="1:18" x14ac:dyDescent="0.55000000000000004">
      <c r="A237">
        <v>228</v>
      </c>
      <c r="B237" s="142"/>
      <c r="C237" s="142"/>
      <c r="D237" s="142"/>
      <c r="E237" s="142"/>
      <c r="F237" s="142"/>
      <c r="G237" t="str">
        <f t="shared" si="15"/>
        <v/>
      </c>
      <c r="H237" s="142"/>
      <c r="I237" t="str">
        <f t="shared" ca="1" si="16"/>
        <v/>
      </c>
      <c r="J237" s="142"/>
      <c r="K237" t="str">
        <f t="shared" ca="1" si="17"/>
        <v/>
      </c>
      <c r="L237" s="142"/>
      <c r="M237" s="142"/>
      <c r="N237" s="142"/>
      <c r="O237" s="146"/>
      <c r="P237" s="146"/>
      <c r="Q237" s="145">
        <f t="shared" si="19"/>
        <v>0</v>
      </c>
      <c r="R237" s="126">
        <f t="shared" si="18"/>
        <v>0</v>
      </c>
    </row>
    <row r="238" spans="1:18" x14ac:dyDescent="0.55000000000000004">
      <c r="A238">
        <v>229</v>
      </c>
      <c r="B238" s="142"/>
      <c r="C238" s="142"/>
      <c r="D238" s="142"/>
      <c r="E238" s="142"/>
      <c r="F238" s="142"/>
      <c r="G238" t="str">
        <f t="shared" si="15"/>
        <v/>
      </c>
      <c r="H238" s="142"/>
      <c r="I238" t="str">
        <f t="shared" ca="1" si="16"/>
        <v/>
      </c>
      <c r="J238" s="142"/>
      <c r="K238" t="str">
        <f t="shared" ca="1" si="17"/>
        <v/>
      </c>
      <c r="L238" s="142"/>
      <c r="M238" s="142"/>
      <c r="N238" s="142"/>
      <c r="O238" s="146"/>
      <c r="P238" s="146"/>
      <c r="Q238" s="145">
        <f t="shared" si="19"/>
        <v>0</v>
      </c>
      <c r="R238" s="126">
        <f t="shared" si="18"/>
        <v>0</v>
      </c>
    </row>
    <row r="239" spans="1:18" x14ac:dyDescent="0.55000000000000004">
      <c r="A239">
        <v>230</v>
      </c>
      <c r="B239" s="142"/>
      <c r="C239" s="142"/>
      <c r="D239" s="142"/>
      <c r="E239" s="142"/>
      <c r="F239" s="142"/>
      <c r="G239" t="str">
        <f t="shared" si="15"/>
        <v/>
      </c>
      <c r="H239" s="142"/>
      <c r="I239" t="str">
        <f t="shared" ca="1" si="16"/>
        <v/>
      </c>
      <c r="J239" s="142"/>
      <c r="K239" t="str">
        <f t="shared" ca="1" si="17"/>
        <v/>
      </c>
      <c r="L239" s="142"/>
      <c r="M239" s="142"/>
      <c r="N239" s="142"/>
      <c r="O239" s="146"/>
      <c r="P239" s="146"/>
      <c r="Q239" s="145">
        <f t="shared" si="19"/>
        <v>0</v>
      </c>
      <c r="R239" s="126">
        <f t="shared" si="18"/>
        <v>0</v>
      </c>
    </row>
    <row r="240" spans="1:18" x14ac:dyDescent="0.55000000000000004">
      <c r="A240">
        <v>231</v>
      </c>
      <c r="B240" s="142"/>
      <c r="C240" s="142"/>
      <c r="D240" s="142"/>
      <c r="E240" s="142"/>
      <c r="F240" s="142"/>
      <c r="G240" t="str">
        <f t="shared" si="15"/>
        <v/>
      </c>
      <c r="H240" s="142"/>
      <c r="I240" t="str">
        <f t="shared" ca="1" si="16"/>
        <v/>
      </c>
      <c r="J240" s="142"/>
      <c r="K240" t="str">
        <f t="shared" ca="1" si="17"/>
        <v/>
      </c>
      <c r="L240" s="142"/>
      <c r="M240" s="142"/>
      <c r="N240" s="142"/>
      <c r="O240" s="146"/>
      <c r="P240" s="146"/>
      <c r="Q240" s="145">
        <f t="shared" si="19"/>
        <v>0</v>
      </c>
      <c r="R240" s="126">
        <f t="shared" si="18"/>
        <v>0</v>
      </c>
    </row>
    <row r="241" spans="1:18" x14ac:dyDescent="0.55000000000000004">
      <c r="A241">
        <v>232</v>
      </c>
      <c r="B241" s="142"/>
      <c r="C241" s="142"/>
      <c r="D241" s="142"/>
      <c r="E241" s="142"/>
      <c r="F241" s="142"/>
      <c r="G241" t="str">
        <f t="shared" si="15"/>
        <v/>
      </c>
      <c r="H241" s="142"/>
      <c r="I241" t="str">
        <f t="shared" ca="1" si="16"/>
        <v/>
      </c>
      <c r="J241" s="142"/>
      <c r="K241" t="str">
        <f t="shared" ca="1" si="17"/>
        <v/>
      </c>
      <c r="L241" s="142"/>
      <c r="M241" s="142"/>
      <c r="N241" s="142"/>
      <c r="O241" s="146"/>
      <c r="P241" s="146"/>
      <c r="Q241" s="145">
        <f t="shared" si="19"/>
        <v>0</v>
      </c>
      <c r="R241" s="126">
        <f t="shared" si="18"/>
        <v>0</v>
      </c>
    </row>
    <row r="242" spans="1:18" x14ac:dyDescent="0.55000000000000004">
      <c r="A242">
        <v>233</v>
      </c>
      <c r="B242" s="142"/>
      <c r="C242" s="142"/>
      <c r="D242" s="142"/>
      <c r="E242" s="142"/>
      <c r="F242" s="142"/>
      <c r="G242" t="str">
        <f t="shared" si="15"/>
        <v/>
      </c>
      <c r="H242" s="142"/>
      <c r="I242" t="str">
        <f t="shared" ca="1" si="16"/>
        <v/>
      </c>
      <c r="J242" s="142"/>
      <c r="K242" t="str">
        <f t="shared" ca="1" si="17"/>
        <v/>
      </c>
      <c r="L242" s="142"/>
      <c r="M242" s="142"/>
      <c r="N242" s="142"/>
      <c r="O242" s="146"/>
      <c r="P242" s="146"/>
      <c r="Q242" s="145">
        <f t="shared" si="19"/>
        <v>0</v>
      </c>
      <c r="R242" s="126">
        <f t="shared" si="18"/>
        <v>0</v>
      </c>
    </row>
    <row r="243" spans="1:18" x14ac:dyDescent="0.55000000000000004">
      <c r="A243">
        <v>234</v>
      </c>
      <c r="B243" s="142"/>
      <c r="C243" s="142"/>
      <c r="D243" s="142"/>
      <c r="E243" s="142"/>
      <c r="F243" s="142"/>
      <c r="G243" t="str">
        <f t="shared" si="15"/>
        <v/>
      </c>
      <c r="H243" s="142"/>
      <c r="I243" t="str">
        <f t="shared" ca="1" si="16"/>
        <v/>
      </c>
      <c r="J243" s="142"/>
      <c r="K243" t="str">
        <f t="shared" ca="1" si="17"/>
        <v/>
      </c>
      <c r="L243" s="142"/>
      <c r="M243" s="142"/>
      <c r="N243" s="142"/>
      <c r="O243" s="146"/>
      <c r="P243" s="146"/>
      <c r="Q243" s="145">
        <f t="shared" si="19"/>
        <v>0</v>
      </c>
      <c r="R243" s="126">
        <f t="shared" si="18"/>
        <v>0</v>
      </c>
    </row>
    <row r="244" spans="1:18" x14ac:dyDescent="0.55000000000000004">
      <c r="A244">
        <v>235</v>
      </c>
      <c r="B244" s="142"/>
      <c r="C244" s="142"/>
      <c r="D244" s="142"/>
      <c r="E244" s="142"/>
      <c r="F244" s="142"/>
      <c r="G244" t="str">
        <f t="shared" si="15"/>
        <v/>
      </c>
      <c r="H244" s="142"/>
      <c r="I244" t="str">
        <f t="shared" ca="1" si="16"/>
        <v/>
      </c>
      <c r="J244" s="142"/>
      <c r="K244" t="str">
        <f t="shared" ca="1" si="17"/>
        <v/>
      </c>
      <c r="L244" s="142"/>
      <c r="M244" s="142"/>
      <c r="N244" s="142"/>
      <c r="O244" s="146"/>
      <c r="P244" s="146"/>
      <c r="Q244" s="145">
        <f t="shared" si="19"/>
        <v>0</v>
      </c>
      <c r="R244" s="126">
        <f t="shared" si="18"/>
        <v>0</v>
      </c>
    </row>
    <row r="245" spans="1:18" x14ac:dyDescent="0.55000000000000004">
      <c r="A245">
        <v>236</v>
      </c>
      <c r="B245" s="142"/>
      <c r="C245" s="142"/>
      <c r="D245" s="142"/>
      <c r="E245" s="142"/>
      <c r="F245" s="142"/>
      <c r="G245" t="str">
        <f t="shared" si="15"/>
        <v/>
      </c>
      <c r="H245" s="142"/>
      <c r="I245" t="str">
        <f t="shared" ca="1" si="16"/>
        <v/>
      </c>
      <c r="J245" s="142"/>
      <c r="K245" t="str">
        <f t="shared" ca="1" si="17"/>
        <v/>
      </c>
      <c r="L245" s="142"/>
      <c r="M245" s="142"/>
      <c r="N245" s="142"/>
      <c r="O245" s="146"/>
      <c r="P245" s="146"/>
      <c r="Q245" s="145">
        <f t="shared" si="19"/>
        <v>0</v>
      </c>
      <c r="R245" s="126">
        <f t="shared" si="18"/>
        <v>0</v>
      </c>
    </row>
    <row r="246" spans="1:18" x14ac:dyDescent="0.55000000000000004">
      <c r="A246">
        <v>237</v>
      </c>
      <c r="B246" s="142"/>
      <c r="C246" s="142"/>
      <c r="D246" s="142"/>
      <c r="E246" s="142"/>
      <c r="F246" s="142"/>
      <c r="G246" t="str">
        <f t="shared" si="15"/>
        <v/>
      </c>
      <c r="H246" s="142"/>
      <c r="I246" t="str">
        <f t="shared" ca="1" si="16"/>
        <v/>
      </c>
      <c r="J246" s="142"/>
      <c r="K246" t="str">
        <f t="shared" ca="1" si="17"/>
        <v/>
      </c>
      <c r="L246" s="142"/>
      <c r="M246" s="142"/>
      <c r="N246" s="142"/>
      <c r="O246" s="146"/>
      <c r="P246" s="146"/>
      <c r="Q246" s="145">
        <f t="shared" si="19"/>
        <v>0</v>
      </c>
      <c r="R246" s="126">
        <f t="shared" si="18"/>
        <v>0</v>
      </c>
    </row>
    <row r="247" spans="1:18" x14ac:dyDescent="0.55000000000000004">
      <c r="A247">
        <v>238</v>
      </c>
      <c r="B247" s="142"/>
      <c r="C247" s="142"/>
      <c r="D247" s="142"/>
      <c r="E247" s="142"/>
      <c r="F247" s="142"/>
      <c r="G247" t="str">
        <f t="shared" si="15"/>
        <v/>
      </c>
      <c r="H247" s="142"/>
      <c r="I247" t="str">
        <f t="shared" ca="1" si="16"/>
        <v/>
      </c>
      <c r="J247" s="142"/>
      <c r="K247" t="str">
        <f t="shared" ca="1" si="17"/>
        <v/>
      </c>
      <c r="L247" s="142"/>
      <c r="M247" s="142"/>
      <c r="N247" s="142"/>
      <c r="O247" s="146"/>
      <c r="P247" s="146"/>
      <c r="Q247" s="145">
        <f t="shared" si="19"/>
        <v>0</v>
      </c>
      <c r="R247" s="126">
        <f t="shared" si="18"/>
        <v>0</v>
      </c>
    </row>
    <row r="248" spans="1:18" x14ac:dyDescent="0.55000000000000004">
      <c r="A248">
        <v>239</v>
      </c>
      <c r="B248" s="142"/>
      <c r="C248" s="142"/>
      <c r="D248" s="142"/>
      <c r="E248" s="142"/>
      <c r="F248" s="142"/>
      <c r="G248" t="str">
        <f t="shared" si="15"/>
        <v/>
      </c>
      <c r="H248" s="142"/>
      <c r="I248" t="str">
        <f t="shared" ca="1" si="16"/>
        <v/>
      </c>
      <c r="J248" s="142"/>
      <c r="K248" t="str">
        <f t="shared" ca="1" si="17"/>
        <v/>
      </c>
      <c r="L248" s="142"/>
      <c r="M248" s="142"/>
      <c r="N248" s="142"/>
      <c r="O248" s="146"/>
      <c r="P248" s="146"/>
      <c r="Q248" s="145">
        <f t="shared" si="19"/>
        <v>0</v>
      </c>
      <c r="R248" s="126">
        <f t="shared" si="18"/>
        <v>0</v>
      </c>
    </row>
    <row r="249" spans="1:18" x14ac:dyDescent="0.55000000000000004">
      <c r="A249">
        <v>240</v>
      </c>
      <c r="B249" s="142"/>
      <c r="C249" s="142"/>
      <c r="D249" s="142"/>
      <c r="E249" s="142"/>
      <c r="F249" s="142"/>
      <c r="G249" t="str">
        <f t="shared" si="15"/>
        <v/>
      </c>
      <c r="H249" s="142"/>
      <c r="I249" t="str">
        <f t="shared" ca="1" si="16"/>
        <v/>
      </c>
      <c r="J249" s="142"/>
      <c r="K249" t="str">
        <f t="shared" ca="1" si="17"/>
        <v/>
      </c>
      <c r="L249" s="142"/>
      <c r="M249" s="142"/>
      <c r="N249" s="142"/>
      <c r="O249" s="146"/>
      <c r="P249" s="146"/>
      <c r="Q249" s="145">
        <f t="shared" si="19"/>
        <v>0</v>
      </c>
      <c r="R249" s="126">
        <f t="shared" si="18"/>
        <v>0</v>
      </c>
    </row>
    <row r="250" spans="1:18" x14ac:dyDescent="0.55000000000000004">
      <c r="A250">
        <v>241</v>
      </c>
      <c r="B250" s="142"/>
      <c r="C250" s="142"/>
      <c r="D250" s="142"/>
      <c r="E250" s="142"/>
      <c r="F250" s="142"/>
      <c r="G250" t="str">
        <f t="shared" si="15"/>
        <v/>
      </c>
      <c r="H250" s="142"/>
      <c r="I250" t="str">
        <f t="shared" ca="1" si="16"/>
        <v/>
      </c>
      <c r="J250" s="142"/>
      <c r="K250" t="str">
        <f t="shared" ca="1" si="17"/>
        <v/>
      </c>
      <c r="L250" s="142"/>
      <c r="M250" s="142"/>
      <c r="N250" s="142"/>
      <c r="O250" s="146"/>
      <c r="P250" s="146"/>
      <c r="Q250" s="145">
        <f t="shared" si="19"/>
        <v>0</v>
      </c>
      <c r="R250" s="126">
        <f t="shared" si="18"/>
        <v>0</v>
      </c>
    </row>
    <row r="251" spans="1:18" x14ac:dyDescent="0.55000000000000004">
      <c r="A251">
        <v>242</v>
      </c>
      <c r="B251" s="142"/>
      <c r="C251" s="142"/>
      <c r="D251" s="142"/>
      <c r="E251" s="142"/>
      <c r="F251" s="142"/>
      <c r="G251" t="str">
        <f t="shared" si="15"/>
        <v/>
      </c>
      <c r="H251" s="142"/>
      <c r="I251" t="str">
        <f t="shared" ca="1" si="16"/>
        <v/>
      </c>
      <c r="J251" s="142"/>
      <c r="K251" t="str">
        <f t="shared" ca="1" si="17"/>
        <v/>
      </c>
      <c r="L251" s="142"/>
      <c r="M251" s="142"/>
      <c r="N251" s="142"/>
      <c r="O251" s="146"/>
      <c r="P251" s="146"/>
      <c r="Q251" s="145">
        <f t="shared" si="19"/>
        <v>0</v>
      </c>
      <c r="R251" s="126">
        <f t="shared" si="18"/>
        <v>0</v>
      </c>
    </row>
    <row r="252" spans="1:18" x14ac:dyDescent="0.55000000000000004">
      <c r="A252">
        <v>243</v>
      </c>
      <c r="B252" s="142"/>
      <c r="C252" s="142"/>
      <c r="D252" s="142"/>
      <c r="E252" s="142"/>
      <c r="F252" s="142"/>
      <c r="G252" t="str">
        <f t="shared" si="15"/>
        <v/>
      </c>
      <c r="H252" s="142"/>
      <c r="I252" t="str">
        <f t="shared" ca="1" si="16"/>
        <v/>
      </c>
      <c r="J252" s="142"/>
      <c r="K252" t="str">
        <f t="shared" ca="1" si="17"/>
        <v/>
      </c>
      <c r="L252" s="142"/>
      <c r="M252" s="142"/>
      <c r="N252" s="142"/>
      <c r="O252" s="146"/>
      <c r="P252" s="146"/>
      <c r="Q252" s="145">
        <f t="shared" si="19"/>
        <v>0</v>
      </c>
      <c r="R252" s="126">
        <f t="shared" si="18"/>
        <v>0</v>
      </c>
    </row>
    <row r="253" spans="1:18" x14ac:dyDescent="0.55000000000000004">
      <c r="A253">
        <v>244</v>
      </c>
      <c r="B253" s="142"/>
      <c r="C253" s="142"/>
      <c r="D253" s="142"/>
      <c r="E253" s="142"/>
      <c r="F253" s="142"/>
      <c r="G253" t="str">
        <f t="shared" si="15"/>
        <v/>
      </c>
      <c r="H253" s="142"/>
      <c r="I253" t="str">
        <f t="shared" ca="1" si="16"/>
        <v/>
      </c>
      <c r="J253" s="142"/>
      <c r="K253" t="str">
        <f t="shared" ca="1" si="17"/>
        <v/>
      </c>
      <c r="L253" s="142"/>
      <c r="M253" s="142"/>
      <c r="N253" s="142"/>
      <c r="O253" s="146"/>
      <c r="P253" s="146"/>
      <c r="Q253" s="145">
        <f t="shared" si="19"/>
        <v>0</v>
      </c>
      <c r="R253" s="126">
        <f t="shared" si="18"/>
        <v>0</v>
      </c>
    </row>
    <row r="254" spans="1:18" x14ac:dyDescent="0.55000000000000004">
      <c r="A254">
        <v>245</v>
      </c>
      <c r="B254" s="142"/>
      <c r="C254" s="142"/>
      <c r="D254" s="142"/>
      <c r="E254" s="142"/>
      <c r="F254" s="142"/>
      <c r="G254" t="str">
        <f t="shared" si="15"/>
        <v/>
      </c>
      <c r="H254" s="142"/>
      <c r="I254" t="str">
        <f t="shared" ca="1" si="16"/>
        <v/>
      </c>
      <c r="J254" s="142"/>
      <c r="K254" t="str">
        <f t="shared" ca="1" si="17"/>
        <v/>
      </c>
      <c r="L254" s="142"/>
      <c r="M254" s="142"/>
      <c r="N254" s="142"/>
      <c r="O254" s="146"/>
      <c r="P254" s="146"/>
      <c r="Q254" s="145">
        <f t="shared" si="19"/>
        <v>0</v>
      </c>
      <c r="R254" s="126">
        <f t="shared" si="18"/>
        <v>0</v>
      </c>
    </row>
    <row r="255" spans="1:18" x14ac:dyDescent="0.55000000000000004">
      <c r="A255">
        <v>246</v>
      </c>
      <c r="B255" s="142"/>
      <c r="C255" s="142"/>
      <c r="D255" s="142"/>
      <c r="E255" s="142"/>
      <c r="F255" s="142"/>
      <c r="G255" t="str">
        <f t="shared" si="15"/>
        <v/>
      </c>
      <c r="H255" s="142"/>
      <c r="I255" t="str">
        <f t="shared" ca="1" si="16"/>
        <v/>
      </c>
      <c r="J255" s="142"/>
      <c r="K255" t="str">
        <f t="shared" ca="1" si="17"/>
        <v/>
      </c>
      <c r="L255" s="142"/>
      <c r="M255" s="142"/>
      <c r="N255" s="142"/>
      <c r="O255" s="146"/>
      <c r="P255" s="146"/>
      <c r="Q255" s="145">
        <f t="shared" si="19"/>
        <v>0</v>
      </c>
      <c r="R255" s="126">
        <f t="shared" si="18"/>
        <v>0</v>
      </c>
    </row>
    <row r="256" spans="1:18" x14ac:dyDescent="0.55000000000000004">
      <c r="A256">
        <v>247</v>
      </c>
      <c r="B256" s="142"/>
      <c r="C256" s="142"/>
      <c r="D256" s="142"/>
      <c r="E256" s="142"/>
      <c r="F256" s="142"/>
      <c r="G256" t="str">
        <f t="shared" si="15"/>
        <v/>
      </c>
      <c r="H256" s="142"/>
      <c r="I256" t="str">
        <f t="shared" ca="1" si="16"/>
        <v/>
      </c>
      <c r="J256" s="142"/>
      <c r="K256" t="str">
        <f t="shared" ca="1" si="17"/>
        <v/>
      </c>
      <c r="L256" s="142"/>
      <c r="M256" s="142"/>
      <c r="N256" s="142"/>
      <c r="O256" s="146"/>
      <c r="P256" s="146"/>
      <c r="Q256" s="145">
        <f t="shared" si="19"/>
        <v>0</v>
      </c>
      <c r="R256" s="126">
        <f t="shared" si="18"/>
        <v>0</v>
      </c>
    </row>
    <row r="257" spans="1:18" x14ac:dyDescent="0.55000000000000004">
      <c r="A257">
        <v>248</v>
      </c>
      <c r="B257" s="142"/>
      <c r="C257" s="142"/>
      <c r="D257" s="142"/>
      <c r="E257" s="142"/>
      <c r="F257" s="142"/>
      <c r="G257" t="str">
        <f t="shared" si="15"/>
        <v/>
      </c>
      <c r="H257" s="142"/>
      <c r="I257" t="str">
        <f t="shared" ca="1" si="16"/>
        <v/>
      </c>
      <c r="J257" s="142"/>
      <c r="K257" t="str">
        <f t="shared" ca="1" si="17"/>
        <v/>
      </c>
      <c r="L257" s="142"/>
      <c r="M257" s="142"/>
      <c r="N257" s="142"/>
      <c r="O257" s="146"/>
      <c r="P257" s="146"/>
      <c r="Q257" s="145">
        <f t="shared" si="19"/>
        <v>0</v>
      </c>
      <c r="R257" s="126">
        <f t="shared" si="18"/>
        <v>0</v>
      </c>
    </row>
    <row r="258" spans="1:18" x14ac:dyDescent="0.55000000000000004">
      <c r="A258">
        <v>249</v>
      </c>
      <c r="B258" s="142"/>
      <c r="C258" s="142"/>
      <c r="D258" s="142"/>
      <c r="E258" s="142"/>
      <c r="F258" s="142"/>
      <c r="G258" t="str">
        <f t="shared" si="15"/>
        <v/>
      </c>
      <c r="H258" s="142"/>
      <c r="I258" t="str">
        <f t="shared" ca="1" si="16"/>
        <v/>
      </c>
      <c r="J258" s="142"/>
      <c r="K258" t="str">
        <f t="shared" ca="1" si="17"/>
        <v/>
      </c>
      <c r="L258" s="142"/>
      <c r="M258" s="142"/>
      <c r="N258" s="142"/>
      <c r="O258" s="146"/>
      <c r="P258" s="146"/>
      <c r="Q258" s="145">
        <f t="shared" si="19"/>
        <v>0</v>
      </c>
      <c r="R258" s="126">
        <f t="shared" si="18"/>
        <v>0</v>
      </c>
    </row>
    <row r="259" spans="1:18" x14ac:dyDescent="0.55000000000000004">
      <c r="A259">
        <v>250</v>
      </c>
      <c r="B259" s="142"/>
      <c r="C259" s="142"/>
      <c r="D259" s="142"/>
      <c r="E259" s="142"/>
      <c r="F259" s="142"/>
      <c r="G259" t="str">
        <f t="shared" si="15"/>
        <v/>
      </c>
      <c r="H259" s="142"/>
      <c r="I259" t="str">
        <f t="shared" ca="1" si="16"/>
        <v/>
      </c>
      <c r="J259" s="142"/>
      <c r="K259" t="str">
        <f t="shared" ca="1" si="17"/>
        <v/>
      </c>
      <c r="L259" s="142"/>
      <c r="M259" s="142"/>
      <c r="N259" s="142"/>
      <c r="O259" s="146"/>
      <c r="P259" s="146"/>
      <c r="Q259" s="145">
        <f t="shared" si="19"/>
        <v>0</v>
      </c>
      <c r="R259" s="126">
        <f t="shared" si="18"/>
        <v>0</v>
      </c>
    </row>
    <row r="260" spans="1:18" x14ac:dyDescent="0.55000000000000004">
      <c r="A260">
        <v>251</v>
      </c>
      <c r="B260" s="142"/>
      <c r="C260" s="142"/>
      <c r="D260" s="142"/>
      <c r="E260" s="142"/>
      <c r="F260" s="142"/>
      <c r="G260" t="str">
        <f t="shared" si="15"/>
        <v/>
      </c>
      <c r="H260" s="142"/>
      <c r="I260" t="str">
        <f t="shared" ca="1" si="16"/>
        <v/>
      </c>
      <c r="J260" s="142"/>
      <c r="K260" t="str">
        <f t="shared" ca="1" si="17"/>
        <v/>
      </c>
      <c r="L260" s="142"/>
      <c r="M260" s="142"/>
      <c r="N260" s="142"/>
      <c r="O260" s="146"/>
      <c r="P260" s="146"/>
      <c r="Q260" s="145">
        <f t="shared" si="19"/>
        <v>0</v>
      </c>
      <c r="R260" s="126">
        <f t="shared" si="18"/>
        <v>0</v>
      </c>
    </row>
    <row r="261" spans="1:18" x14ac:dyDescent="0.55000000000000004">
      <c r="A261">
        <v>252</v>
      </c>
      <c r="B261" s="142"/>
      <c r="C261" s="142"/>
      <c r="D261" s="142"/>
      <c r="E261" s="142"/>
      <c r="F261" s="142"/>
      <c r="G261" t="str">
        <f t="shared" si="15"/>
        <v/>
      </c>
      <c r="H261" s="142"/>
      <c r="I261" t="str">
        <f t="shared" ca="1" si="16"/>
        <v/>
      </c>
      <c r="J261" s="142"/>
      <c r="K261" t="str">
        <f t="shared" ca="1" si="17"/>
        <v/>
      </c>
      <c r="L261" s="142"/>
      <c r="M261" s="142"/>
      <c r="N261" s="142"/>
      <c r="O261" s="146"/>
      <c r="P261" s="146"/>
      <c r="Q261" s="145">
        <f t="shared" si="19"/>
        <v>0</v>
      </c>
      <c r="R261" s="126">
        <f t="shared" si="18"/>
        <v>0</v>
      </c>
    </row>
    <row r="262" spans="1:18" x14ac:dyDescent="0.55000000000000004">
      <c r="A262">
        <v>253</v>
      </c>
      <c r="B262" s="142"/>
      <c r="C262" s="142"/>
      <c r="D262" s="142"/>
      <c r="E262" s="142"/>
      <c r="F262" s="142"/>
      <c r="G262" t="str">
        <f t="shared" si="15"/>
        <v/>
      </c>
      <c r="H262" s="142"/>
      <c r="I262" t="str">
        <f t="shared" ca="1" si="16"/>
        <v/>
      </c>
      <c r="J262" s="142"/>
      <c r="K262" t="str">
        <f t="shared" ca="1" si="17"/>
        <v/>
      </c>
      <c r="L262" s="142"/>
      <c r="M262" s="142"/>
      <c r="N262" s="142"/>
      <c r="O262" s="146"/>
      <c r="P262" s="146"/>
      <c r="Q262" s="145">
        <f t="shared" si="19"/>
        <v>0</v>
      </c>
      <c r="R262" s="126">
        <f t="shared" si="18"/>
        <v>0</v>
      </c>
    </row>
    <row r="263" spans="1:18" x14ac:dyDescent="0.55000000000000004">
      <c r="A263">
        <v>254</v>
      </c>
      <c r="B263" s="142"/>
      <c r="C263" s="142"/>
      <c r="D263" s="142"/>
      <c r="E263" s="142"/>
      <c r="F263" s="142"/>
      <c r="G263" t="str">
        <f t="shared" si="15"/>
        <v/>
      </c>
      <c r="H263" s="142"/>
      <c r="I263" t="str">
        <f t="shared" ca="1" si="16"/>
        <v/>
      </c>
      <c r="J263" s="142"/>
      <c r="K263" t="str">
        <f t="shared" ca="1" si="17"/>
        <v/>
      </c>
      <c r="L263" s="142"/>
      <c r="M263" s="142"/>
      <c r="N263" s="142"/>
      <c r="O263" s="146"/>
      <c r="P263" s="146"/>
      <c r="Q263" s="145">
        <f t="shared" si="19"/>
        <v>0</v>
      </c>
      <c r="R263" s="126">
        <f t="shared" si="18"/>
        <v>0</v>
      </c>
    </row>
    <row r="264" spans="1:18" x14ac:dyDescent="0.55000000000000004">
      <c r="A264">
        <v>255</v>
      </c>
      <c r="B264" s="142"/>
      <c r="C264" s="142"/>
      <c r="D264" s="142"/>
      <c r="E264" s="142"/>
      <c r="F264" s="142"/>
      <c r="G264" t="str">
        <f t="shared" si="15"/>
        <v/>
      </c>
      <c r="H264" s="142"/>
      <c r="I264" t="str">
        <f t="shared" ca="1" si="16"/>
        <v/>
      </c>
      <c r="J264" s="142"/>
      <c r="K264" t="str">
        <f t="shared" ca="1" si="17"/>
        <v/>
      </c>
      <c r="L264" s="142"/>
      <c r="M264" s="142"/>
      <c r="N264" s="142"/>
      <c r="O264" s="146"/>
      <c r="P264" s="146"/>
      <c r="Q264" s="145">
        <f t="shared" si="19"/>
        <v>0</v>
      </c>
      <c r="R264" s="126">
        <f t="shared" si="18"/>
        <v>0</v>
      </c>
    </row>
    <row r="265" spans="1:18" x14ac:dyDescent="0.55000000000000004">
      <c r="A265">
        <v>256</v>
      </c>
      <c r="B265" s="142"/>
      <c r="C265" s="142"/>
      <c r="D265" s="142"/>
      <c r="E265" s="142"/>
      <c r="F265" s="142"/>
      <c r="G265" t="str">
        <f t="shared" si="15"/>
        <v/>
      </c>
      <c r="H265" s="142"/>
      <c r="I265" t="str">
        <f t="shared" ca="1" si="16"/>
        <v/>
      </c>
      <c r="J265" s="142"/>
      <c r="K265" t="str">
        <f t="shared" ca="1" si="17"/>
        <v/>
      </c>
      <c r="L265" s="142"/>
      <c r="M265" s="142"/>
      <c r="N265" s="142"/>
      <c r="O265" s="146"/>
      <c r="P265" s="146"/>
      <c r="Q265" s="145">
        <f t="shared" si="19"/>
        <v>0</v>
      </c>
      <c r="R265" s="126">
        <f t="shared" si="18"/>
        <v>0</v>
      </c>
    </row>
    <row r="266" spans="1:18" x14ac:dyDescent="0.55000000000000004">
      <c r="A266">
        <v>257</v>
      </c>
      <c r="B266" s="142"/>
      <c r="C266" s="142"/>
      <c r="D266" s="142"/>
      <c r="E266" s="142"/>
      <c r="F266" s="142"/>
      <c r="G266" t="str">
        <f t="shared" si="15"/>
        <v/>
      </c>
      <c r="H266" s="142"/>
      <c r="I266" t="str">
        <f t="shared" ca="1" si="16"/>
        <v/>
      </c>
      <c r="J266" s="142"/>
      <c r="K266" t="str">
        <f t="shared" ca="1" si="17"/>
        <v/>
      </c>
      <c r="L266" s="142"/>
      <c r="M266" s="142"/>
      <c r="N266" s="142"/>
      <c r="O266" s="146"/>
      <c r="P266" s="146"/>
      <c r="Q266" s="145">
        <f t="shared" si="19"/>
        <v>0</v>
      </c>
      <c r="R266" s="126">
        <f t="shared" si="18"/>
        <v>0</v>
      </c>
    </row>
    <row r="267" spans="1:18" x14ac:dyDescent="0.55000000000000004">
      <c r="A267">
        <v>258</v>
      </c>
      <c r="B267" s="142"/>
      <c r="C267" s="142"/>
      <c r="D267" s="142"/>
      <c r="E267" s="142"/>
      <c r="F267" s="142"/>
      <c r="G267" t="str">
        <f t="shared" ref="G267:G330" si="20">LEFT(F267,1)</f>
        <v/>
      </c>
      <c r="H267" s="142"/>
      <c r="I267" t="str">
        <f t="shared" ref="I267:I330" ca="1" si="21">IFERROR(VLOOKUP(H267,INDIRECT(G267&amp;"CATL"),2,FALSE),"")</f>
        <v/>
      </c>
      <c r="J267" s="142"/>
      <c r="K267" t="str">
        <f t="shared" ref="K267:K330" ca="1" si="22">IFERROR(VLOOKUP(J267,INDIRECT("SUB"&amp;I267&amp;"L"),2,FALSE),"")</f>
        <v/>
      </c>
      <c r="L267" s="142"/>
      <c r="M267" s="142"/>
      <c r="N267" s="142"/>
      <c r="O267" s="146"/>
      <c r="P267" s="146"/>
      <c r="Q267" s="145">
        <f t="shared" si="19"/>
        <v>0</v>
      </c>
      <c r="R267" s="126">
        <f t="shared" ref="R267:R330" si="23">O267-P267</f>
        <v>0</v>
      </c>
    </row>
    <row r="268" spans="1:18" x14ac:dyDescent="0.55000000000000004">
      <c r="A268">
        <v>259</v>
      </c>
      <c r="B268" s="142"/>
      <c r="C268" s="142"/>
      <c r="D268" s="142"/>
      <c r="E268" s="142"/>
      <c r="F268" s="142"/>
      <c r="G268" t="str">
        <f t="shared" si="20"/>
        <v/>
      </c>
      <c r="H268" s="142"/>
      <c r="I268" t="str">
        <f t="shared" ca="1" si="21"/>
        <v/>
      </c>
      <c r="J268" s="142"/>
      <c r="K268" t="str">
        <f t="shared" ca="1" si="22"/>
        <v/>
      </c>
      <c r="L268" s="142"/>
      <c r="M268" s="142"/>
      <c r="N268" s="142"/>
      <c r="O268" s="146"/>
      <c r="P268" s="146"/>
      <c r="Q268" s="145">
        <f t="shared" ref="Q268:Q331" si="24">Q267+O268-P268</f>
        <v>0</v>
      </c>
      <c r="R268" s="126">
        <f t="shared" si="23"/>
        <v>0</v>
      </c>
    </row>
    <row r="269" spans="1:18" x14ac:dyDescent="0.55000000000000004">
      <c r="A269">
        <v>260</v>
      </c>
      <c r="B269" s="142"/>
      <c r="C269" s="142"/>
      <c r="D269" s="142"/>
      <c r="E269" s="142"/>
      <c r="F269" s="142"/>
      <c r="G269" t="str">
        <f t="shared" si="20"/>
        <v/>
      </c>
      <c r="H269" s="142"/>
      <c r="I269" t="str">
        <f t="shared" ca="1" si="21"/>
        <v/>
      </c>
      <c r="J269" s="142"/>
      <c r="K269" t="str">
        <f t="shared" ca="1" si="22"/>
        <v/>
      </c>
      <c r="L269" s="142"/>
      <c r="M269" s="142"/>
      <c r="N269" s="142"/>
      <c r="O269" s="146"/>
      <c r="P269" s="146"/>
      <c r="Q269" s="145">
        <f t="shared" si="24"/>
        <v>0</v>
      </c>
      <c r="R269" s="126">
        <f t="shared" si="23"/>
        <v>0</v>
      </c>
    </row>
    <row r="270" spans="1:18" x14ac:dyDescent="0.55000000000000004">
      <c r="A270">
        <v>261</v>
      </c>
      <c r="B270" s="142"/>
      <c r="C270" s="142"/>
      <c r="D270" s="142"/>
      <c r="E270" s="142"/>
      <c r="F270" s="142"/>
      <c r="G270" t="str">
        <f t="shared" si="20"/>
        <v/>
      </c>
      <c r="H270" s="142"/>
      <c r="I270" t="str">
        <f t="shared" ca="1" si="21"/>
        <v/>
      </c>
      <c r="J270" s="142"/>
      <c r="K270" t="str">
        <f t="shared" ca="1" si="22"/>
        <v/>
      </c>
      <c r="L270" s="142"/>
      <c r="M270" s="142"/>
      <c r="N270" s="142"/>
      <c r="O270" s="146"/>
      <c r="P270" s="146"/>
      <c r="Q270" s="145">
        <f t="shared" si="24"/>
        <v>0</v>
      </c>
      <c r="R270" s="126">
        <f t="shared" si="23"/>
        <v>0</v>
      </c>
    </row>
    <row r="271" spans="1:18" x14ac:dyDescent="0.55000000000000004">
      <c r="A271">
        <v>262</v>
      </c>
      <c r="B271" s="142"/>
      <c r="C271" s="142"/>
      <c r="D271" s="142"/>
      <c r="E271" s="142"/>
      <c r="F271" s="142"/>
      <c r="G271" t="str">
        <f t="shared" si="20"/>
        <v/>
      </c>
      <c r="H271" s="142"/>
      <c r="I271" t="str">
        <f t="shared" ca="1" si="21"/>
        <v/>
      </c>
      <c r="J271" s="142"/>
      <c r="K271" t="str">
        <f t="shared" ca="1" si="22"/>
        <v/>
      </c>
      <c r="L271" s="142"/>
      <c r="M271" s="142"/>
      <c r="N271" s="142"/>
      <c r="O271" s="146"/>
      <c r="P271" s="146"/>
      <c r="Q271" s="145">
        <f t="shared" si="24"/>
        <v>0</v>
      </c>
      <c r="R271" s="126">
        <f t="shared" si="23"/>
        <v>0</v>
      </c>
    </row>
    <row r="272" spans="1:18" x14ac:dyDescent="0.55000000000000004">
      <c r="A272">
        <v>263</v>
      </c>
      <c r="B272" s="142"/>
      <c r="C272" s="142"/>
      <c r="D272" s="142"/>
      <c r="E272" s="142"/>
      <c r="F272" s="142"/>
      <c r="G272" t="str">
        <f t="shared" si="20"/>
        <v/>
      </c>
      <c r="H272" s="142"/>
      <c r="I272" t="str">
        <f t="shared" ca="1" si="21"/>
        <v/>
      </c>
      <c r="J272" s="142"/>
      <c r="K272" t="str">
        <f t="shared" ca="1" si="22"/>
        <v/>
      </c>
      <c r="L272" s="142"/>
      <c r="M272" s="142"/>
      <c r="N272" s="142"/>
      <c r="O272" s="146"/>
      <c r="P272" s="146"/>
      <c r="Q272" s="145">
        <f t="shared" si="24"/>
        <v>0</v>
      </c>
      <c r="R272" s="126">
        <f t="shared" si="23"/>
        <v>0</v>
      </c>
    </row>
    <row r="273" spans="1:18" x14ac:dyDescent="0.55000000000000004">
      <c r="A273">
        <v>264</v>
      </c>
      <c r="B273" s="142"/>
      <c r="C273" s="142"/>
      <c r="D273" s="142"/>
      <c r="E273" s="142"/>
      <c r="F273" s="142"/>
      <c r="G273" t="str">
        <f t="shared" si="20"/>
        <v/>
      </c>
      <c r="H273" s="142"/>
      <c r="I273" t="str">
        <f t="shared" ca="1" si="21"/>
        <v/>
      </c>
      <c r="J273" s="142"/>
      <c r="K273" t="str">
        <f t="shared" ca="1" si="22"/>
        <v/>
      </c>
      <c r="L273" s="142"/>
      <c r="M273" s="142"/>
      <c r="N273" s="142"/>
      <c r="O273" s="146"/>
      <c r="P273" s="146"/>
      <c r="Q273" s="145">
        <f t="shared" si="24"/>
        <v>0</v>
      </c>
      <c r="R273" s="126">
        <f t="shared" si="23"/>
        <v>0</v>
      </c>
    </row>
    <row r="274" spans="1:18" x14ac:dyDescent="0.55000000000000004">
      <c r="A274">
        <v>265</v>
      </c>
      <c r="B274" s="142"/>
      <c r="C274" s="142"/>
      <c r="D274" s="142"/>
      <c r="E274" s="142"/>
      <c r="F274" s="142"/>
      <c r="G274" t="str">
        <f t="shared" si="20"/>
        <v/>
      </c>
      <c r="H274" s="142"/>
      <c r="I274" t="str">
        <f t="shared" ca="1" si="21"/>
        <v/>
      </c>
      <c r="J274" s="142"/>
      <c r="K274" t="str">
        <f t="shared" ca="1" si="22"/>
        <v/>
      </c>
      <c r="L274" s="142"/>
      <c r="M274" s="142"/>
      <c r="N274" s="142"/>
      <c r="O274" s="146"/>
      <c r="P274" s="146"/>
      <c r="Q274" s="145">
        <f t="shared" si="24"/>
        <v>0</v>
      </c>
      <c r="R274" s="126">
        <f t="shared" si="23"/>
        <v>0</v>
      </c>
    </row>
    <row r="275" spans="1:18" x14ac:dyDescent="0.55000000000000004">
      <c r="A275">
        <v>266</v>
      </c>
      <c r="B275" s="142"/>
      <c r="C275" s="142"/>
      <c r="D275" s="142"/>
      <c r="E275" s="142"/>
      <c r="F275" s="142"/>
      <c r="G275" t="str">
        <f t="shared" si="20"/>
        <v/>
      </c>
      <c r="H275" s="142"/>
      <c r="I275" t="str">
        <f t="shared" ca="1" si="21"/>
        <v/>
      </c>
      <c r="J275" s="142"/>
      <c r="K275" t="str">
        <f t="shared" ca="1" si="22"/>
        <v/>
      </c>
      <c r="L275" s="142"/>
      <c r="M275" s="142"/>
      <c r="N275" s="142"/>
      <c r="O275" s="146"/>
      <c r="P275" s="146"/>
      <c r="Q275" s="145">
        <f t="shared" si="24"/>
        <v>0</v>
      </c>
      <c r="R275" s="126">
        <f t="shared" si="23"/>
        <v>0</v>
      </c>
    </row>
    <row r="276" spans="1:18" x14ac:dyDescent="0.55000000000000004">
      <c r="A276">
        <v>267</v>
      </c>
      <c r="B276" s="142"/>
      <c r="C276" s="142"/>
      <c r="D276" s="142"/>
      <c r="E276" s="142"/>
      <c r="F276" s="142"/>
      <c r="G276" t="str">
        <f t="shared" si="20"/>
        <v/>
      </c>
      <c r="H276" s="142"/>
      <c r="I276" t="str">
        <f t="shared" ca="1" si="21"/>
        <v/>
      </c>
      <c r="J276" s="142"/>
      <c r="K276" t="str">
        <f t="shared" ca="1" si="22"/>
        <v/>
      </c>
      <c r="L276" s="142"/>
      <c r="M276" s="142"/>
      <c r="N276" s="142"/>
      <c r="O276" s="146"/>
      <c r="P276" s="146"/>
      <c r="Q276" s="145">
        <f t="shared" si="24"/>
        <v>0</v>
      </c>
      <c r="R276" s="126">
        <f t="shared" si="23"/>
        <v>0</v>
      </c>
    </row>
    <row r="277" spans="1:18" x14ac:dyDescent="0.55000000000000004">
      <c r="A277">
        <v>268</v>
      </c>
      <c r="B277" s="142"/>
      <c r="C277" s="142"/>
      <c r="D277" s="142"/>
      <c r="E277" s="142"/>
      <c r="F277" s="142"/>
      <c r="G277" t="str">
        <f t="shared" si="20"/>
        <v/>
      </c>
      <c r="H277" s="142"/>
      <c r="I277" t="str">
        <f t="shared" ca="1" si="21"/>
        <v/>
      </c>
      <c r="J277" s="142"/>
      <c r="K277" t="str">
        <f t="shared" ca="1" si="22"/>
        <v/>
      </c>
      <c r="L277" s="142"/>
      <c r="M277" s="142"/>
      <c r="N277" s="142"/>
      <c r="O277" s="146"/>
      <c r="P277" s="146"/>
      <c r="Q277" s="145">
        <f t="shared" si="24"/>
        <v>0</v>
      </c>
      <c r="R277" s="126">
        <f t="shared" si="23"/>
        <v>0</v>
      </c>
    </row>
    <row r="278" spans="1:18" x14ac:dyDescent="0.55000000000000004">
      <c r="A278">
        <v>269</v>
      </c>
      <c r="B278" s="142"/>
      <c r="C278" s="142"/>
      <c r="D278" s="142"/>
      <c r="E278" s="142"/>
      <c r="F278" s="142"/>
      <c r="G278" t="str">
        <f t="shared" si="20"/>
        <v/>
      </c>
      <c r="H278" s="142"/>
      <c r="I278" t="str">
        <f t="shared" ca="1" si="21"/>
        <v/>
      </c>
      <c r="J278" s="142"/>
      <c r="K278" t="str">
        <f t="shared" ca="1" si="22"/>
        <v/>
      </c>
      <c r="L278" s="142"/>
      <c r="M278" s="142"/>
      <c r="N278" s="142"/>
      <c r="O278" s="146"/>
      <c r="P278" s="146"/>
      <c r="Q278" s="145">
        <f t="shared" si="24"/>
        <v>0</v>
      </c>
      <c r="R278" s="126">
        <f t="shared" si="23"/>
        <v>0</v>
      </c>
    </row>
    <row r="279" spans="1:18" x14ac:dyDescent="0.55000000000000004">
      <c r="A279">
        <v>270</v>
      </c>
      <c r="B279" s="142"/>
      <c r="C279" s="142"/>
      <c r="D279" s="142"/>
      <c r="E279" s="142"/>
      <c r="F279" s="142"/>
      <c r="G279" t="str">
        <f t="shared" si="20"/>
        <v/>
      </c>
      <c r="H279" s="142"/>
      <c r="I279" t="str">
        <f t="shared" ca="1" si="21"/>
        <v/>
      </c>
      <c r="J279" s="142"/>
      <c r="K279" t="str">
        <f t="shared" ca="1" si="22"/>
        <v/>
      </c>
      <c r="L279" s="142"/>
      <c r="M279" s="142"/>
      <c r="N279" s="142"/>
      <c r="O279" s="146"/>
      <c r="P279" s="146"/>
      <c r="Q279" s="145">
        <f t="shared" si="24"/>
        <v>0</v>
      </c>
      <c r="R279" s="126">
        <f t="shared" si="23"/>
        <v>0</v>
      </c>
    </row>
    <row r="280" spans="1:18" x14ac:dyDescent="0.55000000000000004">
      <c r="A280">
        <v>271</v>
      </c>
      <c r="B280" s="142"/>
      <c r="C280" s="142"/>
      <c r="D280" s="142"/>
      <c r="E280" s="142"/>
      <c r="F280" s="142"/>
      <c r="G280" t="str">
        <f t="shared" si="20"/>
        <v/>
      </c>
      <c r="H280" s="142"/>
      <c r="I280" t="str">
        <f t="shared" ca="1" si="21"/>
        <v/>
      </c>
      <c r="J280" s="142"/>
      <c r="K280" t="str">
        <f t="shared" ca="1" si="22"/>
        <v/>
      </c>
      <c r="L280" s="142"/>
      <c r="M280" s="142"/>
      <c r="N280" s="142"/>
      <c r="O280" s="146"/>
      <c r="P280" s="146"/>
      <c r="Q280" s="145">
        <f t="shared" si="24"/>
        <v>0</v>
      </c>
      <c r="R280" s="126">
        <f t="shared" si="23"/>
        <v>0</v>
      </c>
    </row>
    <row r="281" spans="1:18" x14ac:dyDescent="0.55000000000000004">
      <c r="A281">
        <v>272</v>
      </c>
      <c r="B281" s="142"/>
      <c r="C281" s="142"/>
      <c r="D281" s="142"/>
      <c r="E281" s="142"/>
      <c r="F281" s="142"/>
      <c r="G281" t="str">
        <f t="shared" si="20"/>
        <v/>
      </c>
      <c r="H281" s="142"/>
      <c r="I281" t="str">
        <f t="shared" ca="1" si="21"/>
        <v/>
      </c>
      <c r="J281" s="142"/>
      <c r="K281" t="str">
        <f t="shared" ca="1" si="22"/>
        <v/>
      </c>
      <c r="L281" s="142"/>
      <c r="M281" s="142"/>
      <c r="N281" s="142"/>
      <c r="O281" s="146"/>
      <c r="P281" s="146"/>
      <c r="Q281" s="145">
        <f t="shared" si="24"/>
        <v>0</v>
      </c>
      <c r="R281" s="126">
        <f t="shared" si="23"/>
        <v>0</v>
      </c>
    </row>
    <row r="282" spans="1:18" x14ac:dyDescent="0.55000000000000004">
      <c r="A282">
        <v>273</v>
      </c>
      <c r="B282" s="142"/>
      <c r="C282" s="142"/>
      <c r="D282" s="142"/>
      <c r="E282" s="142"/>
      <c r="F282" s="142"/>
      <c r="G282" t="str">
        <f t="shared" si="20"/>
        <v/>
      </c>
      <c r="H282" s="142"/>
      <c r="I282" t="str">
        <f t="shared" ca="1" si="21"/>
        <v/>
      </c>
      <c r="J282" s="142"/>
      <c r="K282" t="str">
        <f t="shared" ca="1" si="22"/>
        <v/>
      </c>
      <c r="L282" s="142"/>
      <c r="M282" s="142"/>
      <c r="N282" s="142"/>
      <c r="O282" s="146"/>
      <c r="P282" s="146"/>
      <c r="Q282" s="145">
        <f t="shared" si="24"/>
        <v>0</v>
      </c>
      <c r="R282" s="126">
        <f t="shared" si="23"/>
        <v>0</v>
      </c>
    </row>
    <row r="283" spans="1:18" x14ac:dyDescent="0.55000000000000004">
      <c r="A283">
        <v>274</v>
      </c>
      <c r="B283" s="142"/>
      <c r="C283" s="142"/>
      <c r="D283" s="142"/>
      <c r="E283" s="142"/>
      <c r="F283" s="142"/>
      <c r="G283" t="str">
        <f t="shared" si="20"/>
        <v/>
      </c>
      <c r="H283" s="142"/>
      <c r="I283" t="str">
        <f t="shared" ca="1" si="21"/>
        <v/>
      </c>
      <c r="J283" s="142"/>
      <c r="K283" t="str">
        <f t="shared" ca="1" si="22"/>
        <v/>
      </c>
      <c r="L283" s="142"/>
      <c r="M283" s="142"/>
      <c r="N283" s="142"/>
      <c r="O283" s="146"/>
      <c r="P283" s="146"/>
      <c r="Q283" s="145">
        <f t="shared" si="24"/>
        <v>0</v>
      </c>
      <c r="R283" s="126">
        <f t="shared" si="23"/>
        <v>0</v>
      </c>
    </row>
    <row r="284" spans="1:18" x14ac:dyDescent="0.55000000000000004">
      <c r="A284">
        <v>275</v>
      </c>
      <c r="B284" s="142"/>
      <c r="C284" s="142"/>
      <c r="D284" s="142"/>
      <c r="E284" s="142"/>
      <c r="F284" s="142"/>
      <c r="G284" t="str">
        <f t="shared" si="20"/>
        <v/>
      </c>
      <c r="H284" s="142"/>
      <c r="I284" t="str">
        <f t="shared" ca="1" si="21"/>
        <v/>
      </c>
      <c r="J284" s="142"/>
      <c r="K284" t="str">
        <f t="shared" ca="1" si="22"/>
        <v/>
      </c>
      <c r="L284" s="142"/>
      <c r="M284" s="142"/>
      <c r="N284" s="142"/>
      <c r="O284" s="146"/>
      <c r="P284" s="146"/>
      <c r="Q284" s="145">
        <f t="shared" si="24"/>
        <v>0</v>
      </c>
      <c r="R284" s="126">
        <f t="shared" si="23"/>
        <v>0</v>
      </c>
    </row>
    <row r="285" spans="1:18" x14ac:dyDescent="0.55000000000000004">
      <c r="A285">
        <v>276</v>
      </c>
      <c r="B285" s="142"/>
      <c r="C285" s="142"/>
      <c r="D285" s="142"/>
      <c r="E285" s="142"/>
      <c r="F285" s="142"/>
      <c r="G285" t="str">
        <f t="shared" si="20"/>
        <v/>
      </c>
      <c r="H285" s="142"/>
      <c r="I285" t="str">
        <f t="shared" ca="1" si="21"/>
        <v/>
      </c>
      <c r="J285" s="142"/>
      <c r="K285" t="str">
        <f t="shared" ca="1" si="22"/>
        <v/>
      </c>
      <c r="L285" s="142"/>
      <c r="M285" s="142"/>
      <c r="N285" s="142"/>
      <c r="O285" s="146"/>
      <c r="P285" s="146"/>
      <c r="Q285" s="145">
        <f t="shared" si="24"/>
        <v>0</v>
      </c>
      <c r="R285" s="126">
        <f t="shared" si="23"/>
        <v>0</v>
      </c>
    </row>
    <row r="286" spans="1:18" x14ac:dyDescent="0.55000000000000004">
      <c r="A286">
        <v>277</v>
      </c>
      <c r="B286" s="142"/>
      <c r="C286" s="142"/>
      <c r="D286" s="142"/>
      <c r="E286" s="142"/>
      <c r="F286" s="142"/>
      <c r="G286" t="str">
        <f t="shared" si="20"/>
        <v/>
      </c>
      <c r="H286" s="142"/>
      <c r="I286" t="str">
        <f t="shared" ca="1" si="21"/>
        <v/>
      </c>
      <c r="J286" s="142"/>
      <c r="K286" t="str">
        <f t="shared" ca="1" si="22"/>
        <v/>
      </c>
      <c r="L286" s="142"/>
      <c r="M286" s="142"/>
      <c r="N286" s="142"/>
      <c r="O286" s="146"/>
      <c r="P286" s="146"/>
      <c r="Q286" s="145">
        <f t="shared" si="24"/>
        <v>0</v>
      </c>
      <c r="R286" s="126">
        <f t="shared" si="23"/>
        <v>0</v>
      </c>
    </row>
    <row r="287" spans="1:18" x14ac:dyDescent="0.55000000000000004">
      <c r="A287">
        <v>278</v>
      </c>
      <c r="B287" s="142"/>
      <c r="C287" s="142"/>
      <c r="D287" s="142"/>
      <c r="E287" s="142"/>
      <c r="F287" s="142"/>
      <c r="G287" t="str">
        <f t="shared" si="20"/>
        <v/>
      </c>
      <c r="H287" s="142"/>
      <c r="I287" t="str">
        <f t="shared" ca="1" si="21"/>
        <v/>
      </c>
      <c r="J287" s="142"/>
      <c r="K287" t="str">
        <f t="shared" ca="1" si="22"/>
        <v/>
      </c>
      <c r="L287" s="142"/>
      <c r="M287" s="142"/>
      <c r="N287" s="142"/>
      <c r="O287" s="146"/>
      <c r="P287" s="146"/>
      <c r="Q287" s="145">
        <f t="shared" si="24"/>
        <v>0</v>
      </c>
      <c r="R287" s="126">
        <f t="shared" si="23"/>
        <v>0</v>
      </c>
    </row>
    <row r="288" spans="1:18" x14ac:dyDescent="0.55000000000000004">
      <c r="A288">
        <v>279</v>
      </c>
      <c r="B288" s="142"/>
      <c r="C288" s="142"/>
      <c r="D288" s="142"/>
      <c r="E288" s="142"/>
      <c r="F288" s="142"/>
      <c r="G288" t="str">
        <f t="shared" si="20"/>
        <v/>
      </c>
      <c r="H288" s="142"/>
      <c r="I288" t="str">
        <f t="shared" ca="1" si="21"/>
        <v/>
      </c>
      <c r="J288" s="142"/>
      <c r="K288" t="str">
        <f t="shared" ca="1" si="22"/>
        <v/>
      </c>
      <c r="L288" s="142"/>
      <c r="M288" s="142"/>
      <c r="N288" s="142"/>
      <c r="O288" s="146"/>
      <c r="P288" s="146"/>
      <c r="Q288" s="145">
        <f t="shared" si="24"/>
        <v>0</v>
      </c>
      <c r="R288" s="126">
        <f t="shared" si="23"/>
        <v>0</v>
      </c>
    </row>
    <row r="289" spans="1:18" x14ac:dyDescent="0.55000000000000004">
      <c r="A289">
        <v>280</v>
      </c>
      <c r="B289" s="142"/>
      <c r="C289" s="142"/>
      <c r="D289" s="142"/>
      <c r="E289" s="142"/>
      <c r="F289" s="142"/>
      <c r="G289" t="str">
        <f t="shared" si="20"/>
        <v/>
      </c>
      <c r="H289" s="142"/>
      <c r="I289" t="str">
        <f t="shared" ca="1" si="21"/>
        <v/>
      </c>
      <c r="J289" s="142"/>
      <c r="K289" t="str">
        <f t="shared" ca="1" si="22"/>
        <v/>
      </c>
      <c r="L289" s="142"/>
      <c r="M289" s="142"/>
      <c r="N289" s="142"/>
      <c r="O289" s="146"/>
      <c r="P289" s="146"/>
      <c r="Q289" s="145">
        <f t="shared" si="24"/>
        <v>0</v>
      </c>
      <c r="R289" s="126">
        <f t="shared" si="23"/>
        <v>0</v>
      </c>
    </row>
    <row r="290" spans="1:18" x14ac:dyDescent="0.55000000000000004">
      <c r="A290">
        <v>281</v>
      </c>
      <c r="B290" s="142"/>
      <c r="C290" s="142"/>
      <c r="D290" s="142"/>
      <c r="E290" s="142"/>
      <c r="F290" s="142"/>
      <c r="G290" t="str">
        <f t="shared" si="20"/>
        <v/>
      </c>
      <c r="H290" s="142"/>
      <c r="I290" t="str">
        <f t="shared" ca="1" si="21"/>
        <v/>
      </c>
      <c r="J290" s="142"/>
      <c r="K290" t="str">
        <f t="shared" ca="1" si="22"/>
        <v/>
      </c>
      <c r="L290" s="142"/>
      <c r="M290" s="142"/>
      <c r="N290" s="142"/>
      <c r="O290" s="146"/>
      <c r="P290" s="146"/>
      <c r="Q290" s="145">
        <f t="shared" si="24"/>
        <v>0</v>
      </c>
      <c r="R290" s="126">
        <f t="shared" si="23"/>
        <v>0</v>
      </c>
    </row>
    <row r="291" spans="1:18" x14ac:dyDescent="0.55000000000000004">
      <c r="A291">
        <v>282</v>
      </c>
      <c r="B291" s="142"/>
      <c r="C291" s="142"/>
      <c r="D291" s="142"/>
      <c r="E291" s="142"/>
      <c r="F291" s="142"/>
      <c r="G291" t="str">
        <f t="shared" si="20"/>
        <v/>
      </c>
      <c r="H291" s="142"/>
      <c r="I291" t="str">
        <f t="shared" ca="1" si="21"/>
        <v/>
      </c>
      <c r="J291" s="142"/>
      <c r="K291" t="str">
        <f t="shared" ca="1" si="22"/>
        <v/>
      </c>
      <c r="L291" s="142"/>
      <c r="M291" s="142"/>
      <c r="N291" s="142"/>
      <c r="O291" s="146"/>
      <c r="P291" s="146"/>
      <c r="Q291" s="145">
        <f t="shared" si="24"/>
        <v>0</v>
      </c>
      <c r="R291" s="126">
        <f t="shared" si="23"/>
        <v>0</v>
      </c>
    </row>
    <row r="292" spans="1:18" x14ac:dyDescent="0.55000000000000004">
      <c r="A292">
        <v>283</v>
      </c>
      <c r="B292" s="142"/>
      <c r="C292" s="142"/>
      <c r="D292" s="142"/>
      <c r="E292" s="142"/>
      <c r="F292" s="142"/>
      <c r="G292" t="str">
        <f t="shared" si="20"/>
        <v/>
      </c>
      <c r="H292" s="142"/>
      <c r="I292" t="str">
        <f t="shared" ca="1" si="21"/>
        <v/>
      </c>
      <c r="J292" s="142"/>
      <c r="K292" t="str">
        <f t="shared" ca="1" si="22"/>
        <v/>
      </c>
      <c r="L292" s="142"/>
      <c r="M292" s="142"/>
      <c r="N292" s="142"/>
      <c r="O292" s="146"/>
      <c r="P292" s="146"/>
      <c r="Q292" s="145">
        <f t="shared" si="24"/>
        <v>0</v>
      </c>
      <c r="R292" s="126">
        <f t="shared" si="23"/>
        <v>0</v>
      </c>
    </row>
    <row r="293" spans="1:18" x14ac:dyDescent="0.55000000000000004">
      <c r="A293">
        <v>284</v>
      </c>
      <c r="B293" s="142"/>
      <c r="C293" s="142"/>
      <c r="D293" s="142"/>
      <c r="E293" s="142"/>
      <c r="F293" s="142"/>
      <c r="G293" t="str">
        <f t="shared" si="20"/>
        <v/>
      </c>
      <c r="H293" s="142"/>
      <c r="I293" t="str">
        <f t="shared" ca="1" si="21"/>
        <v/>
      </c>
      <c r="J293" s="142"/>
      <c r="K293" t="str">
        <f t="shared" ca="1" si="22"/>
        <v/>
      </c>
      <c r="L293" s="142"/>
      <c r="M293" s="142"/>
      <c r="N293" s="142"/>
      <c r="O293" s="146"/>
      <c r="P293" s="146"/>
      <c r="Q293" s="145">
        <f t="shared" si="24"/>
        <v>0</v>
      </c>
      <c r="R293" s="126">
        <f t="shared" si="23"/>
        <v>0</v>
      </c>
    </row>
    <row r="294" spans="1:18" x14ac:dyDescent="0.55000000000000004">
      <c r="A294">
        <v>285</v>
      </c>
      <c r="B294" s="142"/>
      <c r="C294" s="142"/>
      <c r="D294" s="142"/>
      <c r="E294" s="142"/>
      <c r="F294" s="142"/>
      <c r="G294" t="str">
        <f t="shared" si="20"/>
        <v/>
      </c>
      <c r="H294" s="142"/>
      <c r="I294" t="str">
        <f t="shared" ca="1" si="21"/>
        <v/>
      </c>
      <c r="J294" s="142"/>
      <c r="K294" t="str">
        <f t="shared" ca="1" si="22"/>
        <v/>
      </c>
      <c r="L294" s="142"/>
      <c r="M294" s="142"/>
      <c r="N294" s="142"/>
      <c r="O294" s="146"/>
      <c r="P294" s="146"/>
      <c r="Q294" s="145">
        <f t="shared" si="24"/>
        <v>0</v>
      </c>
      <c r="R294" s="126">
        <f t="shared" si="23"/>
        <v>0</v>
      </c>
    </row>
    <row r="295" spans="1:18" x14ac:dyDescent="0.55000000000000004">
      <c r="A295">
        <v>286</v>
      </c>
      <c r="B295" s="142"/>
      <c r="C295" s="142"/>
      <c r="D295" s="142"/>
      <c r="E295" s="142"/>
      <c r="F295" s="142"/>
      <c r="G295" t="str">
        <f t="shared" si="20"/>
        <v/>
      </c>
      <c r="H295" s="142"/>
      <c r="I295" t="str">
        <f t="shared" ca="1" si="21"/>
        <v/>
      </c>
      <c r="J295" s="142"/>
      <c r="K295" t="str">
        <f t="shared" ca="1" si="22"/>
        <v/>
      </c>
      <c r="L295" s="142"/>
      <c r="M295" s="142"/>
      <c r="N295" s="142"/>
      <c r="O295" s="146"/>
      <c r="P295" s="146"/>
      <c r="Q295" s="145">
        <f t="shared" si="24"/>
        <v>0</v>
      </c>
      <c r="R295" s="126">
        <f t="shared" si="23"/>
        <v>0</v>
      </c>
    </row>
    <row r="296" spans="1:18" x14ac:dyDescent="0.55000000000000004">
      <c r="A296">
        <v>287</v>
      </c>
      <c r="B296" s="142"/>
      <c r="C296" s="142"/>
      <c r="D296" s="142"/>
      <c r="E296" s="142"/>
      <c r="F296" s="142"/>
      <c r="G296" t="str">
        <f t="shared" si="20"/>
        <v/>
      </c>
      <c r="H296" s="142"/>
      <c r="I296" t="str">
        <f t="shared" ca="1" si="21"/>
        <v/>
      </c>
      <c r="J296" s="142"/>
      <c r="K296" t="str">
        <f t="shared" ca="1" si="22"/>
        <v/>
      </c>
      <c r="L296" s="142"/>
      <c r="M296" s="142"/>
      <c r="N296" s="142"/>
      <c r="O296" s="146"/>
      <c r="P296" s="146"/>
      <c r="Q296" s="145">
        <f t="shared" si="24"/>
        <v>0</v>
      </c>
      <c r="R296" s="126">
        <f t="shared" si="23"/>
        <v>0</v>
      </c>
    </row>
    <row r="297" spans="1:18" x14ac:dyDescent="0.55000000000000004">
      <c r="A297">
        <v>288</v>
      </c>
      <c r="B297" s="142"/>
      <c r="C297" s="142"/>
      <c r="D297" s="142"/>
      <c r="E297" s="142"/>
      <c r="F297" s="142"/>
      <c r="G297" t="str">
        <f t="shared" si="20"/>
        <v/>
      </c>
      <c r="H297" s="142"/>
      <c r="I297" t="str">
        <f t="shared" ca="1" si="21"/>
        <v/>
      </c>
      <c r="J297" s="142"/>
      <c r="K297" t="str">
        <f t="shared" ca="1" si="22"/>
        <v/>
      </c>
      <c r="L297" s="142"/>
      <c r="M297" s="142"/>
      <c r="N297" s="142"/>
      <c r="O297" s="146"/>
      <c r="P297" s="146"/>
      <c r="Q297" s="145">
        <f t="shared" si="24"/>
        <v>0</v>
      </c>
      <c r="R297" s="126">
        <f t="shared" si="23"/>
        <v>0</v>
      </c>
    </row>
    <row r="298" spans="1:18" x14ac:dyDescent="0.55000000000000004">
      <c r="A298">
        <v>289</v>
      </c>
      <c r="B298" s="142"/>
      <c r="C298" s="142"/>
      <c r="D298" s="142"/>
      <c r="E298" s="142"/>
      <c r="F298" s="142"/>
      <c r="G298" t="str">
        <f t="shared" si="20"/>
        <v/>
      </c>
      <c r="H298" s="142"/>
      <c r="I298" t="str">
        <f t="shared" ca="1" si="21"/>
        <v/>
      </c>
      <c r="J298" s="142"/>
      <c r="K298" t="str">
        <f t="shared" ca="1" si="22"/>
        <v/>
      </c>
      <c r="L298" s="142"/>
      <c r="M298" s="142"/>
      <c r="N298" s="142"/>
      <c r="O298" s="146"/>
      <c r="P298" s="146"/>
      <c r="Q298" s="145">
        <f t="shared" si="24"/>
        <v>0</v>
      </c>
      <c r="R298" s="126">
        <f t="shared" si="23"/>
        <v>0</v>
      </c>
    </row>
    <row r="299" spans="1:18" x14ac:dyDescent="0.55000000000000004">
      <c r="A299">
        <v>290</v>
      </c>
      <c r="B299" s="142"/>
      <c r="C299" s="142"/>
      <c r="D299" s="142"/>
      <c r="E299" s="142"/>
      <c r="F299" s="142"/>
      <c r="G299" t="str">
        <f t="shared" si="20"/>
        <v/>
      </c>
      <c r="H299" s="142"/>
      <c r="I299" t="str">
        <f t="shared" ca="1" si="21"/>
        <v/>
      </c>
      <c r="J299" s="142"/>
      <c r="K299" t="str">
        <f t="shared" ca="1" si="22"/>
        <v/>
      </c>
      <c r="L299" s="142"/>
      <c r="M299" s="142"/>
      <c r="N299" s="142"/>
      <c r="O299" s="146"/>
      <c r="P299" s="146"/>
      <c r="Q299" s="145">
        <f t="shared" si="24"/>
        <v>0</v>
      </c>
      <c r="R299" s="126">
        <f t="shared" si="23"/>
        <v>0</v>
      </c>
    </row>
    <row r="300" spans="1:18" x14ac:dyDescent="0.55000000000000004">
      <c r="A300">
        <v>291</v>
      </c>
      <c r="B300" s="142"/>
      <c r="C300" s="142"/>
      <c r="D300" s="142"/>
      <c r="E300" s="142"/>
      <c r="F300" s="142"/>
      <c r="G300" t="str">
        <f t="shared" si="20"/>
        <v/>
      </c>
      <c r="H300" s="142"/>
      <c r="I300" t="str">
        <f t="shared" ca="1" si="21"/>
        <v/>
      </c>
      <c r="J300" s="142"/>
      <c r="K300" t="str">
        <f t="shared" ca="1" si="22"/>
        <v/>
      </c>
      <c r="L300" s="142"/>
      <c r="M300" s="142"/>
      <c r="N300" s="142"/>
      <c r="O300" s="146"/>
      <c r="P300" s="146"/>
      <c r="Q300" s="145">
        <f t="shared" si="24"/>
        <v>0</v>
      </c>
      <c r="R300" s="126">
        <f t="shared" si="23"/>
        <v>0</v>
      </c>
    </row>
    <row r="301" spans="1:18" x14ac:dyDescent="0.55000000000000004">
      <c r="A301">
        <v>292</v>
      </c>
      <c r="B301" s="142"/>
      <c r="C301" s="142"/>
      <c r="D301" s="142"/>
      <c r="E301" s="142"/>
      <c r="F301" s="142"/>
      <c r="G301" t="str">
        <f t="shared" si="20"/>
        <v/>
      </c>
      <c r="H301" s="142"/>
      <c r="I301" t="str">
        <f t="shared" ca="1" si="21"/>
        <v/>
      </c>
      <c r="J301" s="142"/>
      <c r="K301" t="str">
        <f t="shared" ca="1" si="22"/>
        <v/>
      </c>
      <c r="L301" s="142"/>
      <c r="M301" s="142"/>
      <c r="N301" s="142"/>
      <c r="O301" s="146"/>
      <c r="P301" s="146"/>
      <c r="Q301" s="145">
        <f t="shared" si="24"/>
        <v>0</v>
      </c>
      <c r="R301" s="126">
        <f t="shared" si="23"/>
        <v>0</v>
      </c>
    </row>
    <row r="302" spans="1:18" x14ac:dyDescent="0.55000000000000004">
      <c r="A302">
        <v>293</v>
      </c>
      <c r="B302" s="142"/>
      <c r="C302" s="142"/>
      <c r="D302" s="142"/>
      <c r="E302" s="142"/>
      <c r="F302" s="142"/>
      <c r="G302" t="str">
        <f t="shared" si="20"/>
        <v/>
      </c>
      <c r="H302" s="142"/>
      <c r="I302" t="str">
        <f t="shared" ca="1" si="21"/>
        <v/>
      </c>
      <c r="J302" s="142"/>
      <c r="K302" t="str">
        <f t="shared" ca="1" si="22"/>
        <v/>
      </c>
      <c r="L302" s="142"/>
      <c r="M302" s="142"/>
      <c r="N302" s="142"/>
      <c r="O302" s="146"/>
      <c r="P302" s="146"/>
      <c r="Q302" s="145">
        <f t="shared" si="24"/>
        <v>0</v>
      </c>
      <c r="R302" s="126">
        <f t="shared" si="23"/>
        <v>0</v>
      </c>
    </row>
    <row r="303" spans="1:18" x14ac:dyDescent="0.55000000000000004">
      <c r="A303">
        <v>294</v>
      </c>
      <c r="B303" s="142"/>
      <c r="C303" s="142"/>
      <c r="D303" s="142"/>
      <c r="E303" s="142"/>
      <c r="F303" s="142"/>
      <c r="G303" t="str">
        <f t="shared" si="20"/>
        <v/>
      </c>
      <c r="H303" s="142"/>
      <c r="I303" t="str">
        <f t="shared" ca="1" si="21"/>
        <v/>
      </c>
      <c r="J303" s="142"/>
      <c r="K303" t="str">
        <f t="shared" ca="1" si="22"/>
        <v/>
      </c>
      <c r="L303" s="142"/>
      <c r="M303" s="142"/>
      <c r="N303" s="142"/>
      <c r="O303" s="146"/>
      <c r="P303" s="146"/>
      <c r="Q303" s="145">
        <f t="shared" si="24"/>
        <v>0</v>
      </c>
      <c r="R303" s="126">
        <f t="shared" si="23"/>
        <v>0</v>
      </c>
    </row>
    <row r="304" spans="1:18" x14ac:dyDescent="0.55000000000000004">
      <c r="A304">
        <v>295</v>
      </c>
      <c r="B304" s="142"/>
      <c r="C304" s="142"/>
      <c r="D304" s="142"/>
      <c r="E304" s="142"/>
      <c r="F304" s="142"/>
      <c r="G304" t="str">
        <f t="shared" si="20"/>
        <v/>
      </c>
      <c r="H304" s="142"/>
      <c r="I304" t="str">
        <f t="shared" ca="1" si="21"/>
        <v/>
      </c>
      <c r="J304" s="142"/>
      <c r="K304" t="str">
        <f t="shared" ca="1" si="22"/>
        <v/>
      </c>
      <c r="L304" s="142"/>
      <c r="M304" s="142"/>
      <c r="N304" s="142"/>
      <c r="O304" s="146"/>
      <c r="P304" s="146"/>
      <c r="Q304" s="145">
        <f t="shared" si="24"/>
        <v>0</v>
      </c>
      <c r="R304" s="126">
        <f t="shared" si="23"/>
        <v>0</v>
      </c>
    </row>
    <row r="305" spans="1:18" x14ac:dyDescent="0.55000000000000004">
      <c r="A305">
        <v>296</v>
      </c>
      <c r="B305" s="142"/>
      <c r="C305" s="142"/>
      <c r="D305" s="142"/>
      <c r="E305" s="142"/>
      <c r="F305" s="142"/>
      <c r="G305" t="str">
        <f t="shared" si="20"/>
        <v/>
      </c>
      <c r="H305" s="142"/>
      <c r="I305" t="str">
        <f t="shared" ca="1" si="21"/>
        <v/>
      </c>
      <c r="J305" s="142"/>
      <c r="K305" t="str">
        <f t="shared" ca="1" si="22"/>
        <v/>
      </c>
      <c r="L305" s="142"/>
      <c r="M305" s="142"/>
      <c r="N305" s="142"/>
      <c r="O305" s="146"/>
      <c r="P305" s="146"/>
      <c r="Q305" s="145">
        <f t="shared" si="24"/>
        <v>0</v>
      </c>
      <c r="R305" s="126">
        <f t="shared" si="23"/>
        <v>0</v>
      </c>
    </row>
    <row r="306" spans="1:18" x14ac:dyDescent="0.55000000000000004">
      <c r="A306">
        <v>297</v>
      </c>
      <c r="B306" s="142"/>
      <c r="C306" s="142"/>
      <c r="D306" s="142"/>
      <c r="E306" s="142"/>
      <c r="F306" s="142"/>
      <c r="G306" t="str">
        <f t="shared" si="20"/>
        <v/>
      </c>
      <c r="H306" s="142"/>
      <c r="I306" t="str">
        <f t="shared" ca="1" si="21"/>
        <v/>
      </c>
      <c r="J306" s="142"/>
      <c r="K306" t="str">
        <f t="shared" ca="1" si="22"/>
        <v/>
      </c>
      <c r="L306" s="142"/>
      <c r="M306" s="142"/>
      <c r="N306" s="142"/>
      <c r="O306" s="146"/>
      <c r="P306" s="146"/>
      <c r="Q306" s="145">
        <f t="shared" si="24"/>
        <v>0</v>
      </c>
      <c r="R306" s="126">
        <f t="shared" si="23"/>
        <v>0</v>
      </c>
    </row>
    <row r="307" spans="1:18" x14ac:dyDescent="0.55000000000000004">
      <c r="A307">
        <v>298</v>
      </c>
      <c r="B307" s="142"/>
      <c r="C307" s="142"/>
      <c r="D307" s="142"/>
      <c r="E307" s="142"/>
      <c r="F307" s="142"/>
      <c r="G307" t="str">
        <f t="shared" si="20"/>
        <v/>
      </c>
      <c r="H307" s="142"/>
      <c r="I307" t="str">
        <f t="shared" ca="1" si="21"/>
        <v/>
      </c>
      <c r="J307" s="142"/>
      <c r="K307" t="str">
        <f t="shared" ca="1" si="22"/>
        <v/>
      </c>
      <c r="L307" s="142"/>
      <c r="M307" s="142"/>
      <c r="N307" s="142"/>
      <c r="O307" s="146"/>
      <c r="P307" s="146"/>
      <c r="Q307" s="145">
        <f t="shared" si="24"/>
        <v>0</v>
      </c>
      <c r="R307" s="126">
        <f t="shared" si="23"/>
        <v>0</v>
      </c>
    </row>
    <row r="308" spans="1:18" x14ac:dyDescent="0.55000000000000004">
      <c r="A308">
        <v>299</v>
      </c>
      <c r="B308" s="142"/>
      <c r="C308" s="142"/>
      <c r="D308" s="142"/>
      <c r="E308" s="142"/>
      <c r="F308" s="142"/>
      <c r="G308" t="str">
        <f t="shared" si="20"/>
        <v/>
      </c>
      <c r="H308" s="142"/>
      <c r="I308" t="str">
        <f t="shared" ca="1" si="21"/>
        <v/>
      </c>
      <c r="J308" s="142"/>
      <c r="K308" t="str">
        <f t="shared" ca="1" si="22"/>
        <v/>
      </c>
      <c r="L308" s="142"/>
      <c r="M308" s="142"/>
      <c r="N308" s="142"/>
      <c r="O308" s="146"/>
      <c r="P308" s="146"/>
      <c r="Q308" s="145">
        <f t="shared" si="24"/>
        <v>0</v>
      </c>
      <c r="R308" s="126">
        <f t="shared" si="23"/>
        <v>0</v>
      </c>
    </row>
    <row r="309" spans="1:18" x14ac:dyDescent="0.55000000000000004">
      <c r="A309">
        <v>300</v>
      </c>
      <c r="B309" s="142"/>
      <c r="C309" s="142"/>
      <c r="D309" s="142"/>
      <c r="E309" s="142"/>
      <c r="F309" s="142"/>
      <c r="G309" t="str">
        <f t="shared" si="20"/>
        <v/>
      </c>
      <c r="H309" s="142"/>
      <c r="I309" t="str">
        <f t="shared" ca="1" si="21"/>
        <v/>
      </c>
      <c r="J309" s="142"/>
      <c r="K309" t="str">
        <f t="shared" ca="1" si="22"/>
        <v/>
      </c>
      <c r="L309" s="142"/>
      <c r="M309" s="142"/>
      <c r="N309" s="142"/>
      <c r="O309" s="146"/>
      <c r="P309" s="146"/>
      <c r="Q309" s="145">
        <f t="shared" si="24"/>
        <v>0</v>
      </c>
      <c r="R309" s="126">
        <f t="shared" si="23"/>
        <v>0</v>
      </c>
    </row>
    <row r="310" spans="1:18" x14ac:dyDescent="0.55000000000000004">
      <c r="A310">
        <v>301</v>
      </c>
      <c r="B310" s="142"/>
      <c r="C310" s="142"/>
      <c r="D310" s="142"/>
      <c r="E310" s="142"/>
      <c r="F310" s="142"/>
      <c r="G310" t="str">
        <f t="shared" si="20"/>
        <v/>
      </c>
      <c r="H310" s="142"/>
      <c r="I310" t="str">
        <f t="shared" ca="1" si="21"/>
        <v/>
      </c>
      <c r="J310" s="142"/>
      <c r="K310" t="str">
        <f t="shared" ca="1" si="22"/>
        <v/>
      </c>
      <c r="L310" s="142"/>
      <c r="M310" s="142"/>
      <c r="N310" s="142"/>
      <c r="O310" s="146"/>
      <c r="P310" s="146"/>
      <c r="Q310" s="145">
        <f t="shared" si="24"/>
        <v>0</v>
      </c>
      <c r="R310" s="126">
        <f t="shared" si="23"/>
        <v>0</v>
      </c>
    </row>
    <row r="311" spans="1:18" x14ac:dyDescent="0.55000000000000004">
      <c r="A311">
        <v>302</v>
      </c>
      <c r="B311" s="142"/>
      <c r="C311" s="142"/>
      <c r="D311" s="142"/>
      <c r="E311" s="142"/>
      <c r="F311" s="142"/>
      <c r="G311" t="str">
        <f t="shared" si="20"/>
        <v/>
      </c>
      <c r="H311" s="142"/>
      <c r="I311" t="str">
        <f t="shared" ca="1" si="21"/>
        <v/>
      </c>
      <c r="J311" s="142"/>
      <c r="K311" t="str">
        <f t="shared" ca="1" si="22"/>
        <v/>
      </c>
      <c r="L311" s="142"/>
      <c r="M311" s="142"/>
      <c r="N311" s="142"/>
      <c r="O311" s="146"/>
      <c r="P311" s="146"/>
      <c r="Q311" s="145">
        <f t="shared" si="24"/>
        <v>0</v>
      </c>
      <c r="R311" s="126">
        <f t="shared" si="23"/>
        <v>0</v>
      </c>
    </row>
    <row r="312" spans="1:18" x14ac:dyDescent="0.55000000000000004">
      <c r="A312">
        <v>303</v>
      </c>
      <c r="B312" s="142"/>
      <c r="C312" s="142"/>
      <c r="D312" s="142"/>
      <c r="E312" s="142"/>
      <c r="F312" s="142"/>
      <c r="G312" t="str">
        <f t="shared" si="20"/>
        <v/>
      </c>
      <c r="H312" s="142"/>
      <c r="I312" t="str">
        <f t="shared" ca="1" si="21"/>
        <v/>
      </c>
      <c r="J312" s="142"/>
      <c r="K312" t="str">
        <f t="shared" ca="1" si="22"/>
        <v/>
      </c>
      <c r="L312" s="142"/>
      <c r="M312" s="142"/>
      <c r="N312" s="142"/>
      <c r="O312" s="146"/>
      <c r="P312" s="146"/>
      <c r="Q312" s="145">
        <f t="shared" si="24"/>
        <v>0</v>
      </c>
      <c r="R312" s="126">
        <f t="shared" si="23"/>
        <v>0</v>
      </c>
    </row>
    <row r="313" spans="1:18" x14ac:dyDescent="0.55000000000000004">
      <c r="A313">
        <v>304</v>
      </c>
      <c r="B313" s="142"/>
      <c r="C313" s="142"/>
      <c r="D313" s="142"/>
      <c r="E313" s="142"/>
      <c r="F313" s="142"/>
      <c r="G313" t="str">
        <f t="shared" si="20"/>
        <v/>
      </c>
      <c r="H313" s="142"/>
      <c r="I313" t="str">
        <f t="shared" ca="1" si="21"/>
        <v/>
      </c>
      <c r="J313" s="142"/>
      <c r="K313" t="str">
        <f t="shared" ca="1" si="22"/>
        <v/>
      </c>
      <c r="L313" s="142"/>
      <c r="M313" s="142"/>
      <c r="N313" s="142"/>
      <c r="O313" s="146"/>
      <c r="P313" s="146"/>
      <c r="Q313" s="145">
        <f t="shared" si="24"/>
        <v>0</v>
      </c>
      <c r="R313" s="126">
        <f t="shared" si="23"/>
        <v>0</v>
      </c>
    </row>
    <row r="314" spans="1:18" x14ac:dyDescent="0.55000000000000004">
      <c r="A314">
        <v>305</v>
      </c>
      <c r="B314" s="142"/>
      <c r="C314" s="142"/>
      <c r="D314" s="142"/>
      <c r="E314" s="142"/>
      <c r="F314" s="142"/>
      <c r="G314" t="str">
        <f t="shared" si="20"/>
        <v/>
      </c>
      <c r="H314" s="142"/>
      <c r="I314" t="str">
        <f t="shared" ca="1" si="21"/>
        <v/>
      </c>
      <c r="J314" s="142"/>
      <c r="K314" t="str">
        <f t="shared" ca="1" si="22"/>
        <v/>
      </c>
      <c r="L314" s="142"/>
      <c r="M314" s="142"/>
      <c r="N314" s="142"/>
      <c r="O314" s="146"/>
      <c r="P314" s="146"/>
      <c r="Q314" s="145">
        <f t="shared" si="24"/>
        <v>0</v>
      </c>
      <c r="R314" s="126">
        <f t="shared" si="23"/>
        <v>0</v>
      </c>
    </row>
    <row r="315" spans="1:18" x14ac:dyDescent="0.55000000000000004">
      <c r="A315">
        <v>306</v>
      </c>
      <c r="B315" s="142"/>
      <c r="C315" s="142"/>
      <c r="D315" s="142"/>
      <c r="E315" s="142"/>
      <c r="F315" s="142"/>
      <c r="G315" t="str">
        <f t="shared" si="20"/>
        <v/>
      </c>
      <c r="H315" s="142"/>
      <c r="I315" t="str">
        <f t="shared" ca="1" si="21"/>
        <v/>
      </c>
      <c r="J315" s="142"/>
      <c r="K315" t="str">
        <f t="shared" ca="1" si="22"/>
        <v/>
      </c>
      <c r="L315" s="142"/>
      <c r="M315" s="142"/>
      <c r="N315" s="142"/>
      <c r="O315" s="146"/>
      <c r="P315" s="146"/>
      <c r="Q315" s="145">
        <f t="shared" si="24"/>
        <v>0</v>
      </c>
      <c r="R315" s="126">
        <f t="shared" si="23"/>
        <v>0</v>
      </c>
    </row>
    <row r="316" spans="1:18" x14ac:dyDescent="0.55000000000000004">
      <c r="A316">
        <v>307</v>
      </c>
      <c r="B316" s="142"/>
      <c r="C316" s="142"/>
      <c r="D316" s="142"/>
      <c r="E316" s="142"/>
      <c r="F316" s="142"/>
      <c r="G316" t="str">
        <f t="shared" si="20"/>
        <v/>
      </c>
      <c r="H316" s="142"/>
      <c r="I316" t="str">
        <f t="shared" ca="1" si="21"/>
        <v/>
      </c>
      <c r="J316" s="142"/>
      <c r="K316" t="str">
        <f t="shared" ca="1" si="22"/>
        <v/>
      </c>
      <c r="L316" s="142"/>
      <c r="M316" s="142"/>
      <c r="N316" s="142"/>
      <c r="O316" s="146"/>
      <c r="P316" s="146"/>
      <c r="Q316" s="145">
        <f t="shared" si="24"/>
        <v>0</v>
      </c>
      <c r="R316" s="126">
        <f t="shared" si="23"/>
        <v>0</v>
      </c>
    </row>
    <row r="317" spans="1:18" x14ac:dyDescent="0.55000000000000004">
      <c r="A317">
        <v>308</v>
      </c>
      <c r="B317" s="142"/>
      <c r="C317" s="142"/>
      <c r="D317" s="142"/>
      <c r="E317" s="142"/>
      <c r="F317" s="142"/>
      <c r="G317" t="str">
        <f t="shared" si="20"/>
        <v/>
      </c>
      <c r="H317" s="142"/>
      <c r="I317" t="str">
        <f t="shared" ca="1" si="21"/>
        <v/>
      </c>
      <c r="J317" s="142"/>
      <c r="K317" t="str">
        <f t="shared" ca="1" si="22"/>
        <v/>
      </c>
      <c r="L317" s="142"/>
      <c r="M317" s="142"/>
      <c r="N317" s="142"/>
      <c r="O317" s="146"/>
      <c r="P317" s="146"/>
      <c r="Q317" s="145">
        <f t="shared" si="24"/>
        <v>0</v>
      </c>
      <c r="R317" s="126">
        <f t="shared" si="23"/>
        <v>0</v>
      </c>
    </row>
    <row r="318" spans="1:18" x14ac:dyDescent="0.55000000000000004">
      <c r="A318">
        <v>309</v>
      </c>
      <c r="B318" s="142"/>
      <c r="C318" s="142"/>
      <c r="D318" s="142"/>
      <c r="E318" s="142"/>
      <c r="F318" s="142"/>
      <c r="G318" t="str">
        <f t="shared" si="20"/>
        <v/>
      </c>
      <c r="H318" s="142"/>
      <c r="I318" t="str">
        <f t="shared" ca="1" si="21"/>
        <v/>
      </c>
      <c r="J318" s="142"/>
      <c r="K318" t="str">
        <f t="shared" ca="1" si="22"/>
        <v/>
      </c>
      <c r="L318" s="142"/>
      <c r="M318" s="142"/>
      <c r="N318" s="142"/>
      <c r="O318" s="146"/>
      <c r="P318" s="146"/>
      <c r="Q318" s="145">
        <f t="shared" si="24"/>
        <v>0</v>
      </c>
      <c r="R318" s="126">
        <f t="shared" si="23"/>
        <v>0</v>
      </c>
    </row>
    <row r="319" spans="1:18" x14ac:dyDescent="0.55000000000000004">
      <c r="A319">
        <v>310</v>
      </c>
      <c r="B319" s="142"/>
      <c r="C319" s="142"/>
      <c r="D319" s="142"/>
      <c r="E319" s="142"/>
      <c r="F319" s="142"/>
      <c r="G319" t="str">
        <f t="shared" si="20"/>
        <v/>
      </c>
      <c r="H319" s="142"/>
      <c r="I319" t="str">
        <f t="shared" ca="1" si="21"/>
        <v/>
      </c>
      <c r="J319" s="142"/>
      <c r="K319" t="str">
        <f t="shared" ca="1" si="22"/>
        <v/>
      </c>
      <c r="L319" s="142"/>
      <c r="M319" s="142"/>
      <c r="N319" s="142"/>
      <c r="O319" s="146"/>
      <c r="P319" s="146"/>
      <c r="Q319" s="145">
        <f t="shared" si="24"/>
        <v>0</v>
      </c>
      <c r="R319" s="126">
        <f t="shared" si="23"/>
        <v>0</v>
      </c>
    </row>
    <row r="320" spans="1:18" x14ac:dyDescent="0.55000000000000004">
      <c r="A320">
        <v>311</v>
      </c>
      <c r="B320" s="142"/>
      <c r="C320" s="142"/>
      <c r="D320" s="142"/>
      <c r="E320" s="142"/>
      <c r="F320" s="142"/>
      <c r="G320" t="str">
        <f t="shared" si="20"/>
        <v/>
      </c>
      <c r="H320" s="142"/>
      <c r="I320" t="str">
        <f t="shared" ca="1" si="21"/>
        <v/>
      </c>
      <c r="J320" s="142"/>
      <c r="K320" t="str">
        <f t="shared" ca="1" si="22"/>
        <v/>
      </c>
      <c r="L320" s="142"/>
      <c r="M320" s="142"/>
      <c r="N320" s="142"/>
      <c r="O320" s="146"/>
      <c r="P320" s="146"/>
      <c r="Q320" s="145">
        <f t="shared" si="24"/>
        <v>0</v>
      </c>
      <c r="R320" s="126">
        <f t="shared" si="23"/>
        <v>0</v>
      </c>
    </row>
    <row r="321" spans="1:18" x14ac:dyDescent="0.55000000000000004">
      <c r="A321">
        <v>312</v>
      </c>
      <c r="B321" s="142"/>
      <c r="C321" s="142"/>
      <c r="D321" s="142"/>
      <c r="E321" s="142"/>
      <c r="F321" s="142"/>
      <c r="G321" t="str">
        <f t="shared" si="20"/>
        <v/>
      </c>
      <c r="H321" s="142"/>
      <c r="I321" t="str">
        <f t="shared" ca="1" si="21"/>
        <v/>
      </c>
      <c r="J321" s="142"/>
      <c r="K321" t="str">
        <f t="shared" ca="1" si="22"/>
        <v/>
      </c>
      <c r="L321" s="142"/>
      <c r="M321" s="142"/>
      <c r="N321" s="142"/>
      <c r="O321" s="146"/>
      <c r="P321" s="146"/>
      <c r="Q321" s="145">
        <f t="shared" si="24"/>
        <v>0</v>
      </c>
      <c r="R321" s="126">
        <f t="shared" si="23"/>
        <v>0</v>
      </c>
    </row>
    <row r="322" spans="1:18" x14ac:dyDescent="0.55000000000000004">
      <c r="A322">
        <v>313</v>
      </c>
      <c r="B322" s="142"/>
      <c r="C322" s="142"/>
      <c r="D322" s="142"/>
      <c r="E322" s="142"/>
      <c r="F322" s="142"/>
      <c r="G322" t="str">
        <f t="shared" si="20"/>
        <v/>
      </c>
      <c r="H322" s="142"/>
      <c r="I322" t="str">
        <f t="shared" ca="1" si="21"/>
        <v/>
      </c>
      <c r="J322" s="142"/>
      <c r="K322" t="str">
        <f t="shared" ca="1" si="22"/>
        <v/>
      </c>
      <c r="L322" s="142"/>
      <c r="M322" s="142"/>
      <c r="N322" s="142"/>
      <c r="O322" s="146"/>
      <c r="P322" s="146"/>
      <c r="Q322" s="145">
        <f t="shared" si="24"/>
        <v>0</v>
      </c>
      <c r="R322" s="126">
        <f t="shared" si="23"/>
        <v>0</v>
      </c>
    </row>
    <row r="323" spans="1:18" x14ac:dyDescent="0.55000000000000004">
      <c r="A323">
        <v>314</v>
      </c>
      <c r="B323" s="142"/>
      <c r="C323" s="142"/>
      <c r="D323" s="142"/>
      <c r="E323" s="142"/>
      <c r="F323" s="142"/>
      <c r="G323" t="str">
        <f t="shared" si="20"/>
        <v/>
      </c>
      <c r="H323" s="142"/>
      <c r="I323" t="str">
        <f t="shared" ca="1" si="21"/>
        <v/>
      </c>
      <c r="J323" s="142"/>
      <c r="K323" t="str">
        <f t="shared" ca="1" si="22"/>
        <v/>
      </c>
      <c r="L323" s="142"/>
      <c r="M323" s="142"/>
      <c r="N323" s="142"/>
      <c r="O323" s="146"/>
      <c r="P323" s="146"/>
      <c r="Q323" s="145">
        <f t="shared" si="24"/>
        <v>0</v>
      </c>
      <c r="R323" s="126">
        <f t="shared" si="23"/>
        <v>0</v>
      </c>
    </row>
    <row r="324" spans="1:18" x14ac:dyDescent="0.55000000000000004">
      <c r="A324">
        <v>315</v>
      </c>
      <c r="B324" s="142"/>
      <c r="C324" s="142"/>
      <c r="D324" s="142"/>
      <c r="E324" s="142"/>
      <c r="F324" s="142"/>
      <c r="G324" t="str">
        <f t="shared" si="20"/>
        <v/>
      </c>
      <c r="H324" s="142"/>
      <c r="I324" t="str">
        <f t="shared" ca="1" si="21"/>
        <v/>
      </c>
      <c r="J324" s="142"/>
      <c r="K324" t="str">
        <f t="shared" ca="1" si="22"/>
        <v/>
      </c>
      <c r="L324" s="142"/>
      <c r="M324" s="142"/>
      <c r="N324" s="142"/>
      <c r="O324" s="146"/>
      <c r="P324" s="146"/>
      <c r="Q324" s="145">
        <f t="shared" si="24"/>
        <v>0</v>
      </c>
      <c r="R324" s="126">
        <f t="shared" si="23"/>
        <v>0</v>
      </c>
    </row>
    <row r="325" spans="1:18" x14ac:dyDescent="0.55000000000000004">
      <c r="A325">
        <v>316</v>
      </c>
      <c r="B325" s="142"/>
      <c r="C325" s="142"/>
      <c r="D325" s="142"/>
      <c r="E325" s="142"/>
      <c r="F325" s="142"/>
      <c r="G325" t="str">
        <f t="shared" si="20"/>
        <v/>
      </c>
      <c r="H325" s="142"/>
      <c r="I325" t="str">
        <f t="shared" ca="1" si="21"/>
        <v/>
      </c>
      <c r="J325" s="142"/>
      <c r="K325" t="str">
        <f t="shared" ca="1" si="22"/>
        <v/>
      </c>
      <c r="L325" s="142"/>
      <c r="M325" s="142"/>
      <c r="N325" s="142"/>
      <c r="O325" s="146"/>
      <c r="P325" s="146"/>
      <c r="Q325" s="145">
        <f t="shared" si="24"/>
        <v>0</v>
      </c>
      <c r="R325" s="126">
        <f t="shared" si="23"/>
        <v>0</v>
      </c>
    </row>
    <row r="326" spans="1:18" x14ac:dyDescent="0.55000000000000004">
      <c r="A326">
        <v>317</v>
      </c>
      <c r="B326" s="142"/>
      <c r="C326" s="142"/>
      <c r="D326" s="142"/>
      <c r="E326" s="142"/>
      <c r="F326" s="142"/>
      <c r="G326" t="str">
        <f t="shared" si="20"/>
        <v/>
      </c>
      <c r="H326" s="142"/>
      <c r="I326" t="str">
        <f t="shared" ca="1" si="21"/>
        <v/>
      </c>
      <c r="J326" s="142"/>
      <c r="K326" t="str">
        <f t="shared" ca="1" si="22"/>
        <v/>
      </c>
      <c r="L326" s="142"/>
      <c r="M326" s="142"/>
      <c r="N326" s="142"/>
      <c r="O326" s="146"/>
      <c r="P326" s="146"/>
      <c r="Q326" s="145">
        <f t="shared" si="24"/>
        <v>0</v>
      </c>
      <c r="R326" s="126">
        <f t="shared" si="23"/>
        <v>0</v>
      </c>
    </row>
    <row r="327" spans="1:18" x14ac:dyDescent="0.55000000000000004">
      <c r="A327">
        <v>318</v>
      </c>
      <c r="B327" s="142"/>
      <c r="C327" s="142"/>
      <c r="D327" s="142"/>
      <c r="E327" s="142"/>
      <c r="F327" s="142"/>
      <c r="G327" t="str">
        <f t="shared" si="20"/>
        <v/>
      </c>
      <c r="H327" s="142"/>
      <c r="I327" t="str">
        <f t="shared" ca="1" si="21"/>
        <v/>
      </c>
      <c r="J327" s="142"/>
      <c r="K327" t="str">
        <f t="shared" ca="1" si="22"/>
        <v/>
      </c>
      <c r="L327" s="142"/>
      <c r="M327" s="142"/>
      <c r="N327" s="142"/>
      <c r="O327" s="146"/>
      <c r="P327" s="146"/>
      <c r="Q327" s="145">
        <f t="shared" si="24"/>
        <v>0</v>
      </c>
      <c r="R327" s="126">
        <f t="shared" si="23"/>
        <v>0</v>
      </c>
    </row>
    <row r="328" spans="1:18" x14ac:dyDescent="0.55000000000000004">
      <c r="A328">
        <v>319</v>
      </c>
      <c r="B328" s="142"/>
      <c r="C328" s="142"/>
      <c r="D328" s="142"/>
      <c r="E328" s="142"/>
      <c r="F328" s="142"/>
      <c r="G328" t="str">
        <f t="shared" si="20"/>
        <v/>
      </c>
      <c r="H328" s="142"/>
      <c r="I328" t="str">
        <f t="shared" ca="1" si="21"/>
        <v/>
      </c>
      <c r="J328" s="142"/>
      <c r="K328" t="str">
        <f t="shared" ca="1" si="22"/>
        <v/>
      </c>
      <c r="L328" s="142"/>
      <c r="M328" s="142"/>
      <c r="N328" s="142"/>
      <c r="O328" s="146"/>
      <c r="P328" s="146"/>
      <c r="Q328" s="145">
        <f t="shared" si="24"/>
        <v>0</v>
      </c>
      <c r="R328" s="126">
        <f t="shared" si="23"/>
        <v>0</v>
      </c>
    </row>
    <row r="329" spans="1:18" x14ac:dyDescent="0.55000000000000004">
      <c r="A329">
        <v>320</v>
      </c>
      <c r="B329" s="142"/>
      <c r="C329" s="142"/>
      <c r="D329" s="142"/>
      <c r="E329" s="142"/>
      <c r="F329" s="142"/>
      <c r="G329" t="str">
        <f t="shared" si="20"/>
        <v/>
      </c>
      <c r="H329" s="142"/>
      <c r="I329" t="str">
        <f t="shared" ca="1" si="21"/>
        <v/>
      </c>
      <c r="J329" s="142"/>
      <c r="K329" t="str">
        <f t="shared" ca="1" si="22"/>
        <v/>
      </c>
      <c r="L329" s="142"/>
      <c r="M329" s="142"/>
      <c r="N329" s="142"/>
      <c r="O329" s="146"/>
      <c r="P329" s="146"/>
      <c r="Q329" s="145">
        <f t="shared" si="24"/>
        <v>0</v>
      </c>
      <c r="R329" s="126">
        <f t="shared" si="23"/>
        <v>0</v>
      </c>
    </row>
    <row r="330" spans="1:18" x14ac:dyDescent="0.55000000000000004">
      <c r="A330">
        <v>321</v>
      </c>
      <c r="B330" s="142"/>
      <c r="C330" s="142"/>
      <c r="D330" s="142"/>
      <c r="E330" s="142"/>
      <c r="F330" s="142"/>
      <c r="G330" t="str">
        <f t="shared" si="20"/>
        <v/>
      </c>
      <c r="H330" s="142"/>
      <c r="I330" t="str">
        <f t="shared" ca="1" si="21"/>
        <v/>
      </c>
      <c r="J330" s="142"/>
      <c r="K330" t="str">
        <f t="shared" ca="1" si="22"/>
        <v/>
      </c>
      <c r="L330" s="142"/>
      <c r="M330" s="142"/>
      <c r="N330" s="142"/>
      <c r="O330" s="146"/>
      <c r="P330" s="146"/>
      <c r="Q330" s="145">
        <f t="shared" si="24"/>
        <v>0</v>
      </c>
      <c r="R330" s="126">
        <f t="shared" si="23"/>
        <v>0</v>
      </c>
    </row>
    <row r="331" spans="1:18" x14ac:dyDescent="0.55000000000000004">
      <c r="A331">
        <v>322</v>
      </c>
      <c r="B331" s="142"/>
      <c r="C331" s="142"/>
      <c r="D331" s="142"/>
      <c r="E331" s="142"/>
      <c r="F331" s="142"/>
      <c r="G331" t="str">
        <f t="shared" ref="G331:G394" si="25">LEFT(F331,1)</f>
        <v/>
      </c>
      <c r="H331" s="142"/>
      <c r="I331" t="str">
        <f t="shared" ref="I331:I394" ca="1" si="26">IFERROR(VLOOKUP(H331,INDIRECT(G331&amp;"CATL"),2,FALSE),"")</f>
        <v/>
      </c>
      <c r="J331" s="142"/>
      <c r="K331" t="str">
        <f t="shared" ref="K331:K394" ca="1" si="27">IFERROR(VLOOKUP(J331,INDIRECT("SUB"&amp;I331&amp;"L"),2,FALSE),"")</f>
        <v/>
      </c>
      <c r="L331" s="142"/>
      <c r="M331" s="142"/>
      <c r="N331" s="142"/>
      <c r="O331" s="146"/>
      <c r="P331" s="146"/>
      <c r="Q331" s="145">
        <f t="shared" si="24"/>
        <v>0</v>
      </c>
      <c r="R331" s="126">
        <f t="shared" ref="R331:R394" si="28">O331-P331</f>
        <v>0</v>
      </c>
    </row>
    <row r="332" spans="1:18" x14ac:dyDescent="0.55000000000000004">
      <c r="A332">
        <v>323</v>
      </c>
      <c r="B332" s="142"/>
      <c r="C332" s="142"/>
      <c r="D332" s="142"/>
      <c r="E332" s="142"/>
      <c r="F332" s="142"/>
      <c r="G332" t="str">
        <f t="shared" si="25"/>
        <v/>
      </c>
      <c r="H332" s="142"/>
      <c r="I332" t="str">
        <f t="shared" ca="1" si="26"/>
        <v/>
      </c>
      <c r="J332" s="142"/>
      <c r="K332" t="str">
        <f t="shared" ca="1" si="27"/>
        <v/>
      </c>
      <c r="L332" s="142"/>
      <c r="M332" s="142"/>
      <c r="N332" s="142"/>
      <c r="O332" s="146"/>
      <c r="P332" s="146"/>
      <c r="Q332" s="145">
        <f t="shared" ref="Q332:Q395" si="29">Q331+O332-P332</f>
        <v>0</v>
      </c>
      <c r="R332" s="126">
        <f t="shared" si="28"/>
        <v>0</v>
      </c>
    </row>
    <row r="333" spans="1:18" x14ac:dyDescent="0.55000000000000004">
      <c r="A333">
        <v>324</v>
      </c>
      <c r="B333" s="142"/>
      <c r="C333" s="142"/>
      <c r="D333" s="142"/>
      <c r="E333" s="142"/>
      <c r="F333" s="142"/>
      <c r="G333" t="str">
        <f t="shared" si="25"/>
        <v/>
      </c>
      <c r="H333" s="142"/>
      <c r="I333" t="str">
        <f t="shared" ca="1" si="26"/>
        <v/>
      </c>
      <c r="J333" s="142"/>
      <c r="K333" t="str">
        <f t="shared" ca="1" si="27"/>
        <v/>
      </c>
      <c r="L333" s="142"/>
      <c r="M333" s="142"/>
      <c r="N333" s="142"/>
      <c r="O333" s="146"/>
      <c r="P333" s="146"/>
      <c r="Q333" s="145">
        <f t="shared" si="29"/>
        <v>0</v>
      </c>
      <c r="R333" s="126">
        <f t="shared" si="28"/>
        <v>0</v>
      </c>
    </row>
    <row r="334" spans="1:18" x14ac:dyDescent="0.55000000000000004">
      <c r="A334">
        <v>325</v>
      </c>
      <c r="B334" s="142"/>
      <c r="C334" s="142"/>
      <c r="D334" s="142"/>
      <c r="E334" s="142"/>
      <c r="F334" s="142"/>
      <c r="G334" t="str">
        <f t="shared" si="25"/>
        <v/>
      </c>
      <c r="H334" s="142"/>
      <c r="I334" t="str">
        <f t="shared" ca="1" si="26"/>
        <v/>
      </c>
      <c r="J334" s="142"/>
      <c r="K334" t="str">
        <f t="shared" ca="1" si="27"/>
        <v/>
      </c>
      <c r="L334" s="142"/>
      <c r="M334" s="142"/>
      <c r="N334" s="142"/>
      <c r="O334" s="146"/>
      <c r="P334" s="146"/>
      <c r="Q334" s="145">
        <f t="shared" si="29"/>
        <v>0</v>
      </c>
      <c r="R334" s="126">
        <f t="shared" si="28"/>
        <v>0</v>
      </c>
    </row>
    <row r="335" spans="1:18" x14ac:dyDescent="0.55000000000000004">
      <c r="A335">
        <v>326</v>
      </c>
      <c r="B335" s="142"/>
      <c r="C335" s="142"/>
      <c r="D335" s="142"/>
      <c r="E335" s="142"/>
      <c r="F335" s="142"/>
      <c r="G335" t="str">
        <f t="shared" si="25"/>
        <v/>
      </c>
      <c r="H335" s="142"/>
      <c r="I335" t="str">
        <f t="shared" ca="1" si="26"/>
        <v/>
      </c>
      <c r="J335" s="142"/>
      <c r="K335" t="str">
        <f t="shared" ca="1" si="27"/>
        <v/>
      </c>
      <c r="L335" s="142"/>
      <c r="M335" s="142"/>
      <c r="N335" s="142"/>
      <c r="O335" s="146"/>
      <c r="P335" s="146"/>
      <c r="Q335" s="145">
        <f t="shared" si="29"/>
        <v>0</v>
      </c>
      <c r="R335" s="126">
        <f t="shared" si="28"/>
        <v>0</v>
      </c>
    </row>
    <row r="336" spans="1:18" x14ac:dyDescent="0.55000000000000004">
      <c r="A336">
        <v>327</v>
      </c>
      <c r="B336" s="142"/>
      <c r="C336" s="142"/>
      <c r="D336" s="142"/>
      <c r="E336" s="142"/>
      <c r="F336" s="142"/>
      <c r="G336" t="str">
        <f t="shared" si="25"/>
        <v/>
      </c>
      <c r="H336" s="142"/>
      <c r="I336" t="str">
        <f t="shared" ca="1" si="26"/>
        <v/>
      </c>
      <c r="J336" s="142"/>
      <c r="K336" t="str">
        <f t="shared" ca="1" si="27"/>
        <v/>
      </c>
      <c r="L336" s="142"/>
      <c r="M336" s="142"/>
      <c r="N336" s="142"/>
      <c r="O336" s="146"/>
      <c r="P336" s="146"/>
      <c r="Q336" s="145">
        <f t="shared" si="29"/>
        <v>0</v>
      </c>
      <c r="R336" s="126">
        <f t="shared" si="28"/>
        <v>0</v>
      </c>
    </row>
    <row r="337" spans="1:18" x14ac:dyDescent="0.55000000000000004">
      <c r="A337">
        <v>328</v>
      </c>
      <c r="B337" s="142"/>
      <c r="C337" s="142"/>
      <c r="D337" s="142"/>
      <c r="E337" s="142"/>
      <c r="F337" s="142"/>
      <c r="G337" t="str">
        <f t="shared" si="25"/>
        <v/>
      </c>
      <c r="H337" s="142"/>
      <c r="I337" t="str">
        <f t="shared" ca="1" si="26"/>
        <v/>
      </c>
      <c r="J337" s="142"/>
      <c r="K337" t="str">
        <f t="shared" ca="1" si="27"/>
        <v/>
      </c>
      <c r="L337" s="142"/>
      <c r="M337" s="142"/>
      <c r="N337" s="142"/>
      <c r="O337" s="146"/>
      <c r="P337" s="146"/>
      <c r="Q337" s="145">
        <f t="shared" si="29"/>
        <v>0</v>
      </c>
      <c r="R337" s="126">
        <f t="shared" si="28"/>
        <v>0</v>
      </c>
    </row>
    <row r="338" spans="1:18" x14ac:dyDescent="0.55000000000000004">
      <c r="A338">
        <v>329</v>
      </c>
      <c r="B338" s="142"/>
      <c r="C338" s="142"/>
      <c r="D338" s="142"/>
      <c r="E338" s="142"/>
      <c r="F338" s="142"/>
      <c r="G338" t="str">
        <f t="shared" si="25"/>
        <v/>
      </c>
      <c r="H338" s="142"/>
      <c r="I338" t="str">
        <f t="shared" ca="1" si="26"/>
        <v/>
      </c>
      <c r="J338" s="142"/>
      <c r="K338" t="str">
        <f t="shared" ca="1" si="27"/>
        <v/>
      </c>
      <c r="L338" s="142"/>
      <c r="M338" s="142"/>
      <c r="N338" s="142"/>
      <c r="O338" s="146"/>
      <c r="P338" s="146"/>
      <c r="Q338" s="145">
        <f t="shared" si="29"/>
        <v>0</v>
      </c>
      <c r="R338" s="126">
        <f t="shared" si="28"/>
        <v>0</v>
      </c>
    </row>
    <row r="339" spans="1:18" x14ac:dyDescent="0.55000000000000004">
      <c r="A339">
        <v>330</v>
      </c>
      <c r="B339" s="142"/>
      <c r="C339" s="142"/>
      <c r="D339" s="142"/>
      <c r="E339" s="142"/>
      <c r="F339" s="142"/>
      <c r="G339" t="str">
        <f t="shared" si="25"/>
        <v/>
      </c>
      <c r="H339" s="142"/>
      <c r="I339" t="str">
        <f t="shared" ca="1" si="26"/>
        <v/>
      </c>
      <c r="J339" s="142"/>
      <c r="K339" t="str">
        <f t="shared" ca="1" si="27"/>
        <v/>
      </c>
      <c r="L339" s="142"/>
      <c r="M339" s="142"/>
      <c r="N339" s="142"/>
      <c r="O339" s="146"/>
      <c r="P339" s="146"/>
      <c r="Q339" s="145">
        <f t="shared" si="29"/>
        <v>0</v>
      </c>
      <c r="R339" s="126">
        <f t="shared" si="28"/>
        <v>0</v>
      </c>
    </row>
    <row r="340" spans="1:18" x14ac:dyDescent="0.55000000000000004">
      <c r="A340">
        <v>331</v>
      </c>
      <c r="B340" s="142"/>
      <c r="C340" s="142"/>
      <c r="D340" s="142"/>
      <c r="E340" s="142"/>
      <c r="F340" s="142"/>
      <c r="G340" t="str">
        <f t="shared" si="25"/>
        <v/>
      </c>
      <c r="H340" s="142"/>
      <c r="I340" t="str">
        <f t="shared" ca="1" si="26"/>
        <v/>
      </c>
      <c r="J340" s="142"/>
      <c r="K340" t="str">
        <f t="shared" ca="1" si="27"/>
        <v/>
      </c>
      <c r="L340" s="142"/>
      <c r="M340" s="142"/>
      <c r="N340" s="142"/>
      <c r="O340" s="146"/>
      <c r="P340" s="146"/>
      <c r="Q340" s="145">
        <f t="shared" si="29"/>
        <v>0</v>
      </c>
      <c r="R340" s="126">
        <f t="shared" si="28"/>
        <v>0</v>
      </c>
    </row>
    <row r="341" spans="1:18" x14ac:dyDescent="0.55000000000000004">
      <c r="A341">
        <v>332</v>
      </c>
      <c r="B341" s="142"/>
      <c r="C341" s="142"/>
      <c r="D341" s="142"/>
      <c r="E341" s="142"/>
      <c r="F341" s="142"/>
      <c r="G341" t="str">
        <f t="shared" si="25"/>
        <v/>
      </c>
      <c r="H341" s="142"/>
      <c r="I341" t="str">
        <f t="shared" ca="1" si="26"/>
        <v/>
      </c>
      <c r="J341" s="142"/>
      <c r="K341" t="str">
        <f t="shared" ca="1" si="27"/>
        <v/>
      </c>
      <c r="L341" s="142"/>
      <c r="M341" s="142"/>
      <c r="N341" s="142"/>
      <c r="O341" s="146"/>
      <c r="P341" s="146"/>
      <c r="Q341" s="145">
        <f t="shared" si="29"/>
        <v>0</v>
      </c>
      <c r="R341" s="126">
        <f t="shared" si="28"/>
        <v>0</v>
      </c>
    </row>
    <row r="342" spans="1:18" x14ac:dyDescent="0.55000000000000004">
      <c r="A342">
        <v>333</v>
      </c>
      <c r="B342" s="142"/>
      <c r="C342" s="142"/>
      <c r="D342" s="142"/>
      <c r="E342" s="142"/>
      <c r="F342" s="142"/>
      <c r="G342" t="str">
        <f t="shared" si="25"/>
        <v/>
      </c>
      <c r="H342" s="142"/>
      <c r="I342" t="str">
        <f t="shared" ca="1" si="26"/>
        <v/>
      </c>
      <c r="J342" s="142"/>
      <c r="K342" t="str">
        <f t="shared" ca="1" si="27"/>
        <v/>
      </c>
      <c r="L342" s="142"/>
      <c r="M342" s="142"/>
      <c r="N342" s="142"/>
      <c r="O342" s="146"/>
      <c r="P342" s="146"/>
      <c r="Q342" s="145">
        <f t="shared" si="29"/>
        <v>0</v>
      </c>
      <c r="R342" s="126">
        <f t="shared" si="28"/>
        <v>0</v>
      </c>
    </row>
    <row r="343" spans="1:18" x14ac:dyDescent="0.55000000000000004">
      <c r="A343">
        <v>334</v>
      </c>
      <c r="B343" s="142"/>
      <c r="C343" s="142"/>
      <c r="D343" s="142"/>
      <c r="E343" s="142"/>
      <c r="F343" s="142"/>
      <c r="G343" t="str">
        <f t="shared" si="25"/>
        <v/>
      </c>
      <c r="H343" s="142"/>
      <c r="I343" t="str">
        <f t="shared" ca="1" si="26"/>
        <v/>
      </c>
      <c r="J343" s="142"/>
      <c r="K343" t="str">
        <f t="shared" ca="1" si="27"/>
        <v/>
      </c>
      <c r="L343" s="142"/>
      <c r="M343" s="142"/>
      <c r="N343" s="142"/>
      <c r="O343" s="146"/>
      <c r="P343" s="146"/>
      <c r="Q343" s="145">
        <f t="shared" si="29"/>
        <v>0</v>
      </c>
      <c r="R343" s="126">
        <f t="shared" si="28"/>
        <v>0</v>
      </c>
    </row>
    <row r="344" spans="1:18" x14ac:dyDescent="0.55000000000000004">
      <c r="A344">
        <v>335</v>
      </c>
      <c r="B344" s="142"/>
      <c r="C344" s="142"/>
      <c r="D344" s="142"/>
      <c r="E344" s="142"/>
      <c r="F344" s="142"/>
      <c r="G344" t="str">
        <f t="shared" si="25"/>
        <v/>
      </c>
      <c r="H344" s="142"/>
      <c r="I344" t="str">
        <f t="shared" ca="1" si="26"/>
        <v/>
      </c>
      <c r="J344" s="142"/>
      <c r="K344" t="str">
        <f t="shared" ca="1" si="27"/>
        <v/>
      </c>
      <c r="L344" s="142"/>
      <c r="M344" s="142"/>
      <c r="N344" s="142"/>
      <c r="O344" s="146"/>
      <c r="P344" s="146"/>
      <c r="Q344" s="145">
        <f t="shared" si="29"/>
        <v>0</v>
      </c>
      <c r="R344" s="126">
        <f t="shared" si="28"/>
        <v>0</v>
      </c>
    </row>
    <row r="345" spans="1:18" x14ac:dyDescent="0.55000000000000004">
      <c r="A345">
        <v>336</v>
      </c>
      <c r="B345" s="142"/>
      <c r="C345" s="142"/>
      <c r="D345" s="142"/>
      <c r="E345" s="142"/>
      <c r="F345" s="142"/>
      <c r="G345" t="str">
        <f t="shared" si="25"/>
        <v/>
      </c>
      <c r="H345" s="142"/>
      <c r="I345" t="str">
        <f t="shared" ca="1" si="26"/>
        <v/>
      </c>
      <c r="J345" s="142"/>
      <c r="K345" t="str">
        <f t="shared" ca="1" si="27"/>
        <v/>
      </c>
      <c r="L345" s="142"/>
      <c r="M345" s="142"/>
      <c r="N345" s="142"/>
      <c r="O345" s="146"/>
      <c r="P345" s="146"/>
      <c r="Q345" s="145">
        <f t="shared" si="29"/>
        <v>0</v>
      </c>
      <c r="R345" s="126">
        <f t="shared" si="28"/>
        <v>0</v>
      </c>
    </row>
    <row r="346" spans="1:18" x14ac:dyDescent="0.55000000000000004">
      <c r="A346">
        <v>337</v>
      </c>
      <c r="B346" s="142"/>
      <c r="C346" s="142"/>
      <c r="D346" s="142"/>
      <c r="E346" s="142"/>
      <c r="F346" s="142"/>
      <c r="G346" t="str">
        <f t="shared" si="25"/>
        <v/>
      </c>
      <c r="H346" s="142"/>
      <c r="I346" t="str">
        <f t="shared" ca="1" si="26"/>
        <v/>
      </c>
      <c r="J346" s="142"/>
      <c r="K346" t="str">
        <f t="shared" ca="1" si="27"/>
        <v/>
      </c>
      <c r="L346" s="142"/>
      <c r="M346" s="142"/>
      <c r="N346" s="142"/>
      <c r="O346" s="146"/>
      <c r="P346" s="146"/>
      <c r="Q346" s="145">
        <f t="shared" si="29"/>
        <v>0</v>
      </c>
      <c r="R346" s="126">
        <f t="shared" si="28"/>
        <v>0</v>
      </c>
    </row>
    <row r="347" spans="1:18" x14ac:dyDescent="0.55000000000000004">
      <c r="A347">
        <v>338</v>
      </c>
      <c r="B347" s="142"/>
      <c r="C347" s="142"/>
      <c r="D347" s="142"/>
      <c r="E347" s="142"/>
      <c r="F347" s="142"/>
      <c r="G347" t="str">
        <f t="shared" si="25"/>
        <v/>
      </c>
      <c r="H347" s="142"/>
      <c r="I347" t="str">
        <f t="shared" ca="1" si="26"/>
        <v/>
      </c>
      <c r="J347" s="142"/>
      <c r="K347" t="str">
        <f t="shared" ca="1" si="27"/>
        <v/>
      </c>
      <c r="L347" s="142"/>
      <c r="M347" s="142"/>
      <c r="N347" s="142"/>
      <c r="O347" s="146"/>
      <c r="P347" s="146"/>
      <c r="Q347" s="145">
        <f t="shared" si="29"/>
        <v>0</v>
      </c>
      <c r="R347" s="126">
        <f t="shared" si="28"/>
        <v>0</v>
      </c>
    </row>
    <row r="348" spans="1:18" x14ac:dyDescent="0.55000000000000004">
      <c r="A348">
        <v>339</v>
      </c>
      <c r="B348" s="142"/>
      <c r="C348" s="142"/>
      <c r="D348" s="142"/>
      <c r="E348" s="142"/>
      <c r="F348" s="142"/>
      <c r="G348" t="str">
        <f t="shared" si="25"/>
        <v/>
      </c>
      <c r="H348" s="142"/>
      <c r="I348" t="str">
        <f t="shared" ca="1" si="26"/>
        <v/>
      </c>
      <c r="J348" s="142"/>
      <c r="K348" t="str">
        <f t="shared" ca="1" si="27"/>
        <v/>
      </c>
      <c r="L348" s="142"/>
      <c r="M348" s="142"/>
      <c r="N348" s="142"/>
      <c r="O348" s="146"/>
      <c r="P348" s="146"/>
      <c r="Q348" s="145">
        <f t="shared" si="29"/>
        <v>0</v>
      </c>
      <c r="R348" s="126">
        <f t="shared" si="28"/>
        <v>0</v>
      </c>
    </row>
    <row r="349" spans="1:18" x14ac:dyDescent="0.55000000000000004">
      <c r="A349">
        <v>340</v>
      </c>
      <c r="B349" s="142"/>
      <c r="C349" s="142"/>
      <c r="D349" s="142"/>
      <c r="E349" s="142"/>
      <c r="F349" s="142"/>
      <c r="G349" t="str">
        <f t="shared" si="25"/>
        <v/>
      </c>
      <c r="H349" s="142"/>
      <c r="I349" t="str">
        <f t="shared" ca="1" si="26"/>
        <v/>
      </c>
      <c r="J349" s="142"/>
      <c r="K349" t="str">
        <f t="shared" ca="1" si="27"/>
        <v/>
      </c>
      <c r="L349" s="142"/>
      <c r="M349" s="142"/>
      <c r="N349" s="142"/>
      <c r="O349" s="146"/>
      <c r="P349" s="146"/>
      <c r="Q349" s="145">
        <f t="shared" si="29"/>
        <v>0</v>
      </c>
      <c r="R349" s="126">
        <f t="shared" si="28"/>
        <v>0</v>
      </c>
    </row>
    <row r="350" spans="1:18" x14ac:dyDescent="0.55000000000000004">
      <c r="A350">
        <v>341</v>
      </c>
      <c r="B350" s="142"/>
      <c r="C350" s="142"/>
      <c r="D350" s="142"/>
      <c r="E350" s="142"/>
      <c r="F350" s="142"/>
      <c r="G350" t="str">
        <f t="shared" si="25"/>
        <v/>
      </c>
      <c r="H350" s="142"/>
      <c r="I350" t="str">
        <f t="shared" ca="1" si="26"/>
        <v/>
      </c>
      <c r="J350" s="142"/>
      <c r="K350" t="str">
        <f t="shared" ca="1" si="27"/>
        <v/>
      </c>
      <c r="L350" s="142"/>
      <c r="M350" s="142"/>
      <c r="N350" s="142"/>
      <c r="O350" s="146"/>
      <c r="P350" s="146"/>
      <c r="Q350" s="145">
        <f t="shared" si="29"/>
        <v>0</v>
      </c>
      <c r="R350" s="126">
        <f t="shared" si="28"/>
        <v>0</v>
      </c>
    </row>
    <row r="351" spans="1:18" x14ac:dyDescent="0.55000000000000004">
      <c r="A351">
        <v>342</v>
      </c>
      <c r="B351" s="142"/>
      <c r="C351" s="142"/>
      <c r="D351" s="142"/>
      <c r="E351" s="142"/>
      <c r="F351" s="142"/>
      <c r="G351" t="str">
        <f t="shared" si="25"/>
        <v/>
      </c>
      <c r="H351" s="142"/>
      <c r="I351" t="str">
        <f t="shared" ca="1" si="26"/>
        <v/>
      </c>
      <c r="J351" s="142"/>
      <c r="K351" t="str">
        <f t="shared" ca="1" si="27"/>
        <v/>
      </c>
      <c r="L351" s="142"/>
      <c r="M351" s="142"/>
      <c r="N351" s="142"/>
      <c r="O351" s="146"/>
      <c r="P351" s="146"/>
      <c r="Q351" s="145">
        <f t="shared" si="29"/>
        <v>0</v>
      </c>
      <c r="R351" s="126">
        <f t="shared" si="28"/>
        <v>0</v>
      </c>
    </row>
    <row r="352" spans="1:18" x14ac:dyDescent="0.55000000000000004">
      <c r="A352">
        <v>343</v>
      </c>
      <c r="B352" s="142"/>
      <c r="C352" s="142"/>
      <c r="D352" s="142"/>
      <c r="E352" s="142"/>
      <c r="F352" s="142"/>
      <c r="G352" t="str">
        <f t="shared" si="25"/>
        <v/>
      </c>
      <c r="H352" s="142"/>
      <c r="I352" t="str">
        <f t="shared" ca="1" si="26"/>
        <v/>
      </c>
      <c r="J352" s="142"/>
      <c r="K352" t="str">
        <f t="shared" ca="1" si="27"/>
        <v/>
      </c>
      <c r="L352" s="142"/>
      <c r="M352" s="142"/>
      <c r="N352" s="142"/>
      <c r="O352" s="146"/>
      <c r="P352" s="146"/>
      <c r="Q352" s="145">
        <f t="shared" si="29"/>
        <v>0</v>
      </c>
      <c r="R352" s="126">
        <f t="shared" si="28"/>
        <v>0</v>
      </c>
    </row>
    <row r="353" spans="1:18" x14ac:dyDescent="0.55000000000000004">
      <c r="A353">
        <v>344</v>
      </c>
      <c r="B353" s="142"/>
      <c r="C353" s="142"/>
      <c r="D353" s="142"/>
      <c r="E353" s="142"/>
      <c r="F353" s="142"/>
      <c r="G353" t="str">
        <f t="shared" si="25"/>
        <v/>
      </c>
      <c r="H353" s="142"/>
      <c r="I353" t="str">
        <f t="shared" ca="1" si="26"/>
        <v/>
      </c>
      <c r="J353" s="142"/>
      <c r="K353" t="str">
        <f t="shared" ca="1" si="27"/>
        <v/>
      </c>
      <c r="L353" s="142"/>
      <c r="M353" s="142"/>
      <c r="N353" s="142"/>
      <c r="O353" s="146"/>
      <c r="P353" s="146"/>
      <c r="Q353" s="145">
        <f t="shared" si="29"/>
        <v>0</v>
      </c>
      <c r="R353" s="126">
        <f t="shared" si="28"/>
        <v>0</v>
      </c>
    </row>
    <row r="354" spans="1:18" x14ac:dyDescent="0.55000000000000004">
      <c r="A354">
        <v>345</v>
      </c>
      <c r="B354" s="142"/>
      <c r="C354" s="142"/>
      <c r="D354" s="142"/>
      <c r="E354" s="142"/>
      <c r="F354" s="142"/>
      <c r="G354" t="str">
        <f t="shared" si="25"/>
        <v/>
      </c>
      <c r="H354" s="142"/>
      <c r="I354" t="str">
        <f t="shared" ca="1" si="26"/>
        <v/>
      </c>
      <c r="J354" s="142"/>
      <c r="K354" t="str">
        <f t="shared" ca="1" si="27"/>
        <v/>
      </c>
      <c r="L354" s="142"/>
      <c r="M354" s="142"/>
      <c r="N354" s="142"/>
      <c r="O354" s="146"/>
      <c r="P354" s="146"/>
      <c r="Q354" s="145">
        <f t="shared" si="29"/>
        <v>0</v>
      </c>
      <c r="R354" s="126">
        <f t="shared" si="28"/>
        <v>0</v>
      </c>
    </row>
    <row r="355" spans="1:18" x14ac:dyDescent="0.55000000000000004">
      <c r="A355">
        <v>346</v>
      </c>
      <c r="B355" s="142"/>
      <c r="C355" s="142"/>
      <c r="D355" s="142"/>
      <c r="E355" s="142"/>
      <c r="F355" s="142"/>
      <c r="G355" t="str">
        <f t="shared" si="25"/>
        <v/>
      </c>
      <c r="H355" s="142"/>
      <c r="I355" t="str">
        <f t="shared" ca="1" si="26"/>
        <v/>
      </c>
      <c r="J355" s="142"/>
      <c r="K355" t="str">
        <f t="shared" ca="1" si="27"/>
        <v/>
      </c>
      <c r="L355" s="142"/>
      <c r="M355" s="142"/>
      <c r="N355" s="142"/>
      <c r="O355" s="146"/>
      <c r="P355" s="146"/>
      <c r="Q355" s="145">
        <f t="shared" si="29"/>
        <v>0</v>
      </c>
      <c r="R355" s="126">
        <f t="shared" si="28"/>
        <v>0</v>
      </c>
    </row>
    <row r="356" spans="1:18" x14ac:dyDescent="0.55000000000000004">
      <c r="A356">
        <v>347</v>
      </c>
      <c r="B356" s="142"/>
      <c r="C356" s="142"/>
      <c r="D356" s="142"/>
      <c r="E356" s="142"/>
      <c r="F356" s="142"/>
      <c r="G356" t="str">
        <f t="shared" si="25"/>
        <v/>
      </c>
      <c r="H356" s="142"/>
      <c r="I356" t="str">
        <f t="shared" ca="1" si="26"/>
        <v/>
      </c>
      <c r="J356" s="142"/>
      <c r="K356" t="str">
        <f t="shared" ca="1" si="27"/>
        <v/>
      </c>
      <c r="L356" s="142"/>
      <c r="M356" s="142"/>
      <c r="N356" s="142"/>
      <c r="O356" s="146"/>
      <c r="P356" s="146"/>
      <c r="Q356" s="145">
        <f t="shared" si="29"/>
        <v>0</v>
      </c>
      <c r="R356" s="126">
        <f t="shared" si="28"/>
        <v>0</v>
      </c>
    </row>
    <row r="357" spans="1:18" x14ac:dyDescent="0.55000000000000004">
      <c r="A357">
        <v>348</v>
      </c>
      <c r="B357" s="142"/>
      <c r="C357" s="142"/>
      <c r="D357" s="142"/>
      <c r="E357" s="142"/>
      <c r="F357" s="142"/>
      <c r="G357" t="str">
        <f t="shared" si="25"/>
        <v/>
      </c>
      <c r="H357" s="142"/>
      <c r="I357" t="str">
        <f t="shared" ca="1" si="26"/>
        <v/>
      </c>
      <c r="J357" s="142"/>
      <c r="K357" t="str">
        <f t="shared" ca="1" si="27"/>
        <v/>
      </c>
      <c r="L357" s="142"/>
      <c r="M357" s="142"/>
      <c r="N357" s="142"/>
      <c r="O357" s="146"/>
      <c r="P357" s="146"/>
      <c r="Q357" s="145">
        <f t="shared" si="29"/>
        <v>0</v>
      </c>
      <c r="R357" s="126">
        <f t="shared" si="28"/>
        <v>0</v>
      </c>
    </row>
    <row r="358" spans="1:18" x14ac:dyDescent="0.55000000000000004">
      <c r="A358">
        <v>349</v>
      </c>
      <c r="B358" s="142"/>
      <c r="C358" s="142"/>
      <c r="D358" s="142"/>
      <c r="E358" s="142"/>
      <c r="F358" s="142"/>
      <c r="G358" t="str">
        <f t="shared" si="25"/>
        <v/>
      </c>
      <c r="H358" s="142"/>
      <c r="I358" t="str">
        <f t="shared" ca="1" si="26"/>
        <v/>
      </c>
      <c r="J358" s="142"/>
      <c r="K358" t="str">
        <f t="shared" ca="1" si="27"/>
        <v/>
      </c>
      <c r="L358" s="142"/>
      <c r="M358" s="142"/>
      <c r="N358" s="142"/>
      <c r="O358" s="146"/>
      <c r="P358" s="146"/>
      <c r="Q358" s="145">
        <f t="shared" si="29"/>
        <v>0</v>
      </c>
      <c r="R358" s="126">
        <f t="shared" si="28"/>
        <v>0</v>
      </c>
    </row>
    <row r="359" spans="1:18" x14ac:dyDescent="0.55000000000000004">
      <c r="A359">
        <v>350</v>
      </c>
      <c r="B359" s="142"/>
      <c r="C359" s="142"/>
      <c r="D359" s="142"/>
      <c r="E359" s="142"/>
      <c r="F359" s="142"/>
      <c r="G359" t="str">
        <f t="shared" si="25"/>
        <v/>
      </c>
      <c r="H359" s="142"/>
      <c r="I359" t="str">
        <f t="shared" ca="1" si="26"/>
        <v/>
      </c>
      <c r="J359" s="142"/>
      <c r="K359" t="str">
        <f t="shared" ca="1" si="27"/>
        <v/>
      </c>
      <c r="L359" s="142"/>
      <c r="M359" s="142"/>
      <c r="N359" s="142"/>
      <c r="O359" s="146"/>
      <c r="P359" s="146"/>
      <c r="Q359" s="145">
        <f t="shared" si="29"/>
        <v>0</v>
      </c>
      <c r="R359" s="126">
        <f t="shared" si="28"/>
        <v>0</v>
      </c>
    </row>
    <row r="360" spans="1:18" x14ac:dyDescent="0.55000000000000004">
      <c r="A360">
        <v>351</v>
      </c>
      <c r="B360" s="142"/>
      <c r="C360" s="142"/>
      <c r="D360" s="142"/>
      <c r="E360" s="142"/>
      <c r="F360" s="142"/>
      <c r="G360" t="str">
        <f t="shared" si="25"/>
        <v/>
      </c>
      <c r="H360" s="142"/>
      <c r="I360" t="str">
        <f t="shared" ca="1" si="26"/>
        <v/>
      </c>
      <c r="J360" s="142"/>
      <c r="K360" t="str">
        <f t="shared" ca="1" si="27"/>
        <v/>
      </c>
      <c r="L360" s="142"/>
      <c r="M360" s="142"/>
      <c r="N360" s="142"/>
      <c r="O360" s="146"/>
      <c r="P360" s="146"/>
      <c r="Q360" s="145">
        <f t="shared" si="29"/>
        <v>0</v>
      </c>
      <c r="R360" s="126">
        <f t="shared" si="28"/>
        <v>0</v>
      </c>
    </row>
    <row r="361" spans="1:18" x14ac:dyDescent="0.55000000000000004">
      <c r="A361">
        <v>352</v>
      </c>
      <c r="B361" s="142"/>
      <c r="C361" s="142"/>
      <c r="D361" s="142"/>
      <c r="E361" s="142"/>
      <c r="F361" s="142"/>
      <c r="G361" t="str">
        <f t="shared" si="25"/>
        <v/>
      </c>
      <c r="H361" s="142"/>
      <c r="I361" t="str">
        <f t="shared" ca="1" si="26"/>
        <v/>
      </c>
      <c r="J361" s="142"/>
      <c r="K361" t="str">
        <f t="shared" ca="1" si="27"/>
        <v/>
      </c>
      <c r="L361" s="142"/>
      <c r="M361" s="142"/>
      <c r="N361" s="142"/>
      <c r="O361" s="146"/>
      <c r="P361" s="146"/>
      <c r="Q361" s="145">
        <f t="shared" si="29"/>
        <v>0</v>
      </c>
      <c r="R361" s="126">
        <f t="shared" si="28"/>
        <v>0</v>
      </c>
    </row>
    <row r="362" spans="1:18" x14ac:dyDescent="0.55000000000000004">
      <c r="A362">
        <v>353</v>
      </c>
      <c r="B362" s="142"/>
      <c r="C362" s="142"/>
      <c r="D362" s="142"/>
      <c r="E362" s="142"/>
      <c r="F362" s="142"/>
      <c r="G362" t="str">
        <f t="shared" si="25"/>
        <v/>
      </c>
      <c r="H362" s="142"/>
      <c r="I362" t="str">
        <f t="shared" ca="1" si="26"/>
        <v/>
      </c>
      <c r="J362" s="142"/>
      <c r="K362" t="str">
        <f t="shared" ca="1" si="27"/>
        <v/>
      </c>
      <c r="L362" s="142"/>
      <c r="M362" s="142"/>
      <c r="N362" s="142"/>
      <c r="O362" s="146"/>
      <c r="P362" s="146"/>
      <c r="Q362" s="145">
        <f t="shared" si="29"/>
        <v>0</v>
      </c>
      <c r="R362" s="126">
        <f t="shared" si="28"/>
        <v>0</v>
      </c>
    </row>
    <row r="363" spans="1:18" x14ac:dyDescent="0.55000000000000004">
      <c r="A363">
        <v>354</v>
      </c>
      <c r="B363" s="142"/>
      <c r="C363" s="142"/>
      <c r="D363" s="142"/>
      <c r="E363" s="142"/>
      <c r="F363" s="142"/>
      <c r="G363" t="str">
        <f t="shared" si="25"/>
        <v/>
      </c>
      <c r="H363" s="142"/>
      <c r="I363" t="str">
        <f t="shared" ca="1" si="26"/>
        <v/>
      </c>
      <c r="J363" s="142"/>
      <c r="K363" t="str">
        <f t="shared" ca="1" si="27"/>
        <v/>
      </c>
      <c r="L363" s="142"/>
      <c r="M363" s="142"/>
      <c r="N363" s="142"/>
      <c r="O363" s="146"/>
      <c r="P363" s="146"/>
      <c r="Q363" s="145">
        <f t="shared" si="29"/>
        <v>0</v>
      </c>
      <c r="R363" s="126">
        <f t="shared" si="28"/>
        <v>0</v>
      </c>
    </row>
    <row r="364" spans="1:18" x14ac:dyDescent="0.55000000000000004">
      <c r="A364">
        <v>355</v>
      </c>
      <c r="B364" s="142"/>
      <c r="C364" s="142"/>
      <c r="D364" s="142"/>
      <c r="E364" s="142"/>
      <c r="F364" s="142"/>
      <c r="G364" t="str">
        <f t="shared" si="25"/>
        <v/>
      </c>
      <c r="H364" s="142"/>
      <c r="I364" t="str">
        <f t="shared" ca="1" si="26"/>
        <v/>
      </c>
      <c r="J364" s="142"/>
      <c r="K364" t="str">
        <f t="shared" ca="1" si="27"/>
        <v/>
      </c>
      <c r="L364" s="142"/>
      <c r="M364" s="142"/>
      <c r="N364" s="142"/>
      <c r="O364" s="146"/>
      <c r="P364" s="146"/>
      <c r="Q364" s="145">
        <f t="shared" si="29"/>
        <v>0</v>
      </c>
      <c r="R364" s="126">
        <f t="shared" si="28"/>
        <v>0</v>
      </c>
    </row>
    <row r="365" spans="1:18" x14ac:dyDescent="0.55000000000000004">
      <c r="A365">
        <v>356</v>
      </c>
      <c r="B365" s="142"/>
      <c r="C365" s="142"/>
      <c r="D365" s="142"/>
      <c r="E365" s="142"/>
      <c r="F365" s="142"/>
      <c r="G365" t="str">
        <f t="shared" si="25"/>
        <v/>
      </c>
      <c r="H365" s="142"/>
      <c r="I365" t="str">
        <f t="shared" ca="1" si="26"/>
        <v/>
      </c>
      <c r="J365" s="142"/>
      <c r="K365" t="str">
        <f t="shared" ca="1" si="27"/>
        <v/>
      </c>
      <c r="L365" s="142"/>
      <c r="M365" s="142"/>
      <c r="N365" s="142"/>
      <c r="O365" s="146"/>
      <c r="P365" s="146"/>
      <c r="Q365" s="145">
        <f t="shared" si="29"/>
        <v>0</v>
      </c>
      <c r="R365" s="126">
        <f t="shared" si="28"/>
        <v>0</v>
      </c>
    </row>
    <row r="366" spans="1:18" x14ac:dyDescent="0.55000000000000004">
      <c r="A366">
        <v>357</v>
      </c>
      <c r="B366" s="142"/>
      <c r="C366" s="142"/>
      <c r="D366" s="142"/>
      <c r="E366" s="142"/>
      <c r="F366" s="142"/>
      <c r="G366" t="str">
        <f t="shared" si="25"/>
        <v/>
      </c>
      <c r="H366" s="142"/>
      <c r="I366" t="str">
        <f t="shared" ca="1" si="26"/>
        <v/>
      </c>
      <c r="J366" s="142"/>
      <c r="K366" t="str">
        <f t="shared" ca="1" si="27"/>
        <v/>
      </c>
      <c r="L366" s="142"/>
      <c r="M366" s="142"/>
      <c r="N366" s="142"/>
      <c r="O366" s="146"/>
      <c r="P366" s="146"/>
      <c r="Q366" s="145">
        <f t="shared" si="29"/>
        <v>0</v>
      </c>
      <c r="R366" s="126">
        <f t="shared" si="28"/>
        <v>0</v>
      </c>
    </row>
    <row r="367" spans="1:18" x14ac:dyDescent="0.55000000000000004">
      <c r="A367">
        <v>358</v>
      </c>
      <c r="B367" s="142"/>
      <c r="C367" s="142"/>
      <c r="D367" s="142"/>
      <c r="E367" s="142"/>
      <c r="F367" s="142"/>
      <c r="G367" t="str">
        <f t="shared" si="25"/>
        <v/>
      </c>
      <c r="H367" s="142"/>
      <c r="I367" t="str">
        <f t="shared" ca="1" si="26"/>
        <v/>
      </c>
      <c r="J367" s="142"/>
      <c r="K367" t="str">
        <f t="shared" ca="1" si="27"/>
        <v/>
      </c>
      <c r="L367" s="142"/>
      <c r="M367" s="142"/>
      <c r="N367" s="142"/>
      <c r="O367" s="146"/>
      <c r="P367" s="146"/>
      <c r="Q367" s="145">
        <f t="shared" si="29"/>
        <v>0</v>
      </c>
      <c r="R367" s="126">
        <f t="shared" si="28"/>
        <v>0</v>
      </c>
    </row>
    <row r="368" spans="1:18" x14ac:dyDescent="0.55000000000000004">
      <c r="A368">
        <v>359</v>
      </c>
      <c r="B368" s="142"/>
      <c r="C368" s="142"/>
      <c r="D368" s="142"/>
      <c r="E368" s="142"/>
      <c r="F368" s="142"/>
      <c r="G368" t="str">
        <f t="shared" si="25"/>
        <v/>
      </c>
      <c r="H368" s="142"/>
      <c r="I368" t="str">
        <f t="shared" ca="1" si="26"/>
        <v/>
      </c>
      <c r="J368" s="142"/>
      <c r="K368" t="str">
        <f t="shared" ca="1" si="27"/>
        <v/>
      </c>
      <c r="L368" s="142"/>
      <c r="M368" s="142"/>
      <c r="N368" s="142"/>
      <c r="O368" s="146"/>
      <c r="P368" s="146"/>
      <c r="Q368" s="145">
        <f t="shared" si="29"/>
        <v>0</v>
      </c>
      <c r="R368" s="126">
        <f t="shared" si="28"/>
        <v>0</v>
      </c>
    </row>
    <row r="369" spans="1:18" x14ac:dyDescent="0.55000000000000004">
      <c r="A369">
        <v>360</v>
      </c>
      <c r="B369" s="142"/>
      <c r="C369" s="142"/>
      <c r="D369" s="142"/>
      <c r="E369" s="142"/>
      <c r="F369" s="142"/>
      <c r="G369" t="str">
        <f t="shared" si="25"/>
        <v/>
      </c>
      <c r="H369" s="142"/>
      <c r="I369" t="str">
        <f t="shared" ca="1" si="26"/>
        <v/>
      </c>
      <c r="J369" s="142"/>
      <c r="K369" t="str">
        <f t="shared" ca="1" si="27"/>
        <v/>
      </c>
      <c r="L369" s="142"/>
      <c r="M369" s="142"/>
      <c r="N369" s="142"/>
      <c r="O369" s="146"/>
      <c r="P369" s="146"/>
      <c r="Q369" s="145">
        <f t="shared" si="29"/>
        <v>0</v>
      </c>
      <c r="R369" s="126">
        <f t="shared" si="28"/>
        <v>0</v>
      </c>
    </row>
    <row r="370" spans="1:18" x14ac:dyDescent="0.55000000000000004">
      <c r="A370">
        <v>361</v>
      </c>
      <c r="B370" s="142"/>
      <c r="C370" s="142"/>
      <c r="D370" s="142"/>
      <c r="E370" s="142"/>
      <c r="F370" s="142"/>
      <c r="G370" t="str">
        <f t="shared" si="25"/>
        <v/>
      </c>
      <c r="H370" s="142"/>
      <c r="I370" t="str">
        <f t="shared" ca="1" si="26"/>
        <v/>
      </c>
      <c r="J370" s="142"/>
      <c r="K370" t="str">
        <f t="shared" ca="1" si="27"/>
        <v/>
      </c>
      <c r="L370" s="142"/>
      <c r="M370" s="142"/>
      <c r="N370" s="142"/>
      <c r="O370" s="146"/>
      <c r="P370" s="146"/>
      <c r="Q370" s="145">
        <f t="shared" si="29"/>
        <v>0</v>
      </c>
      <c r="R370" s="126">
        <f t="shared" si="28"/>
        <v>0</v>
      </c>
    </row>
    <row r="371" spans="1:18" x14ac:dyDescent="0.55000000000000004">
      <c r="A371">
        <v>362</v>
      </c>
      <c r="B371" s="142"/>
      <c r="C371" s="142"/>
      <c r="D371" s="142"/>
      <c r="E371" s="142"/>
      <c r="F371" s="142"/>
      <c r="G371" t="str">
        <f t="shared" si="25"/>
        <v/>
      </c>
      <c r="H371" s="142"/>
      <c r="I371" t="str">
        <f t="shared" ca="1" si="26"/>
        <v/>
      </c>
      <c r="J371" s="142"/>
      <c r="K371" t="str">
        <f t="shared" ca="1" si="27"/>
        <v/>
      </c>
      <c r="L371" s="142"/>
      <c r="M371" s="142"/>
      <c r="N371" s="142"/>
      <c r="O371" s="146"/>
      <c r="P371" s="146"/>
      <c r="Q371" s="145">
        <f t="shared" si="29"/>
        <v>0</v>
      </c>
      <c r="R371" s="126">
        <f t="shared" si="28"/>
        <v>0</v>
      </c>
    </row>
    <row r="372" spans="1:18" x14ac:dyDescent="0.55000000000000004">
      <c r="A372">
        <v>363</v>
      </c>
      <c r="B372" s="142"/>
      <c r="C372" s="142"/>
      <c r="D372" s="142"/>
      <c r="E372" s="142"/>
      <c r="F372" s="142"/>
      <c r="G372" t="str">
        <f t="shared" si="25"/>
        <v/>
      </c>
      <c r="H372" s="142"/>
      <c r="I372" t="str">
        <f t="shared" ca="1" si="26"/>
        <v/>
      </c>
      <c r="J372" s="142"/>
      <c r="K372" t="str">
        <f t="shared" ca="1" si="27"/>
        <v/>
      </c>
      <c r="L372" s="142"/>
      <c r="M372" s="142"/>
      <c r="N372" s="142"/>
      <c r="O372" s="146"/>
      <c r="P372" s="146"/>
      <c r="Q372" s="145">
        <f t="shared" si="29"/>
        <v>0</v>
      </c>
      <c r="R372" s="126">
        <f t="shared" si="28"/>
        <v>0</v>
      </c>
    </row>
    <row r="373" spans="1:18" x14ac:dyDescent="0.55000000000000004">
      <c r="A373">
        <v>364</v>
      </c>
      <c r="B373" s="142"/>
      <c r="C373" s="142"/>
      <c r="D373" s="142"/>
      <c r="E373" s="142"/>
      <c r="F373" s="142"/>
      <c r="G373" t="str">
        <f t="shared" si="25"/>
        <v/>
      </c>
      <c r="H373" s="142"/>
      <c r="I373" t="str">
        <f t="shared" ca="1" si="26"/>
        <v/>
      </c>
      <c r="J373" s="142"/>
      <c r="K373" t="str">
        <f t="shared" ca="1" si="27"/>
        <v/>
      </c>
      <c r="L373" s="142"/>
      <c r="M373" s="142"/>
      <c r="N373" s="142"/>
      <c r="O373" s="146"/>
      <c r="P373" s="146"/>
      <c r="Q373" s="145">
        <f t="shared" si="29"/>
        <v>0</v>
      </c>
      <c r="R373" s="126">
        <f t="shared" si="28"/>
        <v>0</v>
      </c>
    </row>
    <row r="374" spans="1:18" x14ac:dyDescent="0.55000000000000004">
      <c r="A374">
        <v>365</v>
      </c>
      <c r="B374" s="142"/>
      <c r="C374" s="142"/>
      <c r="D374" s="142"/>
      <c r="E374" s="142"/>
      <c r="F374" s="142"/>
      <c r="G374" t="str">
        <f t="shared" si="25"/>
        <v/>
      </c>
      <c r="H374" s="142"/>
      <c r="I374" t="str">
        <f t="shared" ca="1" si="26"/>
        <v/>
      </c>
      <c r="J374" s="142"/>
      <c r="K374" t="str">
        <f t="shared" ca="1" si="27"/>
        <v/>
      </c>
      <c r="L374" s="142"/>
      <c r="M374" s="142"/>
      <c r="N374" s="142"/>
      <c r="O374" s="146"/>
      <c r="P374" s="146"/>
      <c r="Q374" s="145">
        <f t="shared" si="29"/>
        <v>0</v>
      </c>
      <c r="R374" s="126">
        <f t="shared" si="28"/>
        <v>0</v>
      </c>
    </row>
    <row r="375" spans="1:18" x14ac:dyDescent="0.55000000000000004">
      <c r="A375">
        <v>366</v>
      </c>
      <c r="B375" s="142"/>
      <c r="C375" s="142"/>
      <c r="D375" s="142"/>
      <c r="E375" s="142"/>
      <c r="F375" s="142"/>
      <c r="G375" t="str">
        <f t="shared" si="25"/>
        <v/>
      </c>
      <c r="H375" s="142"/>
      <c r="I375" t="str">
        <f t="shared" ca="1" si="26"/>
        <v/>
      </c>
      <c r="J375" s="142"/>
      <c r="K375" t="str">
        <f t="shared" ca="1" si="27"/>
        <v/>
      </c>
      <c r="L375" s="142"/>
      <c r="M375" s="142"/>
      <c r="N375" s="142"/>
      <c r="O375" s="146"/>
      <c r="P375" s="146"/>
      <c r="Q375" s="145">
        <f t="shared" si="29"/>
        <v>0</v>
      </c>
      <c r="R375" s="126">
        <f t="shared" si="28"/>
        <v>0</v>
      </c>
    </row>
    <row r="376" spans="1:18" x14ac:dyDescent="0.55000000000000004">
      <c r="A376">
        <v>367</v>
      </c>
      <c r="B376" s="142"/>
      <c r="C376" s="142"/>
      <c r="D376" s="142"/>
      <c r="E376" s="142"/>
      <c r="F376" s="142"/>
      <c r="G376" t="str">
        <f t="shared" si="25"/>
        <v/>
      </c>
      <c r="H376" s="142"/>
      <c r="I376" t="str">
        <f t="shared" ca="1" si="26"/>
        <v/>
      </c>
      <c r="J376" s="142"/>
      <c r="K376" t="str">
        <f t="shared" ca="1" si="27"/>
        <v/>
      </c>
      <c r="L376" s="142"/>
      <c r="M376" s="142"/>
      <c r="N376" s="142"/>
      <c r="O376" s="146"/>
      <c r="P376" s="146"/>
      <c r="Q376" s="145">
        <f t="shared" si="29"/>
        <v>0</v>
      </c>
      <c r="R376" s="126">
        <f t="shared" si="28"/>
        <v>0</v>
      </c>
    </row>
    <row r="377" spans="1:18" x14ac:dyDescent="0.55000000000000004">
      <c r="A377">
        <v>368</v>
      </c>
      <c r="B377" s="142"/>
      <c r="C377" s="142"/>
      <c r="D377" s="142"/>
      <c r="E377" s="142"/>
      <c r="F377" s="142"/>
      <c r="G377" t="str">
        <f t="shared" si="25"/>
        <v/>
      </c>
      <c r="H377" s="142"/>
      <c r="I377" t="str">
        <f t="shared" ca="1" si="26"/>
        <v/>
      </c>
      <c r="J377" s="142"/>
      <c r="K377" t="str">
        <f t="shared" ca="1" si="27"/>
        <v/>
      </c>
      <c r="L377" s="142"/>
      <c r="M377" s="142"/>
      <c r="N377" s="142"/>
      <c r="O377" s="146"/>
      <c r="P377" s="146"/>
      <c r="Q377" s="145">
        <f t="shared" si="29"/>
        <v>0</v>
      </c>
      <c r="R377" s="126">
        <f t="shared" si="28"/>
        <v>0</v>
      </c>
    </row>
    <row r="378" spans="1:18" x14ac:dyDescent="0.55000000000000004">
      <c r="A378">
        <v>369</v>
      </c>
      <c r="B378" s="142"/>
      <c r="C378" s="142"/>
      <c r="D378" s="142"/>
      <c r="E378" s="142"/>
      <c r="F378" s="142"/>
      <c r="G378" t="str">
        <f t="shared" si="25"/>
        <v/>
      </c>
      <c r="H378" s="142"/>
      <c r="I378" t="str">
        <f t="shared" ca="1" si="26"/>
        <v/>
      </c>
      <c r="J378" s="142"/>
      <c r="K378" t="str">
        <f t="shared" ca="1" si="27"/>
        <v/>
      </c>
      <c r="L378" s="142"/>
      <c r="M378" s="142"/>
      <c r="N378" s="142"/>
      <c r="O378" s="146"/>
      <c r="P378" s="146"/>
      <c r="Q378" s="145">
        <f t="shared" si="29"/>
        <v>0</v>
      </c>
      <c r="R378" s="126">
        <f t="shared" si="28"/>
        <v>0</v>
      </c>
    </row>
    <row r="379" spans="1:18" x14ac:dyDescent="0.55000000000000004">
      <c r="A379">
        <v>370</v>
      </c>
      <c r="B379" s="142"/>
      <c r="C379" s="142"/>
      <c r="D379" s="142"/>
      <c r="E379" s="142"/>
      <c r="F379" s="142"/>
      <c r="G379" t="str">
        <f t="shared" si="25"/>
        <v/>
      </c>
      <c r="H379" s="142"/>
      <c r="I379" t="str">
        <f t="shared" ca="1" si="26"/>
        <v/>
      </c>
      <c r="J379" s="142"/>
      <c r="K379" t="str">
        <f t="shared" ca="1" si="27"/>
        <v/>
      </c>
      <c r="L379" s="142"/>
      <c r="M379" s="142"/>
      <c r="N379" s="142"/>
      <c r="O379" s="146"/>
      <c r="P379" s="146"/>
      <c r="Q379" s="145">
        <f t="shared" si="29"/>
        <v>0</v>
      </c>
      <c r="R379" s="126">
        <f t="shared" si="28"/>
        <v>0</v>
      </c>
    </row>
    <row r="380" spans="1:18" x14ac:dyDescent="0.55000000000000004">
      <c r="A380">
        <v>371</v>
      </c>
      <c r="B380" s="142"/>
      <c r="C380" s="142"/>
      <c r="D380" s="142"/>
      <c r="E380" s="142"/>
      <c r="F380" s="142"/>
      <c r="G380" t="str">
        <f t="shared" si="25"/>
        <v/>
      </c>
      <c r="H380" s="142"/>
      <c r="I380" t="str">
        <f t="shared" ca="1" si="26"/>
        <v/>
      </c>
      <c r="J380" s="142"/>
      <c r="K380" t="str">
        <f t="shared" ca="1" si="27"/>
        <v/>
      </c>
      <c r="L380" s="142"/>
      <c r="M380" s="142"/>
      <c r="N380" s="142"/>
      <c r="O380" s="146"/>
      <c r="P380" s="146"/>
      <c r="Q380" s="145">
        <f t="shared" si="29"/>
        <v>0</v>
      </c>
      <c r="R380" s="126">
        <f t="shared" si="28"/>
        <v>0</v>
      </c>
    </row>
    <row r="381" spans="1:18" x14ac:dyDescent="0.55000000000000004">
      <c r="A381">
        <v>372</v>
      </c>
      <c r="B381" s="142"/>
      <c r="C381" s="142"/>
      <c r="D381" s="142"/>
      <c r="E381" s="142"/>
      <c r="F381" s="142"/>
      <c r="G381" t="str">
        <f t="shared" si="25"/>
        <v/>
      </c>
      <c r="H381" s="142"/>
      <c r="I381" t="str">
        <f t="shared" ca="1" si="26"/>
        <v/>
      </c>
      <c r="J381" s="142"/>
      <c r="K381" t="str">
        <f t="shared" ca="1" si="27"/>
        <v/>
      </c>
      <c r="L381" s="142"/>
      <c r="M381" s="142"/>
      <c r="N381" s="142"/>
      <c r="O381" s="146"/>
      <c r="P381" s="146"/>
      <c r="Q381" s="145">
        <f t="shared" si="29"/>
        <v>0</v>
      </c>
      <c r="R381" s="126">
        <f t="shared" si="28"/>
        <v>0</v>
      </c>
    </row>
    <row r="382" spans="1:18" x14ac:dyDescent="0.55000000000000004">
      <c r="A382">
        <v>373</v>
      </c>
      <c r="B382" s="142"/>
      <c r="C382" s="142"/>
      <c r="D382" s="142"/>
      <c r="E382" s="142"/>
      <c r="F382" s="142"/>
      <c r="G382" t="str">
        <f t="shared" si="25"/>
        <v/>
      </c>
      <c r="H382" s="142"/>
      <c r="I382" t="str">
        <f t="shared" ca="1" si="26"/>
        <v/>
      </c>
      <c r="J382" s="142"/>
      <c r="K382" t="str">
        <f t="shared" ca="1" si="27"/>
        <v/>
      </c>
      <c r="L382" s="142"/>
      <c r="M382" s="142"/>
      <c r="N382" s="142"/>
      <c r="O382" s="146"/>
      <c r="P382" s="146"/>
      <c r="Q382" s="145">
        <f t="shared" si="29"/>
        <v>0</v>
      </c>
      <c r="R382" s="126">
        <f t="shared" si="28"/>
        <v>0</v>
      </c>
    </row>
    <row r="383" spans="1:18" x14ac:dyDescent="0.55000000000000004">
      <c r="A383">
        <v>374</v>
      </c>
      <c r="B383" s="142"/>
      <c r="C383" s="142"/>
      <c r="D383" s="142"/>
      <c r="E383" s="142"/>
      <c r="F383" s="142"/>
      <c r="G383" t="str">
        <f t="shared" si="25"/>
        <v/>
      </c>
      <c r="H383" s="142"/>
      <c r="I383" t="str">
        <f t="shared" ca="1" si="26"/>
        <v/>
      </c>
      <c r="J383" s="142"/>
      <c r="K383" t="str">
        <f t="shared" ca="1" si="27"/>
        <v/>
      </c>
      <c r="L383" s="142"/>
      <c r="M383" s="142"/>
      <c r="N383" s="142"/>
      <c r="O383" s="146"/>
      <c r="P383" s="146"/>
      <c r="Q383" s="145">
        <f t="shared" si="29"/>
        <v>0</v>
      </c>
      <c r="R383" s="126">
        <f t="shared" si="28"/>
        <v>0</v>
      </c>
    </row>
    <row r="384" spans="1:18" x14ac:dyDescent="0.55000000000000004">
      <c r="A384">
        <v>375</v>
      </c>
      <c r="B384" s="142"/>
      <c r="C384" s="142"/>
      <c r="D384" s="142"/>
      <c r="E384" s="142"/>
      <c r="F384" s="142"/>
      <c r="G384" t="str">
        <f t="shared" si="25"/>
        <v/>
      </c>
      <c r="H384" s="142"/>
      <c r="I384" t="str">
        <f t="shared" ca="1" si="26"/>
        <v/>
      </c>
      <c r="J384" s="142"/>
      <c r="K384" t="str">
        <f t="shared" ca="1" si="27"/>
        <v/>
      </c>
      <c r="L384" s="142"/>
      <c r="M384" s="142"/>
      <c r="N384" s="142"/>
      <c r="O384" s="146"/>
      <c r="P384" s="146"/>
      <c r="Q384" s="145">
        <f t="shared" si="29"/>
        <v>0</v>
      </c>
      <c r="R384" s="126">
        <f t="shared" si="28"/>
        <v>0</v>
      </c>
    </row>
    <row r="385" spans="1:18" x14ac:dyDescent="0.55000000000000004">
      <c r="A385">
        <v>376</v>
      </c>
      <c r="B385" s="142"/>
      <c r="C385" s="142"/>
      <c r="D385" s="142"/>
      <c r="E385" s="142"/>
      <c r="F385" s="142"/>
      <c r="G385" t="str">
        <f t="shared" si="25"/>
        <v/>
      </c>
      <c r="H385" s="142"/>
      <c r="I385" t="str">
        <f t="shared" ca="1" si="26"/>
        <v/>
      </c>
      <c r="J385" s="142"/>
      <c r="K385" t="str">
        <f t="shared" ca="1" si="27"/>
        <v/>
      </c>
      <c r="L385" s="142"/>
      <c r="M385" s="142"/>
      <c r="N385" s="142"/>
      <c r="O385" s="146"/>
      <c r="P385" s="146"/>
      <c r="Q385" s="145">
        <f t="shared" si="29"/>
        <v>0</v>
      </c>
      <c r="R385" s="126">
        <f t="shared" si="28"/>
        <v>0</v>
      </c>
    </row>
    <row r="386" spans="1:18" x14ac:dyDescent="0.55000000000000004">
      <c r="A386">
        <v>377</v>
      </c>
      <c r="B386" s="142"/>
      <c r="C386" s="142"/>
      <c r="D386" s="142"/>
      <c r="E386" s="142"/>
      <c r="F386" s="142"/>
      <c r="G386" t="str">
        <f t="shared" si="25"/>
        <v/>
      </c>
      <c r="H386" s="142"/>
      <c r="I386" t="str">
        <f t="shared" ca="1" si="26"/>
        <v/>
      </c>
      <c r="J386" s="142"/>
      <c r="K386" t="str">
        <f t="shared" ca="1" si="27"/>
        <v/>
      </c>
      <c r="L386" s="142"/>
      <c r="M386" s="142"/>
      <c r="N386" s="142"/>
      <c r="O386" s="146"/>
      <c r="P386" s="146"/>
      <c r="Q386" s="145">
        <f t="shared" si="29"/>
        <v>0</v>
      </c>
      <c r="R386" s="126">
        <f t="shared" si="28"/>
        <v>0</v>
      </c>
    </row>
    <row r="387" spans="1:18" x14ac:dyDescent="0.55000000000000004">
      <c r="A387">
        <v>378</v>
      </c>
      <c r="B387" s="142"/>
      <c r="C387" s="142"/>
      <c r="D387" s="142"/>
      <c r="E387" s="142"/>
      <c r="F387" s="142"/>
      <c r="G387" t="str">
        <f t="shared" si="25"/>
        <v/>
      </c>
      <c r="H387" s="142"/>
      <c r="I387" t="str">
        <f t="shared" ca="1" si="26"/>
        <v/>
      </c>
      <c r="J387" s="142"/>
      <c r="K387" t="str">
        <f t="shared" ca="1" si="27"/>
        <v/>
      </c>
      <c r="L387" s="142"/>
      <c r="M387" s="142"/>
      <c r="N387" s="142"/>
      <c r="O387" s="146"/>
      <c r="P387" s="146"/>
      <c r="Q387" s="145">
        <f t="shared" si="29"/>
        <v>0</v>
      </c>
      <c r="R387" s="126">
        <f t="shared" si="28"/>
        <v>0</v>
      </c>
    </row>
    <row r="388" spans="1:18" x14ac:dyDescent="0.55000000000000004">
      <c r="A388">
        <v>379</v>
      </c>
      <c r="B388" s="142"/>
      <c r="C388" s="142"/>
      <c r="D388" s="142"/>
      <c r="E388" s="142"/>
      <c r="F388" s="142"/>
      <c r="G388" t="str">
        <f t="shared" si="25"/>
        <v/>
      </c>
      <c r="H388" s="142"/>
      <c r="I388" t="str">
        <f t="shared" ca="1" si="26"/>
        <v/>
      </c>
      <c r="J388" s="142"/>
      <c r="K388" t="str">
        <f t="shared" ca="1" si="27"/>
        <v/>
      </c>
      <c r="L388" s="142"/>
      <c r="M388" s="142"/>
      <c r="N388" s="142"/>
      <c r="O388" s="146"/>
      <c r="P388" s="146"/>
      <c r="Q388" s="145">
        <f t="shared" si="29"/>
        <v>0</v>
      </c>
      <c r="R388" s="126">
        <f t="shared" si="28"/>
        <v>0</v>
      </c>
    </row>
    <row r="389" spans="1:18" x14ac:dyDescent="0.55000000000000004">
      <c r="A389">
        <v>380</v>
      </c>
      <c r="B389" s="142"/>
      <c r="C389" s="142"/>
      <c r="D389" s="142"/>
      <c r="E389" s="142"/>
      <c r="F389" s="142"/>
      <c r="G389" t="str">
        <f t="shared" si="25"/>
        <v/>
      </c>
      <c r="H389" s="142"/>
      <c r="I389" t="str">
        <f t="shared" ca="1" si="26"/>
        <v/>
      </c>
      <c r="J389" s="142"/>
      <c r="K389" t="str">
        <f t="shared" ca="1" si="27"/>
        <v/>
      </c>
      <c r="L389" s="142"/>
      <c r="M389" s="142"/>
      <c r="N389" s="142"/>
      <c r="O389" s="146"/>
      <c r="P389" s="146"/>
      <c r="Q389" s="145">
        <f t="shared" si="29"/>
        <v>0</v>
      </c>
      <c r="R389" s="126">
        <f t="shared" si="28"/>
        <v>0</v>
      </c>
    </row>
    <row r="390" spans="1:18" x14ac:dyDescent="0.55000000000000004">
      <c r="A390">
        <v>381</v>
      </c>
      <c r="B390" s="142"/>
      <c r="C390" s="142"/>
      <c r="D390" s="142"/>
      <c r="E390" s="142"/>
      <c r="F390" s="142"/>
      <c r="G390" t="str">
        <f t="shared" si="25"/>
        <v/>
      </c>
      <c r="H390" s="142"/>
      <c r="I390" t="str">
        <f t="shared" ca="1" si="26"/>
        <v/>
      </c>
      <c r="J390" s="142"/>
      <c r="K390" t="str">
        <f t="shared" ca="1" si="27"/>
        <v/>
      </c>
      <c r="L390" s="142"/>
      <c r="M390" s="142"/>
      <c r="N390" s="142"/>
      <c r="O390" s="146"/>
      <c r="P390" s="146"/>
      <c r="Q390" s="145">
        <f t="shared" si="29"/>
        <v>0</v>
      </c>
      <c r="R390" s="126">
        <f t="shared" si="28"/>
        <v>0</v>
      </c>
    </row>
    <row r="391" spans="1:18" x14ac:dyDescent="0.55000000000000004">
      <c r="A391">
        <v>382</v>
      </c>
      <c r="B391" s="142"/>
      <c r="C391" s="142"/>
      <c r="D391" s="142"/>
      <c r="E391" s="142"/>
      <c r="F391" s="142"/>
      <c r="G391" t="str">
        <f t="shared" si="25"/>
        <v/>
      </c>
      <c r="H391" s="142"/>
      <c r="I391" t="str">
        <f t="shared" ca="1" si="26"/>
        <v/>
      </c>
      <c r="J391" s="142"/>
      <c r="K391" t="str">
        <f t="shared" ca="1" si="27"/>
        <v/>
      </c>
      <c r="L391" s="142"/>
      <c r="M391" s="142"/>
      <c r="N391" s="142"/>
      <c r="O391" s="146"/>
      <c r="P391" s="146"/>
      <c r="Q391" s="145">
        <f t="shared" si="29"/>
        <v>0</v>
      </c>
      <c r="R391" s="126">
        <f t="shared" si="28"/>
        <v>0</v>
      </c>
    </row>
    <row r="392" spans="1:18" x14ac:dyDescent="0.55000000000000004">
      <c r="A392">
        <v>383</v>
      </c>
      <c r="B392" s="142"/>
      <c r="C392" s="142"/>
      <c r="D392" s="142"/>
      <c r="E392" s="142"/>
      <c r="F392" s="142"/>
      <c r="G392" t="str">
        <f t="shared" si="25"/>
        <v/>
      </c>
      <c r="H392" s="142"/>
      <c r="I392" t="str">
        <f t="shared" ca="1" si="26"/>
        <v/>
      </c>
      <c r="J392" s="142"/>
      <c r="K392" t="str">
        <f t="shared" ca="1" si="27"/>
        <v/>
      </c>
      <c r="L392" s="142"/>
      <c r="M392" s="142"/>
      <c r="N392" s="142"/>
      <c r="O392" s="146"/>
      <c r="P392" s="146"/>
      <c r="Q392" s="145">
        <f t="shared" si="29"/>
        <v>0</v>
      </c>
      <c r="R392" s="126">
        <f t="shared" si="28"/>
        <v>0</v>
      </c>
    </row>
    <row r="393" spans="1:18" x14ac:dyDescent="0.55000000000000004">
      <c r="A393">
        <v>384</v>
      </c>
      <c r="B393" s="142"/>
      <c r="C393" s="142"/>
      <c r="D393" s="142"/>
      <c r="E393" s="142"/>
      <c r="F393" s="142"/>
      <c r="G393" t="str">
        <f t="shared" si="25"/>
        <v/>
      </c>
      <c r="H393" s="142"/>
      <c r="I393" t="str">
        <f t="shared" ca="1" si="26"/>
        <v/>
      </c>
      <c r="J393" s="142"/>
      <c r="K393" t="str">
        <f t="shared" ca="1" si="27"/>
        <v/>
      </c>
      <c r="L393" s="142"/>
      <c r="M393" s="142"/>
      <c r="N393" s="142"/>
      <c r="O393" s="146"/>
      <c r="P393" s="146"/>
      <c r="Q393" s="145">
        <f t="shared" si="29"/>
        <v>0</v>
      </c>
      <c r="R393" s="126">
        <f t="shared" si="28"/>
        <v>0</v>
      </c>
    </row>
    <row r="394" spans="1:18" x14ac:dyDescent="0.55000000000000004">
      <c r="A394">
        <v>385</v>
      </c>
      <c r="B394" s="142"/>
      <c r="C394" s="142"/>
      <c r="D394" s="142"/>
      <c r="E394" s="142"/>
      <c r="F394" s="142"/>
      <c r="G394" t="str">
        <f t="shared" si="25"/>
        <v/>
      </c>
      <c r="H394" s="142"/>
      <c r="I394" t="str">
        <f t="shared" ca="1" si="26"/>
        <v/>
      </c>
      <c r="J394" s="142"/>
      <c r="K394" t="str">
        <f t="shared" ca="1" si="27"/>
        <v/>
      </c>
      <c r="L394" s="142"/>
      <c r="M394" s="142"/>
      <c r="N394" s="142"/>
      <c r="O394" s="146"/>
      <c r="P394" s="146"/>
      <c r="Q394" s="145">
        <f t="shared" si="29"/>
        <v>0</v>
      </c>
      <c r="R394" s="126">
        <f t="shared" si="28"/>
        <v>0</v>
      </c>
    </row>
    <row r="395" spans="1:18" x14ac:dyDescent="0.55000000000000004">
      <c r="A395">
        <v>386</v>
      </c>
      <c r="B395" s="142"/>
      <c r="C395" s="142"/>
      <c r="D395" s="142"/>
      <c r="E395" s="142"/>
      <c r="F395" s="142"/>
      <c r="G395" t="str">
        <f t="shared" ref="G395:G458" si="30">LEFT(F395,1)</f>
        <v/>
      </c>
      <c r="H395" s="142"/>
      <c r="I395" t="str">
        <f t="shared" ref="I395:I458" ca="1" si="31">IFERROR(VLOOKUP(H395,INDIRECT(G395&amp;"CATL"),2,FALSE),"")</f>
        <v/>
      </c>
      <c r="J395" s="142"/>
      <c r="K395" t="str">
        <f t="shared" ref="K395:K458" ca="1" si="32">IFERROR(VLOOKUP(J395,INDIRECT("SUB"&amp;I395&amp;"L"),2,FALSE),"")</f>
        <v/>
      </c>
      <c r="L395" s="142"/>
      <c r="M395" s="142"/>
      <c r="N395" s="142"/>
      <c r="O395" s="146"/>
      <c r="P395" s="146"/>
      <c r="Q395" s="145">
        <f t="shared" si="29"/>
        <v>0</v>
      </c>
      <c r="R395" s="126">
        <f t="shared" ref="R395:R458" si="33">O395-P395</f>
        <v>0</v>
      </c>
    </row>
    <row r="396" spans="1:18" x14ac:dyDescent="0.55000000000000004">
      <c r="A396">
        <v>387</v>
      </c>
      <c r="B396" s="142"/>
      <c r="C396" s="142"/>
      <c r="D396" s="142"/>
      <c r="E396" s="142"/>
      <c r="F396" s="142"/>
      <c r="G396" t="str">
        <f t="shared" si="30"/>
        <v/>
      </c>
      <c r="H396" s="142"/>
      <c r="I396" t="str">
        <f t="shared" ca="1" si="31"/>
        <v/>
      </c>
      <c r="J396" s="142"/>
      <c r="K396" t="str">
        <f t="shared" ca="1" si="32"/>
        <v/>
      </c>
      <c r="L396" s="142"/>
      <c r="M396" s="142"/>
      <c r="N396" s="142"/>
      <c r="O396" s="146"/>
      <c r="P396" s="146"/>
      <c r="Q396" s="145">
        <f t="shared" ref="Q396:Q459" si="34">Q395+O396-P396</f>
        <v>0</v>
      </c>
      <c r="R396" s="126">
        <f t="shared" si="33"/>
        <v>0</v>
      </c>
    </row>
    <row r="397" spans="1:18" x14ac:dyDescent="0.55000000000000004">
      <c r="A397">
        <v>388</v>
      </c>
      <c r="B397" s="142"/>
      <c r="C397" s="142"/>
      <c r="D397" s="142"/>
      <c r="E397" s="142"/>
      <c r="F397" s="142"/>
      <c r="G397" t="str">
        <f t="shared" si="30"/>
        <v/>
      </c>
      <c r="H397" s="142"/>
      <c r="I397" t="str">
        <f t="shared" ca="1" si="31"/>
        <v/>
      </c>
      <c r="J397" s="142"/>
      <c r="K397" t="str">
        <f t="shared" ca="1" si="32"/>
        <v/>
      </c>
      <c r="L397" s="142"/>
      <c r="M397" s="142"/>
      <c r="N397" s="142"/>
      <c r="O397" s="146"/>
      <c r="P397" s="146"/>
      <c r="Q397" s="145">
        <f t="shared" si="34"/>
        <v>0</v>
      </c>
      <c r="R397" s="126">
        <f t="shared" si="33"/>
        <v>0</v>
      </c>
    </row>
    <row r="398" spans="1:18" x14ac:dyDescent="0.55000000000000004">
      <c r="A398">
        <v>389</v>
      </c>
      <c r="B398" s="142"/>
      <c r="C398" s="142"/>
      <c r="D398" s="142"/>
      <c r="E398" s="142"/>
      <c r="F398" s="142"/>
      <c r="G398" t="str">
        <f t="shared" si="30"/>
        <v/>
      </c>
      <c r="H398" s="142"/>
      <c r="I398" t="str">
        <f t="shared" ca="1" si="31"/>
        <v/>
      </c>
      <c r="J398" s="142"/>
      <c r="K398" t="str">
        <f t="shared" ca="1" si="32"/>
        <v/>
      </c>
      <c r="L398" s="142"/>
      <c r="M398" s="142"/>
      <c r="N398" s="142"/>
      <c r="O398" s="146"/>
      <c r="P398" s="146"/>
      <c r="Q398" s="145">
        <f t="shared" si="34"/>
        <v>0</v>
      </c>
      <c r="R398" s="126">
        <f t="shared" si="33"/>
        <v>0</v>
      </c>
    </row>
    <row r="399" spans="1:18" x14ac:dyDescent="0.55000000000000004">
      <c r="A399">
        <v>390</v>
      </c>
      <c r="B399" s="142"/>
      <c r="C399" s="142"/>
      <c r="D399" s="142"/>
      <c r="E399" s="142"/>
      <c r="F399" s="142"/>
      <c r="G399" t="str">
        <f t="shared" si="30"/>
        <v/>
      </c>
      <c r="H399" s="142"/>
      <c r="I399" t="str">
        <f t="shared" ca="1" si="31"/>
        <v/>
      </c>
      <c r="J399" s="142"/>
      <c r="K399" t="str">
        <f t="shared" ca="1" si="32"/>
        <v/>
      </c>
      <c r="L399" s="142"/>
      <c r="M399" s="142"/>
      <c r="N399" s="142"/>
      <c r="O399" s="146"/>
      <c r="P399" s="146"/>
      <c r="Q399" s="145">
        <f t="shared" si="34"/>
        <v>0</v>
      </c>
      <c r="R399" s="126">
        <f t="shared" si="33"/>
        <v>0</v>
      </c>
    </row>
    <row r="400" spans="1:18" x14ac:dyDescent="0.55000000000000004">
      <c r="A400">
        <v>391</v>
      </c>
      <c r="B400" s="142"/>
      <c r="C400" s="142"/>
      <c r="D400" s="142"/>
      <c r="E400" s="142"/>
      <c r="F400" s="142"/>
      <c r="G400" t="str">
        <f t="shared" si="30"/>
        <v/>
      </c>
      <c r="H400" s="142"/>
      <c r="I400" t="str">
        <f t="shared" ca="1" si="31"/>
        <v/>
      </c>
      <c r="J400" s="142"/>
      <c r="K400" t="str">
        <f t="shared" ca="1" si="32"/>
        <v/>
      </c>
      <c r="L400" s="142"/>
      <c r="M400" s="142"/>
      <c r="N400" s="142"/>
      <c r="O400" s="146"/>
      <c r="P400" s="146"/>
      <c r="Q400" s="145">
        <f t="shared" si="34"/>
        <v>0</v>
      </c>
      <c r="R400" s="126">
        <f t="shared" si="33"/>
        <v>0</v>
      </c>
    </row>
    <row r="401" spans="1:18" x14ac:dyDescent="0.55000000000000004">
      <c r="A401">
        <v>392</v>
      </c>
      <c r="B401" s="142"/>
      <c r="C401" s="142"/>
      <c r="D401" s="142"/>
      <c r="E401" s="142"/>
      <c r="F401" s="142"/>
      <c r="G401" t="str">
        <f t="shared" si="30"/>
        <v/>
      </c>
      <c r="H401" s="142"/>
      <c r="I401" t="str">
        <f t="shared" ca="1" si="31"/>
        <v/>
      </c>
      <c r="J401" s="142"/>
      <c r="K401" t="str">
        <f t="shared" ca="1" si="32"/>
        <v/>
      </c>
      <c r="L401" s="142"/>
      <c r="M401" s="142"/>
      <c r="N401" s="142"/>
      <c r="O401" s="146"/>
      <c r="P401" s="146"/>
      <c r="Q401" s="145">
        <f t="shared" si="34"/>
        <v>0</v>
      </c>
      <c r="R401" s="126">
        <f t="shared" si="33"/>
        <v>0</v>
      </c>
    </row>
    <row r="402" spans="1:18" x14ac:dyDescent="0.55000000000000004">
      <c r="A402">
        <v>393</v>
      </c>
      <c r="B402" s="142"/>
      <c r="C402" s="142"/>
      <c r="D402" s="142"/>
      <c r="E402" s="142"/>
      <c r="F402" s="142"/>
      <c r="G402" t="str">
        <f t="shared" si="30"/>
        <v/>
      </c>
      <c r="H402" s="142"/>
      <c r="I402" t="str">
        <f t="shared" ca="1" si="31"/>
        <v/>
      </c>
      <c r="J402" s="142"/>
      <c r="K402" t="str">
        <f t="shared" ca="1" si="32"/>
        <v/>
      </c>
      <c r="L402" s="142"/>
      <c r="M402" s="142"/>
      <c r="N402" s="142"/>
      <c r="O402" s="146"/>
      <c r="P402" s="146"/>
      <c r="Q402" s="145">
        <f t="shared" si="34"/>
        <v>0</v>
      </c>
      <c r="R402" s="126">
        <f t="shared" si="33"/>
        <v>0</v>
      </c>
    </row>
    <row r="403" spans="1:18" x14ac:dyDescent="0.55000000000000004">
      <c r="A403">
        <v>394</v>
      </c>
      <c r="B403" s="142"/>
      <c r="C403" s="142"/>
      <c r="D403" s="142"/>
      <c r="E403" s="142"/>
      <c r="F403" s="142"/>
      <c r="G403" t="str">
        <f t="shared" si="30"/>
        <v/>
      </c>
      <c r="H403" s="142"/>
      <c r="I403" t="str">
        <f t="shared" ca="1" si="31"/>
        <v/>
      </c>
      <c r="J403" s="142"/>
      <c r="K403" t="str">
        <f t="shared" ca="1" si="32"/>
        <v/>
      </c>
      <c r="L403" s="142"/>
      <c r="M403" s="142"/>
      <c r="N403" s="142"/>
      <c r="O403" s="146"/>
      <c r="P403" s="146"/>
      <c r="Q403" s="145">
        <f t="shared" si="34"/>
        <v>0</v>
      </c>
      <c r="R403" s="126">
        <f t="shared" si="33"/>
        <v>0</v>
      </c>
    </row>
    <row r="404" spans="1:18" x14ac:dyDescent="0.55000000000000004">
      <c r="A404">
        <v>395</v>
      </c>
      <c r="B404" s="142"/>
      <c r="C404" s="142"/>
      <c r="D404" s="142"/>
      <c r="E404" s="142"/>
      <c r="F404" s="142"/>
      <c r="G404" t="str">
        <f t="shared" si="30"/>
        <v/>
      </c>
      <c r="H404" s="142"/>
      <c r="I404" t="str">
        <f t="shared" ca="1" si="31"/>
        <v/>
      </c>
      <c r="J404" s="142"/>
      <c r="K404" t="str">
        <f t="shared" ca="1" si="32"/>
        <v/>
      </c>
      <c r="L404" s="142"/>
      <c r="M404" s="142"/>
      <c r="N404" s="142"/>
      <c r="O404" s="146"/>
      <c r="P404" s="146"/>
      <c r="Q404" s="145">
        <f t="shared" si="34"/>
        <v>0</v>
      </c>
      <c r="R404" s="126">
        <f t="shared" si="33"/>
        <v>0</v>
      </c>
    </row>
    <row r="405" spans="1:18" x14ac:dyDescent="0.55000000000000004">
      <c r="A405">
        <v>396</v>
      </c>
      <c r="B405" s="142"/>
      <c r="C405" s="142"/>
      <c r="D405" s="142"/>
      <c r="E405" s="142"/>
      <c r="F405" s="142"/>
      <c r="G405" t="str">
        <f t="shared" si="30"/>
        <v/>
      </c>
      <c r="H405" s="142"/>
      <c r="I405" t="str">
        <f t="shared" ca="1" si="31"/>
        <v/>
      </c>
      <c r="J405" s="142"/>
      <c r="K405" t="str">
        <f t="shared" ca="1" si="32"/>
        <v/>
      </c>
      <c r="L405" s="142"/>
      <c r="M405" s="142"/>
      <c r="N405" s="142"/>
      <c r="O405" s="146"/>
      <c r="P405" s="146"/>
      <c r="Q405" s="145">
        <f t="shared" si="34"/>
        <v>0</v>
      </c>
      <c r="R405" s="126">
        <f t="shared" si="33"/>
        <v>0</v>
      </c>
    </row>
    <row r="406" spans="1:18" x14ac:dyDescent="0.55000000000000004">
      <c r="A406">
        <v>397</v>
      </c>
      <c r="B406" s="142"/>
      <c r="C406" s="142"/>
      <c r="D406" s="142"/>
      <c r="E406" s="142"/>
      <c r="F406" s="142"/>
      <c r="G406" t="str">
        <f t="shared" si="30"/>
        <v/>
      </c>
      <c r="H406" s="142"/>
      <c r="I406" t="str">
        <f t="shared" ca="1" si="31"/>
        <v/>
      </c>
      <c r="J406" s="142"/>
      <c r="K406" t="str">
        <f t="shared" ca="1" si="32"/>
        <v/>
      </c>
      <c r="L406" s="142"/>
      <c r="M406" s="142"/>
      <c r="N406" s="142"/>
      <c r="O406" s="146"/>
      <c r="P406" s="146"/>
      <c r="Q406" s="145">
        <f t="shared" si="34"/>
        <v>0</v>
      </c>
      <c r="R406" s="126">
        <f t="shared" si="33"/>
        <v>0</v>
      </c>
    </row>
    <row r="407" spans="1:18" x14ac:dyDescent="0.55000000000000004">
      <c r="A407">
        <v>398</v>
      </c>
      <c r="B407" s="142"/>
      <c r="C407" s="142"/>
      <c r="D407" s="142"/>
      <c r="E407" s="142"/>
      <c r="F407" s="142"/>
      <c r="G407" t="str">
        <f t="shared" si="30"/>
        <v/>
      </c>
      <c r="H407" s="142"/>
      <c r="I407" t="str">
        <f t="shared" ca="1" si="31"/>
        <v/>
      </c>
      <c r="J407" s="142"/>
      <c r="K407" t="str">
        <f t="shared" ca="1" si="32"/>
        <v/>
      </c>
      <c r="L407" s="142"/>
      <c r="M407" s="142"/>
      <c r="N407" s="142"/>
      <c r="O407" s="146"/>
      <c r="P407" s="146"/>
      <c r="Q407" s="145">
        <f t="shared" si="34"/>
        <v>0</v>
      </c>
      <c r="R407" s="126">
        <f t="shared" si="33"/>
        <v>0</v>
      </c>
    </row>
    <row r="408" spans="1:18" x14ac:dyDescent="0.55000000000000004">
      <c r="A408">
        <v>399</v>
      </c>
      <c r="B408" s="142"/>
      <c r="C408" s="142"/>
      <c r="D408" s="142"/>
      <c r="E408" s="142"/>
      <c r="F408" s="142"/>
      <c r="G408" t="str">
        <f t="shared" si="30"/>
        <v/>
      </c>
      <c r="H408" s="142"/>
      <c r="I408" t="str">
        <f t="shared" ca="1" si="31"/>
        <v/>
      </c>
      <c r="J408" s="142"/>
      <c r="K408" t="str">
        <f t="shared" ca="1" si="32"/>
        <v/>
      </c>
      <c r="L408" s="142"/>
      <c r="M408" s="142"/>
      <c r="N408" s="142"/>
      <c r="O408" s="146"/>
      <c r="P408" s="146"/>
      <c r="Q408" s="145">
        <f t="shared" si="34"/>
        <v>0</v>
      </c>
      <c r="R408" s="126">
        <f t="shared" si="33"/>
        <v>0</v>
      </c>
    </row>
    <row r="409" spans="1:18" x14ac:dyDescent="0.55000000000000004">
      <c r="A409">
        <v>400</v>
      </c>
      <c r="B409" s="142"/>
      <c r="C409" s="142"/>
      <c r="D409" s="142"/>
      <c r="E409" s="142"/>
      <c r="F409" s="142"/>
      <c r="G409" t="str">
        <f t="shared" si="30"/>
        <v/>
      </c>
      <c r="H409" s="142"/>
      <c r="I409" t="str">
        <f t="shared" ca="1" si="31"/>
        <v/>
      </c>
      <c r="J409" s="142"/>
      <c r="K409" t="str">
        <f t="shared" ca="1" si="32"/>
        <v/>
      </c>
      <c r="L409" s="142"/>
      <c r="M409" s="142"/>
      <c r="N409" s="142"/>
      <c r="O409" s="146"/>
      <c r="P409" s="146"/>
      <c r="Q409" s="145">
        <f t="shared" si="34"/>
        <v>0</v>
      </c>
      <c r="R409" s="126">
        <f t="shared" si="33"/>
        <v>0</v>
      </c>
    </row>
    <row r="410" spans="1:18" x14ac:dyDescent="0.55000000000000004">
      <c r="A410">
        <v>401</v>
      </c>
      <c r="B410" s="142"/>
      <c r="C410" s="142"/>
      <c r="D410" s="142"/>
      <c r="E410" s="142"/>
      <c r="F410" s="142"/>
      <c r="G410" t="str">
        <f t="shared" si="30"/>
        <v/>
      </c>
      <c r="H410" s="142"/>
      <c r="I410" t="str">
        <f t="shared" ca="1" si="31"/>
        <v/>
      </c>
      <c r="J410" s="142"/>
      <c r="K410" t="str">
        <f t="shared" ca="1" si="32"/>
        <v/>
      </c>
      <c r="L410" s="142"/>
      <c r="M410" s="142"/>
      <c r="N410" s="142"/>
      <c r="O410" s="146"/>
      <c r="P410" s="146"/>
      <c r="Q410" s="145">
        <f t="shared" si="34"/>
        <v>0</v>
      </c>
      <c r="R410" s="126">
        <f t="shared" si="33"/>
        <v>0</v>
      </c>
    </row>
    <row r="411" spans="1:18" x14ac:dyDescent="0.55000000000000004">
      <c r="A411">
        <v>402</v>
      </c>
      <c r="B411" s="142"/>
      <c r="C411" s="142"/>
      <c r="D411" s="142"/>
      <c r="E411" s="142"/>
      <c r="F411" s="142"/>
      <c r="G411" t="str">
        <f t="shared" si="30"/>
        <v/>
      </c>
      <c r="H411" s="142"/>
      <c r="I411" t="str">
        <f t="shared" ca="1" si="31"/>
        <v/>
      </c>
      <c r="J411" s="142"/>
      <c r="K411" t="str">
        <f t="shared" ca="1" si="32"/>
        <v/>
      </c>
      <c r="L411" s="142"/>
      <c r="M411" s="142"/>
      <c r="N411" s="142"/>
      <c r="O411" s="146"/>
      <c r="P411" s="146"/>
      <c r="Q411" s="145">
        <f t="shared" si="34"/>
        <v>0</v>
      </c>
      <c r="R411" s="126">
        <f t="shared" si="33"/>
        <v>0</v>
      </c>
    </row>
    <row r="412" spans="1:18" x14ac:dyDescent="0.55000000000000004">
      <c r="A412">
        <v>403</v>
      </c>
      <c r="B412" s="142"/>
      <c r="C412" s="142"/>
      <c r="D412" s="142"/>
      <c r="E412" s="142"/>
      <c r="F412" s="142"/>
      <c r="G412" t="str">
        <f t="shared" si="30"/>
        <v/>
      </c>
      <c r="H412" s="142"/>
      <c r="I412" t="str">
        <f t="shared" ca="1" si="31"/>
        <v/>
      </c>
      <c r="J412" s="142"/>
      <c r="K412" t="str">
        <f t="shared" ca="1" si="32"/>
        <v/>
      </c>
      <c r="L412" s="142"/>
      <c r="M412" s="142"/>
      <c r="N412" s="142"/>
      <c r="O412" s="146"/>
      <c r="P412" s="146"/>
      <c r="Q412" s="145">
        <f t="shared" si="34"/>
        <v>0</v>
      </c>
      <c r="R412" s="126">
        <f t="shared" si="33"/>
        <v>0</v>
      </c>
    </row>
    <row r="413" spans="1:18" x14ac:dyDescent="0.55000000000000004">
      <c r="A413">
        <v>404</v>
      </c>
      <c r="B413" s="142"/>
      <c r="C413" s="142"/>
      <c r="D413" s="142"/>
      <c r="E413" s="142"/>
      <c r="F413" s="142"/>
      <c r="G413" t="str">
        <f t="shared" si="30"/>
        <v/>
      </c>
      <c r="H413" s="142"/>
      <c r="I413" t="str">
        <f t="shared" ca="1" si="31"/>
        <v/>
      </c>
      <c r="J413" s="142"/>
      <c r="K413" t="str">
        <f t="shared" ca="1" si="32"/>
        <v/>
      </c>
      <c r="L413" s="142"/>
      <c r="M413" s="142"/>
      <c r="N413" s="142"/>
      <c r="O413" s="146"/>
      <c r="P413" s="146"/>
      <c r="Q413" s="145">
        <f t="shared" si="34"/>
        <v>0</v>
      </c>
      <c r="R413" s="126">
        <f t="shared" si="33"/>
        <v>0</v>
      </c>
    </row>
    <row r="414" spans="1:18" x14ac:dyDescent="0.55000000000000004">
      <c r="A414">
        <v>405</v>
      </c>
      <c r="B414" s="142"/>
      <c r="C414" s="142"/>
      <c r="D414" s="142"/>
      <c r="E414" s="142"/>
      <c r="F414" s="142"/>
      <c r="G414" t="str">
        <f t="shared" si="30"/>
        <v/>
      </c>
      <c r="H414" s="142"/>
      <c r="I414" t="str">
        <f t="shared" ca="1" si="31"/>
        <v/>
      </c>
      <c r="J414" s="142"/>
      <c r="K414" t="str">
        <f t="shared" ca="1" si="32"/>
        <v/>
      </c>
      <c r="L414" s="142"/>
      <c r="M414" s="142"/>
      <c r="N414" s="142"/>
      <c r="O414" s="146"/>
      <c r="P414" s="146"/>
      <c r="Q414" s="145">
        <f t="shared" si="34"/>
        <v>0</v>
      </c>
      <c r="R414" s="126">
        <f t="shared" si="33"/>
        <v>0</v>
      </c>
    </row>
    <row r="415" spans="1:18" x14ac:dyDescent="0.55000000000000004">
      <c r="A415">
        <v>406</v>
      </c>
      <c r="B415" s="142"/>
      <c r="C415" s="142"/>
      <c r="D415" s="142"/>
      <c r="E415" s="142"/>
      <c r="F415" s="142"/>
      <c r="G415" t="str">
        <f t="shared" si="30"/>
        <v/>
      </c>
      <c r="H415" s="142"/>
      <c r="I415" t="str">
        <f t="shared" ca="1" si="31"/>
        <v/>
      </c>
      <c r="J415" s="142"/>
      <c r="K415" t="str">
        <f t="shared" ca="1" si="32"/>
        <v/>
      </c>
      <c r="L415" s="142"/>
      <c r="M415" s="142"/>
      <c r="N415" s="142"/>
      <c r="O415" s="146"/>
      <c r="P415" s="146"/>
      <c r="Q415" s="145">
        <f t="shared" si="34"/>
        <v>0</v>
      </c>
      <c r="R415" s="126">
        <f t="shared" si="33"/>
        <v>0</v>
      </c>
    </row>
    <row r="416" spans="1:18" x14ac:dyDescent="0.55000000000000004">
      <c r="A416">
        <v>407</v>
      </c>
      <c r="B416" s="142"/>
      <c r="C416" s="142"/>
      <c r="D416" s="142"/>
      <c r="E416" s="142"/>
      <c r="F416" s="142"/>
      <c r="G416" t="str">
        <f t="shared" si="30"/>
        <v/>
      </c>
      <c r="H416" s="142"/>
      <c r="I416" t="str">
        <f t="shared" ca="1" si="31"/>
        <v/>
      </c>
      <c r="J416" s="142"/>
      <c r="K416" t="str">
        <f t="shared" ca="1" si="32"/>
        <v/>
      </c>
      <c r="L416" s="142"/>
      <c r="M416" s="142"/>
      <c r="N416" s="142"/>
      <c r="O416" s="146"/>
      <c r="P416" s="146"/>
      <c r="Q416" s="145">
        <f t="shared" si="34"/>
        <v>0</v>
      </c>
      <c r="R416" s="126">
        <f t="shared" si="33"/>
        <v>0</v>
      </c>
    </row>
    <row r="417" spans="1:18" x14ac:dyDescent="0.55000000000000004">
      <c r="A417">
        <v>408</v>
      </c>
      <c r="B417" s="142"/>
      <c r="C417" s="142"/>
      <c r="D417" s="142"/>
      <c r="E417" s="142"/>
      <c r="F417" s="142"/>
      <c r="G417" t="str">
        <f t="shared" si="30"/>
        <v/>
      </c>
      <c r="H417" s="142"/>
      <c r="I417" t="str">
        <f t="shared" ca="1" si="31"/>
        <v/>
      </c>
      <c r="J417" s="142"/>
      <c r="K417" t="str">
        <f t="shared" ca="1" si="32"/>
        <v/>
      </c>
      <c r="L417" s="142"/>
      <c r="M417" s="142"/>
      <c r="N417" s="142"/>
      <c r="O417" s="146"/>
      <c r="P417" s="146"/>
      <c r="Q417" s="145">
        <f t="shared" si="34"/>
        <v>0</v>
      </c>
      <c r="R417" s="126">
        <f t="shared" si="33"/>
        <v>0</v>
      </c>
    </row>
    <row r="418" spans="1:18" x14ac:dyDescent="0.55000000000000004">
      <c r="A418">
        <v>409</v>
      </c>
      <c r="B418" s="142"/>
      <c r="C418" s="142"/>
      <c r="D418" s="142"/>
      <c r="E418" s="142"/>
      <c r="F418" s="142"/>
      <c r="G418" t="str">
        <f t="shared" si="30"/>
        <v/>
      </c>
      <c r="H418" s="142"/>
      <c r="I418" t="str">
        <f t="shared" ca="1" si="31"/>
        <v/>
      </c>
      <c r="J418" s="142"/>
      <c r="K418" t="str">
        <f t="shared" ca="1" si="32"/>
        <v/>
      </c>
      <c r="L418" s="142"/>
      <c r="M418" s="142"/>
      <c r="N418" s="142"/>
      <c r="O418" s="146"/>
      <c r="P418" s="146"/>
      <c r="Q418" s="145">
        <f t="shared" si="34"/>
        <v>0</v>
      </c>
      <c r="R418" s="126">
        <f t="shared" si="33"/>
        <v>0</v>
      </c>
    </row>
    <row r="419" spans="1:18" x14ac:dyDescent="0.55000000000000004">
      <c r="A419">
        <v>410</v>
      </c>
      <c r="B419" s="142"/>
      <c r="C419" s="142"/>
      <c r="D419" s="142"/>
      <c r="E419" s="142"/>
      <c r="F419" s="142"/>
      <c r="G419" t="str">
        <f t="shared" si="30"/>
        <v/>
      </c>
      <c r="H419" s="142"/>
      <c r="I419" t="str">
        <f t="shared" ca="1" si="31"/>
        <v/>
      </c>
      <c r="J419" s="142"/>
      <c r="K419" t="str">
        <f t="shared" ca="1" si="32"/>
        <v/>
      </c>
      <c r="L419" s="142"/>
      <c r="M419" s="142"/>
      <c r="N419" s="142"/>
      <c r="O419" s="146"/>
      <c r="P419" s="146"/>
      <c r="Q419" s="145">
        <f t="shared" si="34"/>
        <v>0</v>
      </c>
      <c r="R419" s="126">
        <f t="shared" si="33"/>
        <v>0</v>
      </c>
    </row>
    <row r="420" spans="1:18" x14ac:dyDescent="0.55000000000000004">
      <c r="A420">
        <v>411</v>
      </c>
      <c r="B420" s="142"/>
      <c r="C420" s="142"/>
      <c r="D420" s="142"/>
      <c r="E420" s="142"/>
      <c r="F420" s="142"/>
      <c r="G420" t="str">
        <f t="shared" si="30"/>
        <v/>
      </c>
      <c r="H420" s="142"/>
      <c r="I420" t="str">
        <f t="shared" ca="1" si="31"/>
        <v/>
      </c>
      <c r="J420" s="142"/>
      <c r="K420" t="str">
        <f t="shared" ca="1" si="32"/>
        <v/>
      </c>
      <c r="L420" s="142"/>
      <c r="M420" s="142"/>
      <c r="N420" s="142"/>
      <c r="O420" s="146"/>
      <c r="P420" s="146"/>
      <c r="Q420" s="145">
        <f t="shared" si="34"/>
        <v>0</v>
      </c>
      <c r="R420" s="126">
        <f t="shared" si="33"/>
        <v>0</v>
      </c>
    </row>
    <row r="421" spans="1:18" x14ac:dyDescent="0.55000000000000004">
      <c r="A421">
        <v>412</v>
      </c>
      <c r="B421" s="142"/>
      <c r="C421" s="142"/>
      <c r="D421" s="142"/>
      <c r="E421" s="142"/>
      <c r="F421" s="142"/>
      <c r="G421" t="str">
        <f t="shared" si="30"/>
        <v/>
      </c>
      <c r="H421" s="142"/>
      <c r="I421" t="str">
        <f t="shared" ca="1" si="31"/>
        <v/>
      </c>
      <c r="J421" s="142"/>
      <c r="K421" t="str">
        <f t="shared" ca="1" si="32"/>
        <v/>
      </c>
      <c r="L421" s="142"/>
      <c r="M421" s="142"/>
      <c r="N421" s="142"/>
      <c r="O421" s="146"/>
      <c r="P421" s="146"/>
      <c r="Q421" s="145">
        <f t="shared" si="34"/>
        <v>0</v>
      </c>
      <c r="R421" s="126">
        <f t="shared" si="33"/>
        <v>0</v>
      </c>
    </row>
    <row r="422" spans="1:18" x14ac:dyDescent="0.55000000000000004">
      <c r="A422">
        <v>413</v>
      </c>
      <c r="B422" s="142"/>
      <c r="C422" s="142"/>
      <c r="D422" s="142"/>
      <c r="E422" s="142"/>
      <c r="F422" s="142"/>
      <c r="G422" t="str">
        <f t="shared" si="30"/>
        <v/>
      </c>
      <c r="H422" s="142"/>
      <c r="I422" t="str">
        <f t="shared" ca="1" si="31"/>
        <v/>
      </c>
      <c r="J422" s="142"/>
      <c r="K422" t="str">
        <f t="shared" ca="1" si="32"/>
        <v/>
      </c>
      <c r="L422" s="142"/>
      <c r="M422" s="142"/>
      <c r="N422" s="142"/>
      <c r="O422" s="146"/>
      <c r="P422" s="146"/>
      <c r="Q422" s="145">
        <f t="shared" si="34"/>
        <v>0</v>
      </c>
      <c r="R422" s="126">
        <f t="shared" si="33"/>
        <v>0</v>
      </c>
    </row>
    <row r="423" spans="1:18" x14ac:dyDescent="0.55000000000000004">
      <c r="A423">
        <v>414</v>
      </c>
      <c r="B423" s="142"/>
      <c r="C423" s="142"/>
      <c r="D423" s="142"/>
      <c r="E423" s="142"/>
      <c r="F423" s="142"/>
      <c r="G423" t="str">
        <f t="shared" si="30"/>
        <v/>
      </c>
      <c r="H423" s="142"/>
      <c r="I423" t="str">
        <f t="shared" ca="1" si="31"/>
        <v/>
      </c>
      <c r="J423" s="142"/>
      <c r="K423" t="str">
        <f t="shared" ca="1" si="32"/>
        <v/>
      </c>
      <c r="L423" s="142"/>
      <c r="M423" s="142"/>
      <c r="N423" s="142"/>
      <c r="O423" s="146"/>
      <c r="P423" s="146"/>
      <c r="Q423" s="145">
        <f t="shared" si="34"/>
        <v>0</v>
      </c>
      <c r="R423" s="126">
        <f t="shared" si="33"/>
        <v>0</v>
      </c>
    </row>
    <row r="424" spans="1:18" x14ac:dyDescent="0.55000000000000004">
      <c r="A424">
        <v>415</v>
      </c>
      <c r="B424" s="142"/>
      <c r="C424" s="142"/>
      <c r="D424" s="142"/>
      <c r="E424" s="142"/>
      <c r="F424" s="142"/>
      <c r="G424" t="str">
        <f t="shared" si="30"/>
        <v/>
      </c>
      <c r="H424" s="142"/>
      <c r="I424" t="str">
        <f t="shared" ca="1" si="31"/>
        <v/>
      </c>
      <c r="J424" s="142"/>
      <c r="K424" t="str">
        <f t="shared" ca="1" si="32"/>
        <v/>
      </c>
      <c r="L424" s="142"/>
      <c r="M424" s="142"/>
      <c r="N424" s="142"/>
      <c r="O424" s="146"/>
      <c r="P424" s="146"/>
      <c r="Q424" s="145">
        <f t="shared" si="34"/>
        <v>0</v>
      </c>
      <c r="R424" s="126">
        <f t="shared" si="33"/>
        <v>0</v>
      </c>
    </row>
    <row r="425" spans="1:18" x14ac:dyDescent="0.55000000000000004">
      <c r="A425">
        <v>416</v>
      </c>
      <c r="B425" s="142"/>
      <c r="C425" s="142"/>
      <c r="D425" s="142"/>
      <c r="E425" s="142"/>
      <c r="F425" s="142"/>
      <c r="G425" t="str">
        <f t="shared" si="30"/>
        <v/>
      </c>
      <c r="H425" s="142"/>
      <c r="I425" t="str">
        <f t="shared" ca="1" si="31"/>
        <v/>
      </c>
      <c r="J425" s="142"/>
      <c r="K425" t="str">
        <f t="shared" ca="1" si="32"/>
        <v/>
      </c>
      <c r="L425" s="142"/>
      <c r="M425" s="142"/>
      <c r="N425" s="142"/>
      <c r="O425" s="146"/>
      <c r="P425" s="146"/>
      <c r="Q425" s="145">
        <f t="shared" si="34"/>
        <v>0</v>
      </c>
      <c r="R425" s="126">
        <f t="shared" si="33"/>
        <v>0</v>
      </c>
    </row>
    <row r="426" spans="1:18" x14ac:dyDescent="0.55000000000000004">
      <c r="A426">
        <v>417</v>
      </c>
      <c r="B426" s="142"/>
      <c r="C426" s="142"/>
      <c r="D426" s="142"/>
      <c r="E426" s="142"/>
      <c r="F426" s="142"/>
      <c r="G426" t="str">
        <f t="shared" si="30"/>
        <v/>
      </c>
      <c r="H426" s="142"/>
      <c r="I426" t="str">
        <f t="shared" ca="1" si="31"/>
        <v/>
      </c>
      <c r="J426" s="142"/>
      <c r="K426" t="str">
        <f t="shared" ca="1" si="32"/>
        <v/>
      </c>
      <c r="L426" s="142"/>
      <c r="M426" s="142"/>
      <c r="N426" s="142"/>
      <c r="O426" s="146"/>
      <c r="P426" s="146"/>
      <c r="Q426" s="145">
        <f t="shared" si="34"/>
        <v>0</v>
      </c>
      <c r="R426" s="126">
        <f t="shared" si="33"/>
        <v>0</v>
      </c>
    </row>
    <row r="427" spans="1:18" x14ac:dyDescent="0.55000000000000004">
      <c r="A427">
        <v>418</v>
      </c>
      <c r="B427" s="142"/>
      <c r="C427" s="142"/>
      <c r="D427" s="142"/>
      <c r="E427" s="142"/>
      <c r="F427" s="142"/>
      <c r="G427" t="str">
        <f t="shared" si="30"/>
        <v/>
      </c>
      <c r="H427" s="142"/>
      <c r="I427" t="str">
        <f t="shared" ca="1" si="31"/>
        <v/>
      </c>
      <c r="J427" s="142"/>
      <c r="K427" t="str">
        <f t="shared" ca="1" si="32"/>
        <v/>
      </c>
      <c r="L427" s="142"/>
      <c r="M427" s="142"/>
      <c r="N427" s="142"/>
      <c r="O427" s="146"/>
      <c r="P427" s="146"/>
      <c r="Q427" s="145">
        <f t="shared" si="34"/>
        <v>0</v>
      </c>
      <c r="R427" s="126">
        <f t="shared" si="33"/>
        <v>0</v>
      </c>
    </row>
    <row r="428" spans="1:18" x14ac:dyDescent="0.55000000000000004">
      <c r="A428">
        <v>419</v>
      </c>
      <c r="B428" s="142"/>
      <c r="C428" s="142"/>
      <c r="D428" s="142"/>
      <c r="E428" s="142"/>
      <c r="F428" s="142"/>
      <c r="G428" t="str">
        <f t="shared" si="30"/>
        <v/>
      </c>
      <c r="H428" s="142"/>
      <c r="I428" t="str">
        <f t="shared" ca="1" si="31"/>
        <v/>
      </c>
      <c r="J428" s="142"/>
      <c r="K428" t="str">
        <f t="shared" ca="1" si="32"/>
        <v/>
      </c>
      <c r="L428" s="142"/>
      <c r="M428" s="142"/>
      <c r="N428" s="142"/>
      <c r="O428" s="146"/>
      <c r="P428" s="146"/>
      <c r="Q428" s="145">
        <f t="shared" si="34"/>
        <v>0</v>
      </c>
      <c r="R428" s="126">
        <f t="shared" si="33"/>
        <v>0</v>
      </c>
    </row>
    <row r="429" spans="1:18" x14ac:dyDescent="0.55000000000000004">
      <c r="A429">
        <v>420</v>
      </c>
      <c r="B429" s="142"/>
      <c r="C429" s="142"/>
      <c r="D429" s="142"/>
      <c r="E429" s="142"/>
      <c r="F429" s="142"/>
      <c r="G429" t="str">
        <f t="shared" si="30"/>
        <v/>
      </c>
      <c r="H429" s="142"/>
      <c r="I429" t="str">
        <f t="shared" ca="1" si="31"/>
        <v/>
      </c>
      <c r="J429" s="142"/>
      <c r="K429" t="str">
        <f t="shared" ca="1" si="32"/>
        <v/>
      </c>
      <c r="L429" s="142"/>
      <c r="M429" s="142"/>
      <c r="N429" s="142"/>
      <c r="O429" s="146"/>
      <c r="P429" s="146"/>
      <c r="Q429" s="145">
        <f t="shared" si="34"/>
        <v>0</v>
      </c>
      <c r="R429" s="126">
        <f t="shared" si="33"/>
        <v>0</v>
      </c>
    </row>
    <row r="430" spans="1:18" x14ac:dyDescent="0.55000000000000004">
      <c r="A430">
        <v>421</v>
      </c>
      <c r="B430" s="142"/>
      <c r="C430" s="142"/>
      <c r="D430" s="142"/>
      <c r="E430" s="142"/>
      <c r="F430" s="142"/>
      <c r="G430" t="str">
        <f t="shared" si="30"/>
        <v/>
      </c>
      <c r="H430" s="142"/>
      <c r="I430" t="str">
        <f t="shared" ca="1" si="31"/>
        <v/>
      </c>
      <c r="J430" s="142"/>
      <c r="K430" t="str">
        <f t="shared" ca="1" si="32"/>
        <v/>
      </c>
      <c r="L430" s="142"/>
      <c r="M430" s="142"/>
      <c r="N430" s="142"/>
      <c r="O430" s="146"/>
      <c r="P430" s="146"/>
      <c r="Q430" s="145">
        <f t="shared" si="34"/>
        <v>0</v>
      </c>
      <c r="R430" s="126">
        <f t="shared" si="33"/>
        <v>0</v>
      </c>
    </row>
    <row r="431" spans="1:18" x14ac:dyDescent="0.55000000000000004">
      <c r="A431">
        <v>422</v>
      </c>
      <c r="B431" s="142"/>
      <c r="C431" s="142"/>
      <c r="D431" s="142"/>
      <c r="E431" s="142"/>
      <c r="F431" s="142"/>
      <c r="G431" t="str">
        <f t="shared" si="30"/>
        <v/>
      </c>
      <c r="H431" s="142"/>
      <c r="I431" t="str">
        <f t="shared" ca="1" si="31"/>
        <v/>
      </c>
      <c r="J431" s="142"/>
      <c r="K431" t="str">
        <f t="shared" ca="1" si="32"/>
        <v/>
      </c>
      <c r="L431" s="142"/>
      <c r="M431" s="142"/>
      <c r="N431" s="142"/>
      <c r="O431" s="146"/>
      <c r="P431" s="146"/>
      <c r="Q431" s="145">
        <f t="shared" si="34"/>
        <v>0</v>
      </c>
      <c r="R431" s="126">
        <f t="shared" si="33"/>
        <v>0</v>
      </c>
    </row>
    <row r="432" spans="1:18" x14ac:dyDescent="0.55000000000000004">
      <c r="A432">
        <v>423</v>
      </c>
      <c r="B432" s="142"/>
      <c r="C432" s="142"/>
      <c r="D432" s="142"/>
      <c r="E432" s="142"/>
      <c r="F432" s="142"/>
      <c r="G432" t="str">
        <f t="shared" si="30"/>
        <v/>
      </c>
      <c r="H432" s="142"/>
      <c r="I432" t="str">
        <f t="shared" ca="1" si="31"/>
        <v/>
      </c>
      <c r="J432" s="142"/>
      <c r="K432" t="str">
        <f t="shared" ca="1" si="32"/>
        <v/>
      </c>
      <c r="L432" s="142"/>
      <c r="M432" s="142"/>
      <c r="N432" s="142"/>
      <c r="O432" s="146"/>
      <c r="P432" s="146"/>
      <c r="Q432" s="145">
        <f t="shared" si="34"/>
        <v>0</v>
      </c>
      <c r="R432" s="126">
        <f t="shared" si="33"/>
        <v>0</v>
      </c>
    </row>
    <row r="433" spans="1:18" x14ac:dyDescent="0.55000000000000004">
      <c r="A433">
        <v>424</v>
      </c>
      <c r="B433" s="142"/>
      <c r="C433" s="142"/>
      <c r="D433" s="142"/>
      <c r="E433" s="142"/>
      <c r="F433" s="142"/>
      <c r="G433" t="str">
        <f t="shared" si="30"/>
        <v/>
      </c>
      <c r="H433" s="142"/>
      <c r="I433" t="str">
        <f t="shared" ca="1" si="31"/>
        <v/>
      </c>
      <c r="J433" s="142"/>
      <c r="K433" t="str">
        <f t="shared" ca="1" si="32"/>
        <v/>
      </c>
      <c r="L433" s="142"/>
      <c r="M433" s="142"/>
      <c r="N433" s="142"/>
      <c r="O433" s="146"/>
      <c r="P433" s="146"/>
      <c r="Q433" s="145">
        <f t="shared" si="34"/>
        <v>0</v>
      </c>
      <c r="R433" s="126">
        <f t="shared" si="33"/>
        <v>0</v>
      </c>
    </row>
    <row r="434" spans="1:18" x14ac:dyDescent="0.55000000000000004">
      <c r="A434">
        <v>425</v>
      </c>
      <c r="B434" s="142"/>
      <c r="C434" s="142"/>
      <c r="D434" s="142"/>
      <c r="E434" s="142"/>
      <c r="F434" s="142"/>
      <c r="G434" t="str">
        <f t="shared" si="30"/>
        <v/>
      </c>
      <c r="H434" s="142"/>
      <c r="I434" t="str">
        <f t="shared" ca="1" si="31"/>
        <v/>
      </c>
      <c r="J434" s="142"/>
      <c r="K434" t="str">
        <f t="shared" ca="1" si="32"/>
        <v/>
      </c>
      <c r="L434" s="142"/>
      <c r="M434" s="142"/>
      <c r="N434" s="142"/>
      <c r="O434" s="146"/>
      <c r="P434" s="146"/>
      <c r="Q434" s="145">
        <f t="shared" si="34"/>
        <v>0</v>
      </c>
      <c r="R434" s="126">
        <f t="shared" si="33"/>
        <v>0</v>
      </c>
    </row>
    <row r="435" spans="1:18" x14ac:dyDescent="0.55000000000000004">
      <c r="A435">
        <v>426</v>
      </c>
      <c r="B435" s="142"/>
      <c r="C435" s="142"/>
      <c r="D435" s="142"/>
      <c r="E435" s="142"/>
      <c r="F435" s="142"/>
      <c r="G435" t="str">
        <f t="shared" si="30"/>
        <v/>
      </c>
      <c r="H435" s="142"/>
      <c r="I435" t="str">
        <f t="shared" ca="1" si="31"/>
        <v/>
      </c>
      <c r="J435" s="142"/>
      <c r="K435" t="str">
        <f t="shared" ca="1" si="32"/>
        <v/>
      </c>
      <c r="L435" s="142"/>
      <c r="M435" s="142"/>
      <c r="N435" s="142"/>
      <c r="O435" s="146"/>
      <c r="P435" s="146"/>
      <c r="Q435" s="145">
        <f t="shared" si="34"/>
        <v>0</v>
      </c>
      <c r="R435" s="126">
        <f t="shared" si="33"/>
        <v>0</v>
      </c>
    </row>
    <row r="436" spans="1:18" x14ac:dyDescent="0.55000000000000004">
      <c r="A436">
        <v>427</v>
      </c>
      <c r="B436" s="142"/>
      <c r="C436" s="142"/>
      <c r="D436" s="142"/>
      <c r="E436" s="142"/>
      <c r="F436" s="142"/>
      <c r="G436" t="str">
        <f t="shared" si="30"/>
        <v/>
      </c>
      <c r="H436" s="142"/>
      <c r="I436" t="str">
        <f t="shared" ca="1" si="31"/>
        <v/>
      </c>
      <c r="J436" s="142"/>
      <c r="K436" t="str">
        <f t="shared" ca="1" si="32"/>
        <v/>
      </c>
      <c r="L436" s="142"/>
      <c r="M436" s="142"/>
      <c r="N436" s="142"/>
      <c r="O436" s="146"/>
      <c r="P436" s="146"/>
      <c r="Q436" s="145">
        <f t="shared" si="34"/>
        <v>0</v>
      </c>
      <c r="R436" s="126">
        <f t="shared" si="33"/>
        <v>0</v>
      </c>
    </row>
    <row r="437" spans="1:18" x14ac:dyDescent="0.55000000000000004">
      <c r="A437">
        <v>428</v>
      </c>
      <c r="B437" s="142"/>
      <c r="C437" s="142"/>
      <c r="D437" s="142"/>
      <c r="E437" s="142"/>
      <c r="F437" s="142"/>
      <c r="G437" t="str">
        <f t="shared" si="30"/>
        <v/>
      </c>
      <c r="H437" s="142"/>
      <c r="I437" t="str">
        <f t="shared" ca="1" si="31"/>
        <v/>
      </c>
      <c r="J437" s="142"/>
      <c r="K437" t="str">
        <f t="shared" ca="1" si="32"/>
        <v/>
      </c>
      <c r="L437" s="142"/>
      <c r="M437" s="142"/>
      <c r="N437" s="142"/>
      <c r="O437" s="146"/>
      <c r="P437" s="146"/>
      <c r="Q437" s="145">
        <f t="shared" si="34"/>
        <v>0</v>
      </c>
      <c r="R437" s="126">
        <f t="shared" si="33"/>
        <v>0</v>
      </c>
    </row>
    <row r="438" spans="1:18" x14ac:dyDescent="0.55000000000000004">
      <c r="A438">
        <v>429</v>
      </c>
      <c r="B438" s="142"/>
      <c r="C438" s="142"/>
      <c r="D438" s="142"/>
      <c r="E438" s="142"/>
      <c r="F438" s="142"/>
      <c r="G438" t="str">
        <f t="shared" si="30"/>
        <v/>
      </c>
      <c r="H438" s="142"/>
      <c r="I438" t="str">
        <f t="shared" ca="1" si="31"/>
        <v/>
      </c>
      <c r="J438" s="142"/>
      <c r="K438" t="str">
        <f t="shared" ca="1" si="32"/>
        <v/>
      </c>
      <c r="L438" s="142"/>
      <c r="M438" s="142"/>
      <c r="N438" s="142"/>
      <c r="O438" s="146"/>
      <c r="P438" s="146"/>
      <c r="Q438" s="145">
        <f t="shared" si="34"/>
        <v>0</v>
      </c>
      <c r="R438" s="126">
        <f t="shared" si="33"/>
        <v>0</v>
      </c>
    </row>
    <row r="439" spans="1:18" x14ac:dyDescent="0.55000000000000004">
      <c r="A439">
        <v>430</v>
      </c>
      <c r="B439" s="142"/>
      <c r="C439" s="142"/>
      <c r="D439" s="142"/>
      <c r="E439" s="142"/>
      <c r="F439" s="142"/>
      <c r="G439" t="str">
        <f t="shared" si="30"/>
        <v/>
      </c>
      <c r="H439" s="142"/>
      <c r="I439" t="str">
        <f t="shared" ca="1" si="31"/>
        <v/>
      </c>
      <c r="J439" s="142"/>
      <c r="K439" t="str">
        <f t="shared" ca="1" si="32"/>
        <v/>
      </c>
      <c r="L439" s="142"/>
      <c r="M439" s="142"/>
      <c r="N439" s="142"/>
      <c r="O439" s="146"/>
      <c r="P439" s="146"/>
      <c r="Q439" s="145">
        <f t="shared" si="34"/>
        <v>0</v>
      </c>
      <c r="R439" s="126">
        <f t="shared" si="33"/>
        <v>0</v>
      </c>
    </row>
    <row r="440" spans="1:18" x14ac:dyDescent="0.55000000000000004">
      <c r="A440">
        <v>431</v>
      </c>
      <c r="B440" s="142"/>
      <c r="C440" s="142"/>
      <c r="D440" s="142"/>
      <c r="E440" s="142"/>
      <c r="F440" s="142"/>
      <c r="G440" t="str">
        <f t="shared" si="30"/>
        <v/>
      </c>
      <c r="H440" s="142"/>
      <c r="I440" t="str">
        <f t="shared" ca="1" si="31"/>
        <v/>
      </c>
      <c r="J440" s="142"/>
      <c r="K440" t="str">
        <f t="shared" ca="1" si="32"/>
        <v/>
      </c>
      <c r="L440" s="142"/>
      <c r="M440" s="142"/>
      <c r="N440" s="142"/>
      <c r="O440" s="146"/>
      <c r="P440" s="146"/>
      <c r="Q440" s="145">
        <f t="shared" si="34"/>
        <v>0</v>
      </c>
      <c r="R440" s="126">
        <f t="shared" si="33"/>
        <v>0</v>
      </c>
    </row>
    <row r="441" spans="1:18" x14ac:dyDescent="0.55000000000000004">
      <c r="A441">
        <v>432</v>
      </c>
      <c r="B441" s="142"/>
      <c r="C441" s="142"/>
      <c r="D441" s="142"/>
      <c r="E441" s="142"/>
      <c r="F441" s="142"/>
      <c r="G441" t="str">
        <f t="shared" si="30"/>
        <v/>
      </c>
      <c r="H441" s="142"/>
      <c r="I441" t="str">
        <f t="shared" ca="1" si="31"/>
        <v/>
      </c>
      <c r="J441" s="142"/>
      <c r="K441" t="str">
        <f t="shared" ca="1" si="32"/>
        <v/>
      </c>
      <c r="L441" s="142"/>
      <c r="M441" s="142"/>
      <c r="N441" s="142"/>
      <c r="O441" s="146"/>
      <c r="P441" s="146"/>
      <c r="Q441" s="145">
        <f t="shared" si="34"/>
        <v>0</v>
      </c>
      <c r="R441" s="126">
        <f t="shared" si="33"/>
        <v>0</v>
      </c>
    </row>
    <row r="442" spans="1:18" x14ac:dyDescent="0.55000000000000004">
      <c r="A442">
        <v>433</v>
      </c>
      <c r="B442" s="142"/>
      <c r="C442" s="142"/>
      <c r="D442" s="142"/>
      <c r="E442" s="142"/>
      <c r="F442" s="142"/>
      <c r="G442" t="str">
        <f t="shared" si="30"/>
        <v/>
      </c>
      <c r="H442" s="142"/>
      <c r="I442" t="str">
        <f t="shared" ca="1" si="31"/>
        <v/>
      </c>
      <c r="J442" s="142"/>
      <c r="K442" t="str">
        <f t="shared" ca="1" si="32"/>
        <v/>
      </c>
      <c r="L442" s="142"/>
      <c r="M442" s="142"/>
      <c r="N442" s="142"/>
      <c r="O442" s="146"/>
      <c r="P442" s="146"/>
      <c r="Q442" s="145">
        <f t="shared" si="34"/>
        <v>0</v>
      </c>
      <c r="R442" s="126">
        <f t="shared" si="33"/>
        <v>0</v>
      </c>
    </row>
    <row r="443" spans="1:18" x14ac:dyDescent="0.55000000000000004">
      <c r="A443">
        <v>434</v>
      </c>
      <c r="B443" s="142"/>
      <c r="C443" s="142"/>
      <c r="D443" s="142"/>
      <c r="E443" s="142"/>
      <c r="F443" s="142"/>
      <c r="G443" t="str">
        <f t="shared" si="30"/>
        <v/>
      </c>
      <c r="H443" s="142"/>
      <c r="I443" t="str">
        <f t="shared" ca="1" si="31"/>
        <v/>
      </c>
      <c r="J443" s="142"/>
      <c r="K443" t="str">
        <f t="shared" ca="1" si="32"/>
        <v/>
      </c>
      <c r="L443" s="142"/>
      <c r="M443" s="142"/>
      <c r="N443" s="142"/>
      <c r="O443" s="146"/>
      <c r="P443" s="146"/>
      <c r="Q443" s="145">
        <f t="shared" si="34"/>
        <v>0</v>
      </c>
      <c r="R443" s="126">
        <f t="shared" si="33"/>
        <v>0</v>
      </c>
    </row>
    <row r="444" spans="1:18" x14ac:dyDescent="0.55000000000000004">
      <c r="A444">
        <v>435</v>
      </c>
      <c r="B444" s="142"/>
      <c r="C444" s="142"/>
      <c r="D444" s="142"/>
      <c r="E444" s="142"/>
      <c r="F444" s="142"/>
      <c r="G444" t="str">
        <f t="shared" si="30"/>
        <v/>
      </c>
      <c r="H444" s="142"/>
      <c r="I444" t="str">
        <f t="shared" ca="1" si="31"/>
        <v/>
      </c>
      <c r="J444" s="142"/>
      <c r="K444" t="str">
        <f t="shared" ca="1" si="32"/>
        <v/>
      </c>
      <c r="L444" s="142"/>
      <c r="M444" s="142"/>
      <c r="N444" s="142"/>
      <c r="O444" s="146"/>
      <c r="P444" s="146"/>
      <c r="Q444" s="145">
        <f t="shared" si="34"/>
        <v>0</v>
      </c>
      <c r="R444" s="126">
        <f t="shared" si="33"/>
        <v>0</v>
      </c>
    </row>
    <row r="445" spans="1:18" x14ac:dyDescent="0.55000000000000004">
      <c r="A445">
        <v>436</v>
      </c>
      <c r="B445" s="142"/>
      <c r="C445" s="142"/>
      <c r="D445" s="142"/>
      <c r="E445" s="142"/>
      <c r="F445" s="142"/>
      <c r="G445" t="str">
        <f t="shared" si="30"/>
        <v/>
      </c>
      <c r="H445" s="142"/>
      <c r="I445" t="str">
        <f t="shared" ca="1" si="31"/>
        <v/>
      </c>
      <c r="J445" s="142"/>
      <c r="K445" t="str">
        <f t="shared" ca="1" si="32"/>
        <v/>
      </c>
      <c r="L445" s="142"/>
      <c r="M445" s="142"/>
      <c r="N445" s="142"/>
      <c r="O445" s="146"/>
      <c r="P445" s="146"/>
      <c r="Q445" s="145">
        <f t="shared" si="34"/>
        <v>0</v>
      </c>
      <c r="R445" s="126">
        <f t="shared" si="33"/>
        <v>0</v>
      </c>
    </row>
    <row r="446" spans="1:18" x14ac:dyDescent="0.55000000000000004">
      <c r="A446">
        <v>437</v>
      </c>
      <c r="B446" s="142"/>
      <c r="C446" s="142"/>
      <c r="D446" s="142"/>
      <c r="E446" s="142"/>
      <c r="F446" s="142"/>
      <c r="G446" t="str">
        <f t="shared" si="30"/>
        <v/>
      </c>
      <c r="H446" s="142"/>
      <c r="I446" t="str">
        <f t="shared" ca="1" si="31"/>
        <v/>
      </c>
      <c r="J446" s="142"/>
      <c r="K446" t="str">
        <f t="shared" ca="1" si="32"/>
        <v/>
      </c>
      <c r="L446" s="142"/>
      <c r="M446" s="142"/>
      <c r="N446" s="142"/>
      <c r="O446" s="146"/>
      <c r="P446" s="146"/>
      <c r="Q446" s="145">
        <f t="shared" si="34"/>
        <v>0</v>
      </c>
      <c r="R446" s="126">
        <f t="shared" si="33"/>
        <v>0</v>
      </c>
    </row>
    <row r="447" spans="1:18" x14ac:dyDescent="0.55000000000000004">
      <c r="A447">
        <v>438</v>
      </c>
      <c r="B447" s="142"/>
      <c r="C447" s="142"/>
      <c r="D447" s="142"/>
      <c r="E447" s="142"/>
      <c r="F447" s="142"/>
      <c r="G447" t="str">
        <f t="shared" si="30"/>
        <v/>
      </c>
      <c r="H447" s="142"/>
      <c r="I447" t="str">
        <f t="shared" ca="1" si="31"/>
        <v/>
      </c>
      <c r="J447" s="142"/>
      <c r="K447" t="str">
        <f t="shared" ca="1" si="32"/>
        <v/>
      </c>
      <c r="L447" s="142"/>
      <c r="M447" s="142"/>
      <c r="N447" s="142"/>
      <c r="O447" s="146"/>
      <c r="P447" s="146"/>
      <c r="Q447" s="145">
        <f t="shared" si="34"/>
        <v>0</v>
      </c>
      <c r="R447" s="126">
        <f t="shared" si="33"/>
        <v>0</v>
      </c>
    </row>
    <row r="448" spans="1:18" x14ac:dyDescent="0.55000000000000004">
      <c r="A448">
        <v>439</v>
      </c>
      <c r="B448" s="142"/>
      <c r="C448" s="142"/>
      <c r="D448" s="142"/>
      <c r="E448" s="142"/>
      <c r="F448" s="142"/>
      <c r="G448" t="str">
        <f t="shared" si="30"/>
        <v/>
      </c>
      <c r="H448" s="142"/>
      <c r="I448" t="str">
        <f t="shared" ca="1" si="31"/>
        <v/>
      </c>
      <c r="J448" s="142"/>
      <c r="K448" t="str">
        <f t="shared" ca="1" si="32"/>
        <v/>
      </c>
      <c r="L448" s="142"/>
      <c r="M448" s="142"/>
      <c r="N448" s="142"/>
      <c r="O448" s="146"/>
      <c r="P448" s="146"/>
      <c r="Q448" s="145">
        <f t="shared" si="34"/>
        <v>0</v>
      </c>
      <c r="R448" s="126">
        <f t="shared" si="33"/>
        <v>0</v>
      </c>
    </row>
    <row r="449" spans="1:18" x14ac:dyDescent="0.55000000000000004">
      <c r="A449">
        <v>440</v>
      </c>
      <c r="B449" s="142"/>
      <c r="C449" s="142"/>
      <c r="D449" s="142"/>
      <c r="E449" s="142"/>
      <c r="F449" s="142"/>
      <c r="G449" t="str">
        <f t="shared" si="30"/>
        <v/>
      </c>
      <c r="H449" s="142"/>
      <c r="I449" t="str">
        <f t="shared" ca="1" si="31"/>
        <v/>
      </c>
      <c r="J449" s="142"/>
      <c r="K449" t="str">
        <f t="shared" ca="1" si="32"/>
        <v/>
      </c>
      <c r="L449" s="142"/>
      <c r="M449" s="142"/>
      <c r="N449" s="142"/>
      <c r="O449" s="146"/>
      <c r="P449" s="146"/>
      <c r="Q449" s="145">
        <f t="shared" si="34"/>
        <v>0</v>
      </c>
      <c r="R449" s="126">
        <f t="shared" si="33"/>
        <v>0</v>
      </c>
    </row>
    <row r="450" spans="1:18" x14ac:dyDescent="0.55000000000000004">
      <c r="A450">
        <v>441</v>
      </c>
      <c r="B450" s="142"/>
      <c r="C450" s="142"/>
      <c r="D450" s="142"/>
      <c r="E450" s="142"/>
      <c r="F450" s="142"/>
      <c r="G450" t="str">
        <f t="shared" si="30"/>
        <v/>
      </c>
      <c r="H450" s="142"/>
      <c r="I450" t="str">
        <f t="shared" ca="1" si="31"/>
        <v/>
      </c>
      <c r="J450" s="142"/>
      <c r="K450" t="str">
        <f t="shared" ca="1" si="32"/>
        <v/>
      </c>
      <c r="L450" s="142"/>
      <c r="M450" s="142"/>
      <c r="N450" s="142"/>
      <c r="O450" s="146"/>
      <c r="P450" s="146"/>
      <c r="Q450" s="145">
        <f t="shared" si="34"/>
        <v>0</v>
      </c>
      <c r="R450" s="126">
        <f t="shared" si="33"/>
        <v>0</v>
      </c>
    </row>
    <row r="451" spans="1:18" x14ac:dyDescent="0.55000000000000004">
      <c r="A451">
        <v>442</v>
      </c>
      <c r="B451" s="142"/>
      <c r="C451" s="142"/>
      <c r="D451" s="142"/>
      <c r="E451" s="142"/>
      <c r="F451" s="142"/>
      <c r="G451" t="str">
        <f t="shared" si="30"/>
        <v/>
      </c>
      <c r="H451" s="142"/>
      <c r="I451" t="str">
        <f t="shared" ca="1" si="31"/>
        <v/>
      </c>
      <c r="J451" s="142"/>
      <c r="K451" t="str">
        <f t="shared" ca="1" si="32"/>
        <v/>
      </c>
      <c r="L451" s="142"/>
      <c r="M451" s="142"/>
      <c r="N451" s="142"/>
      <c r="O451" s="146"/>
      <c r="P451" s="146"/>
      <c r="Q451" s="145">
        <f t="shared" si="34"/>
        <v>0</v>
      </c>
      <c r="R451" s="126">
        <f t="shared" si="33"/>
        <v>0</v>
      </c>
    </row>
    <row r="452" spans="1:18" x14ac:dyDescent="0.55000000000000004">
      <c r="A452">
        <v>443</v>
      </c>
      <c r="B452" s="142"/>
      <c r="C452" s="142"/>
      <c r="D452" s="142"/>
      <c r="E452" s="142"/>
      <c r="F452" s="142"/>
      <c r="G452" t="str">
        <f t="shared" si="30"/>
        <v/>
      </c>
      <c r="H452" s="142"/>
      <c r="I452" t="str">
        <f t="shared" ca="1" si="31"/>
        <v/>
      </c>
      <c r="J452" s="142"/>
      <c r="K452" t="str">
        <f t="shared" ca="1" si="32"/>
        <v/>
      </c>
      <c r="L452" s="142"/>
      <c r="M452" s="142"/>
      <c r="N452" s="142"/>
      <c r="O452" s="146"/>
      <c r="P452" s="146"/>
      <c r="Q452" s="145">
        <f t="shared" si="34"/>
        <v>0</v>
      </c>
      <c r="R452" s="126">
        <f t="shared" si="33"/>
        <v>0</v>
      </c>
    </row>
    <row r="453" spans="1:18" x14ac:dyDescent="0.55000000000000004">
      <c r="A453">
        <v>444</v>
      </c>
      <c r="B453" s="142"/>
      <c r="C453" s="142"/>
      <c r="D453" s="142"/>
      <c r="E453" s="142"/>
      <c r="F453" s="142"/>
      <c r="G453" t="str">
        <f t="shared" si="30"/>
        <v/>
      </c>
      <c r="H453" s="142"/>
      <c r="I453" t="str">
        <f t="shared" ca="1" si="31"/>
        <v/>
      </c>
      <c r="J453" s="142"/>
      <c r="K453" t="str">
        <f t="shared" ca="1" si="32"/>
        <v/>
      </c>
      <c r="L453" s="142"/>
      <c r="M453" s="142"/>
      <c r="N453" s="142"/>
      <c r="O453" s="146"/>
      <c r="P453" s="146"/>
      <c r="Q453" s="145">
        <f t="shared" si="34"/>
        <v>0</v>
      </c>
      <c r="R453" s="126">
        <f t="shared" si="33"/>
        <v>0</v>
      </c>
    </row>
    <row r="454" spans="1:18" x14ac:dyDescent="0.55000000000000004">
      <c r="A454">
        <v>445</v>
      </c>
      <c r="B454" s="142"/>
      <c r="C454" s="142"/>
      <c r="D454" s="142"/>
      <c r="E454" s="142"/>
      <c r="F454" s="142"/>
      <c r="G454" t="str">
        <f t="shared" si="30"/>
        <v/>
      </c>
      <c r="H454" s="142"/>
      <c r="I454" t="str">
        <f t="shared" ca="1" si="31"/>
        <v/>
      </c>
      <c r="J454" s="142"/>
      <c r="K454" t="str">
        <f t="shared" ca="1" si="32"/>
        <v/>
      </c>
      <c r="L454" s="142"/>
      <c r="M454" s="142"/>
      <c r="N454" s="142"/>
      <c r="O454" s="146"/>
      <c r="P454" s="146"/>
      <c r="Q454" s="145">
        <f t="shared" si="34"/>
        <v>0</v>
      </c>
      <c r="R454" s="126">
        <f t="shared" si="33"/>
        <v>0</v>
      </c>
    </row>
    <row r="455" spans="1:18" x14ac:dyDescent="0.55000000000000004">
      <c r="A455">
        <v>446</v>
      </c>
      <c r="B455" s="142"/>
      <c r="C455" s="142"/>
      <c r="D455" s="142"/>
      <c r="E455" s="142"/>
      <c r="F455" s="142"/>
      <c r="G455" t="str">
        <f t="shared" si="30"/>
        <v/>
      </c>
      <c r="H455" s="142"/>
      <c r="I455" t="str">
        <f t="shared" ca="1" si="31"/>
        <v/>
      </c>
      <c r="J455" s="142"/>
      <c r="K455" t="str">
        <f t="shared" ca="1" si="32"/>
        <v/>
      </c>
      <c r="L455" s="142"/>
      <c r="M455" s="142"/>
      <c r="N455" s="142"/>
      <c r="O455" s="146"/>
      <c r="P455" s="146"/>
      <c r="Q455" s="145">
        <f t="shared" si="34"/>
        <v>0</v>
      </c>
      <c r="R455" s="126">
        <f t="shared" si="33"/>
        <v>0</v>
      </c>
    </row>
    <row r="456" spans="1:18" x14ac:dyDescent="0.55000000000000004">
      <c r="A456">
        <v>447</v>
      </c>
      <c r="B456" s="142"/>
      <c r="C456" s="142"/>
      <c r="D456" s="142"/>
      <c r="E456" s="142"/>
      <c r="F456" s="142"/>
      <c r="G456" t="str">
        <f t="shared" si="30"/>
        <v/>
      </c>
      <c r="H456" s="142"/>
      <c r="I456" t="str">
        <f t="shared" ca="1" si="31"/>
        <v/>
      </c>
      <c r="J456" s="142"/>
      <c r="K456" t="str">
        <f t="shared" ca="1" si="32"/>
        <v/>
      </c>
      <c r="L456" s="142"/>
      <c r="M456" s="142"/>
      <c r="N456" s="142"/>
      <c r="O456" s="146"/>
      <c r="P456" s="146"/>
      <c r="Q456" s="145">
        <f t="shared" si="34"/>
        <v>0</v>
      </c>
      <c r="R456" s="126">
        <f t="shared" si="33"/>
        <v>0</v>
      </c>
    </row>
    <row r="457" spans="1:18" x14ac:dyDescent="0.55000000000000004">
      <c r="A457">
        <v>448</v>
      </c>
      <c r="B457" s="142"/>
      <c r="C457" s="142"/>
      <c r="D457" s="142"/>
      <c r="E457" s="142"/>
      <c r="F457" s="142"/>
      <c r="G457" t="str">
        <f t="shared" si="30"/>
        <v/>
      </c>
      <c r="H457" s="142"/>
      <c r="I457" t="str">
        <f t="shared" ca="1" si="31"/>
        <v/>
      </c>
      <c r="J457" s="142"/>
      <c r="K457" t="str">
        <f t="shared" ca="1" si="32"/>
        <v/>
      </c>
      <c r="L457" s="142"/>
      <c r="M457" s="142"/>
      <c r="N457" s="142"/>
      <c r="O457" s="146"/>
      <c r="P457" s="146"/>
      <c r="Q457" s="145">
        <f t="shared" si="34"/>
        <v>0</v>
      </c>
      <c r="R457" s="126">
        <f t="shared" si="33"/>
        <v>0</v>
      </c>
    </row>
    <row r="458" spans="1:18" x14ac:dyDescent="0.55000000000000004">
      <c r="A458">
        <v>449</v>
      </c>
      <c r="B458" s="142"/>
      <c r="C458" s="142"/>
      <c r="D458" s="142"/>
      <c r="E458" s="142"/>
      <c r="F458" s="142"/>
      <c r="G458" t="str">
        <f t="shared" si="30"/>
        <v/>
      </c>
      <c r="H458" s="142"/>
      <c r="I458" t="str">
        <f t="shared" ca="1" si="31"/>
        <v/>
      </c>
      <c r="J458" s="142"/>
      <c r="K458" t="str">
        <f t="shared" ca="1" si="32"/>
        <v/>
      </c>
      <c r="L458" s="142"/>
      <c r="M458" s="142"/>
      <c r="N458" s="142"/>
      <c r="O458" s="146"/>
      <c r="P458" s="146"/>
      <c r="Q458" s="145">
        <f t="shared" si="34"/>
        <v>0</v>
      </c>
      <c r="R458" s="126">
        <f t="shared" si="33"/>
        <v>0</v>
      </c>
    </row>
    <row r="459" spans="1:18" x14ac:dyDescent="0.55000000000000004">
      <c r="A459">
        <v>450</v>
      </c>
      <c r="B459" s="142"/>
      <c r="C459" s="142"/>
      <c r="D459" s="142"/>
      <c r="E459" s="142"/>
      <c r="F459" s="142"/>
      <c r="G459" t="str">
        <f t="shared" ref="G459:G522" si="35">LEFT(F459,1)</f>
        <v/>
      </c>
      <c r="H459" s="142"/>
      <c r="I459" t="str">
        <f t="shared" ref="I459:I522" ca="1" si="36">IFERROR(VLOOKUP(H459,INDIRECT(G459&amp;"CATL"),2,FALSE),"")</f>
        <v/>
      </c>
      <c r="J459" s="142"/>
      <c r="K459" t="str">
        <f t="shared" ref="K459:K522" ca="1" si="37">IFERROR(VLOOKUP(J459,INDIRECT("SUB"&amp;I459&amp;"L"),2,FALSE),"")</f>
        <v/>
      </c>
      <c r="L459" s="142"/>
      <c r="M459" s="142"/>
      <c r="N459" s="142"/>
      <c r="O459" s="146"/>
      <c r="P459" s="146"/>
      <c r="Q459" s="145">
        <f t="shared" si="34"/>
        <v>0</v>
      </c>
      <c r="R459" s="126">
        <f t="shared" ref="R459:R522" si="38">O459-P459</f>
        <v>0</v>
      </c>
    </row>
    <row r="460" spans="1:18" x14ac:dyDescent="0.55000000000000004">
      <c r="A460">
        <v>451</v>
      </c>
      <c r="B460" s="142"/>
      <c r="C460" s="142"/>
      <c r="D460" s="142"/>
      <c r="E460" s="142"/>
      <c r="F460" s="142"/>
      <c r="G460" t="str">
        <f t="shared" si="35"/>
        <v/>
      </c>
      <c r="H460" s="142"/>
      <c r="I460" t="str">
        <f t="shared" ca="1" si="36"/>
        <v/>
      </c>
      <c r="J460" s="142"/>
      <c r="K460" t="str">
        <f t="shared" ca="1" si="37"/>
        <v/>
      </c>
      <c r="L460" s="142"/>
      <c r="M460" s="142"/>
      <c r="N460" s="142"/>
      <c r="O460" s="146"/>
      <c r="P460" s="146"/>
      <c r="Q460" s="145">
        <f t="shared" ref="Q460:Q523" si="39">Q459+O460-P460</f>
        <v>0</v>
      </c>
      <c r="R460" s="126">
        <f t="shared" si="38"/>
        <v>0</v>
      </c>
    </row>
    <row r="461" spans="1:18" x14ac:dyDescent="0.55000000000000004">
      <c r="A461">
        <v>452</v>
      </c>
      <c r="B461" s="142"/>
      <c r="C461" s="142"/>
      <c r="D461" s="142"/>
      <c r="E461" s="142"/>
      <c r="F461" s="142"/>
      <c r="G461" t="str">
        <f t="shared" si="35"/>
        <v/>
      </c>
      <c r="H461" s="142"/>
      <c r="I461" t="str">
        <f t="shared" ca="1" si="36"/>
        <v/>
      </c>
      <c r="J461" s="142"/>
      <c r="K461" t="str">
        <f t="shared" ca="1" si="37"/>
        <v/>
      </c>
      <c r="L461" s="142"/>
      <c r="M461" s="142"/>
      <c r="N461" s="142"/>
      <c r="O461" s="146"/>
      <c r="P461" s="146"/>
      <c r="Q461" s="145">
        <f t="shared" si="39"/>
        <v>0</v>
      </c>
      <c r="R461" s="126">
        <f t="shared" si="38"/>
        <v>0</v>
      </c>
    </row>
    <row r="462" spans="1:18" x14ac:dyDescent="0.55000000000000004">
      <c r="A462">
        <v>453</v>
      </c>
      <c r="B462" s="142"/>
      <c r="C462" s="142"/>
      <c r="D462" s="142"/>
      <c r="E462" s="142"/>
      <c r="F462" s="142"/>
      <c r="G462" t="str">
        <f t="shared" si="35"/>
        <v/>
      </c>
      <c r="H462" s="142"/>
      <c r="I462" t="str">
        <f t="shared" ca="1" si="36"/>
        <v/>
      </c>
      <c r="J462" s="142"/>
      <c r="K462" t="str">
        <f t="shared" ca="1" si="37"/>
        <v/>
      </c>
      <c r="L462" s="142"/>
      <c r="M462" s="142"/>
      <c r="N462" s="142"/>
      <c r="O462" s="146"/>
      <c r="P462" s="146"/>
      <c r="Q462" s="145">
        <f t="shared" si="39"/>
        <v>0</v>
      </c>
      <c r="R462" s="126">
        <f t="shared" si="38"/>
        <v>0</v>
      </c>
    </row>
    <row r="463" spans="1:18" x14ac:dyDescent="0.55000000000000004">
      <c r="A463">
        <v>454</v>
      </c>
      <c r="B463" s="142"/>
      <c r="C463" s="142"/>
      <c r="D463" s="142"/>
      <c r="E463" s="142"/>
      <c r="F463" s="142"/>
      <c r="G463" t="str">
        <f t="shared" si="35"/>
        <v/>
      </c>
      <c r="H463" s="142"/>
      <c r="I463" t="str">
        <f t="shared" ca="1" si="36"/>
        <v/>
      </c>
      <c r="J463" s="142"/>
      <c r="K463" t="str">
        <f t="shared" ca="1" si="37"/>
        <v/>
      </c>
      <c r="L463" s="142"/>
      <c r="M463" s="142"/>
      <c r="N463" s="142"/>
      <c r="O463" s="146"/>
      <c r="P463" s="146"/>
      <c r="Q463" s="145">
        <f t="shared" si="39"/>
        <v>0</v>
      </c>
      <c r="R463" s="126">
        <f t="shared" si="38"/>
        <v>0</v>
      </c>
    </row>
    <row r="464" spans="1:18" x14ac:dyDescent="0.55000000000000004">
      <c r="A464">
        <v>455</v>
      </c>
      <c r="B464" s="142"/>
      <c r="C464" s="142"/>
      <c r="D464" s="142"/>
      <c r="E464" s="142"/>
      <c r="F464" s="142"/>
      <c r="G464" t="str">
        <f t="shared" si="35"/>
        <v/>
      </c>
      <c r="H464" s="142"/>
      <c r="I464" t="str">
        <f t="shared" ca="1" si="36"/>
        <v/>
      </c>
      <c r="J464" s="142"/>
      <c r="K464" t="str">
        <f t="shared" ca="1" si="37"/>
        <v/>
      </c>
      <c r="L464" s="142"/>
      <c r="M464" s="142"/>
      <c r="N464" s="142"/>
      <c r="O464" s="146"/>
      <c r="P464" s="146"/>
      <c r="Q464" s="145">
        <f t="shared" si="39"/>
        <v>0</v>
      </c>
      <c r="R464" s="126">
        <f t="shared" si="38"/>
        <v>0</v>
      </c>
    </row>
    <row r="465" spans="1:18" x14ac:dyDescent="0.55000000000000004">
      <c r="A465">
        <v>456</v>
      </c>
      <c r="B465" s="142"/>
      <c r="C465" s="142"/>
      <c r="D465" s="142"/>
      <c r="E465" s="142"/>
      <c r="F465" s="142"/>
      <c r="G465" t="str">
        <f t="shared" si="35"/>
        <v/>
      </c>
      <c r="H465" s="142"/>
      <c r="I465" t="str">
        <f t="shared" ca="1" si="36"/>
        <v/>
      </c>
      <c r="J465" s="142"/>
      <c r="K465" t="str">
        <f t="shared" ca="1" si="37"/>
        <v/>
      </c>
      <c r="L465" s="142"/>
      <c r="M465" s="142"/>
      <c r="N465" s="142"/>
      <c r="O465" s="146"/>
      <c r="P465" s="146"/>
      <c r="Q465" s="145">
        <f t="shared" si="39"/>
        <v>0</v>
      </c>
      <c r="R465" s="126">
        <f t="shared" si="38"/>
        <v>0</v>
      </c>
    </row>
    <row r="466" spans="1:18" x14ac:dyDescent="0.55000000000000004">
      <c r="A466">
        <v>457</v>
      </c>
      <c r="B466" s="142"/>
      <c r="C466" s="142"/>
      <c r="D466" s="142"/>
      <c r="E466" s="142"/>
      <c r="F466" s="142"/>
      <c r="G466" t="str">
        <f t="shared" si="35"/>
        <v/>
      </c>
      <c r="H466" s="142"/>
      <c r="I466" t="str">
        <f t="shared" ca="1" si="36"/>
        <v/>
      </c>
      <c r="J466" s="142"/>
      <c r="K466" t="str">
        <f t="shared" ca="1" si="37"/>
        <v/>
      </c>
      <c r="L466" s="142"/>
      <c r="M466" s="142"/>
      <c r="N466" s="142"/>
      <c r="O466" s="146"/>
      <c r="P466" s="146"/>
      <c r="Q466" s="145">
        <f t="shared" si="39"/>
        <v>0</v>
      </c>
      <c r="R466" s="126">
        <f t="shared" si="38"/>
        <v>0</v>
      </c>
    </row>
    <row r="467" spans="1:18" x14ac:dyDescent="0.55000000000000004">
      <c r="A467">
        <v>458</v>
      </c>
      <c r="B467" s="142"/>
      <c r="C467" s="142"/>
      <c r="D467" s="142"/>
      <c r="E467" s="142"/>
      <c r="F467" s="142"/>
      <c r="G467" t="str">
        <f t="shared" si="35"/>
        <v/>
      </c>
      <c r="H467" s="142"/>
      <c r="I467" t="str">
        <f t="shared" ca="1" si="36"/>
        <v/>
      </c>
      <c r="J467" s="142"/>
      <c r="K467" t="str">
        <f t="shared" ca="1" si="37"/>
        <v/>
      </c>
      <c r="L467" s="142"/>
      <c r="M467" s="142"/>
      <c r="N467" s="142"/>
      <c r="O467" s="146"/>
      <c r="P467" s="146"/>
      <c r="Q467" s="145">
        <f t="shared" si="39"/>
        <v>0</v>
      </c>
      <c r="R467" s="126">
        <f t="shared" si="38"/>
        <v>0</v>
      </c>
    </row>
    <row r="468" spans="1:18" x14ac:dyDescent="0.55000000000000004">
      <c r="A468">
        <v>459</v>
      </c>
      <c r="B468" s="142"/>
      <c r="C468" s="142"/>
      <c r="D468" s="142"/>
      <c r="E468" s="142"/>
      <c r="F468" s="142"/>
      <c r="G468" t="str">
        <f t="shared" si="35"/>
        <v/>
      </c>
      <c r="H468" s="142"/>
      <c r="I468" t="str">
        <f t="shared" ca="1" si="36"/>
        <v/>
      </c>
      <c r="J468" s="142"/>
      <c r="K468" t="str">
        <f t="shared" ca="1" si="37"/>
        <v/>
      </c>
      <c r="L468" s="142"/>
      <c r="M468" s="142"/>
      <c r="N468" s="142"/>
      <c r="O468" s="146"/>
      <c r="P468" s="146"/>
      <c r="Q468" s="145">
        <f t="shared" si="39"/>
        <v>0</v>
      </c>
      <c r="R468" s="126">
        <f t="shared" si="38"/>
        <v>0</v>
      </c>
    </row>
    <row r="469" spans="1:18" x14ac:dyDescent="0.55000000000000004">
      <c r="A469">
        <v>460</v>
      </c>
      <c r="B469" s="142"/>
      <c r="C469" s="142"/>
      <c r="D469" s="142"/>
      <c r="E469" s="142"/>
      <c r="F469" s="142"/>
      <c r="G469" t="str">
        <f t="shared" si="35"/>
        <v/>
      </c>
      <c r="H469" s="142"/>
      <c r="I469" t="str">
        <f t="shared" ca="1" si="36"/>
        <v/>
      </c>
      <c r="J469" s="142"/>
      <c r="K469" t="str">
        <f t="shared" ca="1" si="37"/>
        <v/>
      </c>
      <c r="L469" s="142"/>
      <c r="M469" s="142"/>
      <c r="N469" s="142"/>
      <c r="O469" s="146"/>
      <c r="P469" s="146"/>
      <c r="Q469" s="145">
        <f t="shared" si="39"/>
        <v>0</v>
      </c>
      <c r="R469" s="126">
        <f t="shared" si="38"/>
        <v>0</v>
      </c>
    </row>
    <row r="470" spans="1:18" x14ac:dyDescent="0.55000000000000004">
      <c r="A470">
        <v>461</v>
      </c>
      <c r="B470" s="142"/>
      <c r="C470" s="142"/>
      <c r="D470" s="142"/>
      <c r="E470" s="142"/>
      <c r="F470" s="142"/>
      <c r="G470" t="str">
        <f t="shared" si="35"/>
        <v/>
      </c>
      <c r="H470" s="142"/>
      <c r="I470" t="str">
        <f t="shared" ca="1" si="36"/>
        <v/>
      </c>
      <c r="J470" s="142"/>
      <c r="K470" t="str">
        <f t="shared" ca="1" si="37"/>
        <v/>
      </c>
      <c r="L470" s="142"/>
      <c r="M470" s="142"/>
      <c r="N470" s="142"/>
      <c r="O470" s="146"/>
      <c r="P470" s="146"/>
      <c r="Q470" s="145">
        <f t="shared" si="39"/>
        <v>0</v>
      </c>
      <c r="R470" s="126">
        <f t="shared" si="38"/>
        <v>0</v>
      </c>
    </row>
    <row r="471" spans="1:18" x14ac:dyDescent="0.55000000000000004">
      <c r="A471">
        <v>462</v>
      </c>
      <c r="B471" s="142"/>
      <c r="C471" s="142"/>
      <c r="D471" s="142"/>
      <c r="E471" s="142"/>
      <c r="F471" s="142"/>
      <c r="G471" t="str">
        <f t="shared" si="35"/>
        <v/>
      </c>
      <c r="H471" s="142"/>
      <c r="I471" t="str">
        <f t="shared" ca="1" si="36"/>
        <v/>
      </c>
      <c r="J471" s="142"/>
      <c r="K471" t="str">
        <f t="shared" ca="1" si="37"/>
        <v/>
      </c>
      <c r="L471" s="142"/>
      <c r="M471" s="142"/>
      <c r="N471" s="142"/>
      <c r="O471" s="146"/>
      <c r="P471" s="146"/>
      <c r="Q471" s="145">
        <f t="shared" si="39"/>
        <v>0</v>
      </c>
      <c r="R471" s="126">
        <f t="shared" si="38"/>
        <v>0</v>
      </c>
    </row>
    <row r="472" spans="1:18" x14ac:dyDescent="0.55000000000000004">
      <c r="A472">
        <v>463</v>
      </c>
      <c r="B472" s="142"/>
      <c r="C472" s="142"/>
      <c r="D472" s="142"/>
      <c r="E472" s="142"/>
      <c r="F472" s="142"/>
      <c r="G472" t="str">
        <f t="shared" si="35"/>
        <v/>
      </c>
      <c r="H472" s="142"/>
      <c r="I472" t="str">
        <f t="shared" ca="1" si="36"/>
        <v/>
      </c>
      <c r="J472" s="142"/>
      <c r="K472" t="str">
        <f t="shared" ca="1" si="37"/>
        <v/>
      </c>
      <c r="L472" s="142"/>
      <c r="M472" s="142"/>
      <c r="N472" s="142"/>
      <c r="O472" s="146"/>
      <c r="P472" s="146"/>
      <c r="Q472" s="145">
        <f t="shared" si="39"/>
        <v>0</v>
      </c>
      <c r="R472" s="126">
        <f t="shared" si="38"/>
        <v>0</v>
      </c>
    </row>
    <row r="473" spans="1:18" x14ac:dyDescent="0.55000000000000004">
      <c r="A473">
        <v>464</v>
      </c>
      <c r="B473" s="142"/>
      <c r="C473" s="142"/>
      <c r="D473" s="142"/>
      <c r="E473" s="142"/>
      <c r="F473" s="142"/>
      <c r="G473" t="str">
        <f t="shared" si="35"/>
        <v/>
      </c>
      <c r="H473" s="142"/>
      <c r="I473" t="str">
        <f t="shared" ca="1" si="36"/>
        <v/>
      </c>
      <c r="J473" s="142"/>
      <c r="K473" t="str">
        <f t="shared" ca="1" si="37"/>
        <v/>
      </c>
      <c r="L473" s="142"/>
      <c r="M473" s="142"/>
      <c r="N473" s="142"/>
      <c r="O473" s="146"/>
      <c r="P473" s="146"/>
      <c r="Q473" s="145">
        <f t="shared" si="39"/>
        <v>0</v>
      </c>
      <c r="R473" s="126">
        <f t="shared" si="38"/>
        <v>0</v>
      </c>
    </row>
    <row r="474" spans="1:18" x14ac:dyDescent="0.55000000000000004">
      <c r="A474">
        <v>465</v>
      </c>
      <c r="B474" s="142"/>
      <c r="C474" s="142"/>
      <c r="D474" s="142"/>
      <c r="E474" s="142"/>
      <c r="F474" s="142"/>
      <c r="G474" t="str">
        <f t="shared" si="35"/>
        <v/>
      </c>
      <c r="H474" s="142"/>
      <c r="I474" t="str">
        <f t="shared" ca="1" si="36"/>
        <v/>
      </c>
      <c r="J474" s="142"/>
      <c r="K474" t="str">
        <f t="shared" ca="1" si="37"/>
        <v/>
      </c>
      <c r="L474" s="142"/>
      <c r="M474" s="142"/>
      <c r="N474" s="142"/>
      <c r="O474" s="146"/>
      <c r="P474" s="146"/>
      <c r="Q474" s="145">
        <f t="shared" si="39"/>
        <v>0</v>
      </c>
      <c r="R474" s="126">
        <f t="shared" si="38"/>
        <v>0</v>
      </c>
    </row>
    <row r="475" spans="1:18" x14ac:dyDescent="0.55000000000000004">
      <c r="A475">
        <v>466</v>
      </c>
      <c r="B475" s="142"/>
      <c r="C475" s="142"/>
      <c r="D475" s="142"/>
      <c r="E475" s="142"/>
      <c r="F475" s="142"/>
      <c r="G475" t="str">
        <f t="shared" si="35"/>
        <v/>
      </c>
      <c r="H475" s="142"/>
      <c r="I475" t="str">
        <f t="shared" ca="1" si="36"/>
        <v/>
      </c>
      <c r="J475" s="142"/>
      <c r="K475" t="str">
        <f t="shared" ca="1" si="37"/>
        <v/>
      </c>
      <c r="L475" s="142"/>
      <c r="M475" s="142"/>
      <c r="N475" s="142"/>
      <c r="O475" s="146"/>
      <c r="P475" s="146"/>
      <c r="Q475" s="145">
        <f t="shared" si="39"/>
        <v>0</v>
      </c>
      <c r="R475" s="126">
        <f t="shared" si="38"/>
        <v>0</v>
      </c>
    </row>
    <row r="476" spans="1:18" x14ac:dyDescent="0.55000000000000004">
      <c r="A476">
        <v>467</v>
      </c>
      <c r="B476" s="142"/>
      <c r="C476" s="142"/>
      <c r="D476" s="142"/>
      <c r="E476" s="142"/>
      <c r="F476" s="142"/>
      <c r="G476" t="str">
        <f t="shared" si="35"/>
        <v/>
      </c>
      <c r="H476" s="142"/>
      <c r="I476" t="str">
        <f t="shared" ca="1" si="36"/>
        <v/>
      </c>
      <c r="J476" s="142"/>
      <c r="K476" t="str">
        <f t="shared" ca="1" si="37"/>
        <v/>
      </c>
      <c r="L476" s="142"/>
      <c r="M476" s="142"/>
      <c r="N476" s="142"/>
      <c r="O476" s="146"/>
      <c r="P476" s="146"/>
      <c r="Q476" s="145">
        <f t="shared" si="39"/>
        <v>0</v>
      </c>
      <c r="R476" s="126">
        <f t="shared" si="38"/>
        <v>0</v>
      </c>
    </row>
    <row r="477" spans="1:18" x14ac:dyDescent="0.55000000000000004">
      <c r="A477">
        <v>468</v>
      </c>
      <c r="B477" s="142"/>
      <c r="C477" s="142"/>
      <c r="D477" s="142"/>
      <c r="E477" s="142"/>
      <c r="F477" s="142"/>
      <c r="G477" t="str">
        <f t="shared" si="35"/>
        <v/>
      </c>
      <c r="H477" s="142"/>
      <c r="I477" t="str">
        <f t="shared" ca="1" si="36"/>
        <v/>
      </c>
      <c r="J477" s="142"/>
      <c r="K477" t="str">
        <f t="shared" ca="1" si="37"/>
        <v/>
      </c>
      <c r="L477" s="142"/>
      <c r="M477" s="142"/>
      <c r="N477" s="142"/>
      <c r="O477" s="146"/>
      <c r="P477" s="146"/>
      <c r="Q477" s="145">
        <f t="shared" si="39"/>
        <v>0</v>
      </c>
      <c r="R477" s="126">
        <f t="shared" si="38"/>
        <v>0</v>
      </c>
    </row>
    <row r="478" spans="1:18" x14ac:dyDescent="0.55000000000000004">
      <c r="A478">
        <v>469</v>
      </c>
      <c r="B478" s="142"/>
      <c r="C478" s="142"/>
      <c r="D478" s="142"/>
      <c r="E478" s="142"/>
      <c r="F478" s="142"/>
      <c r="G478" t="str">
        <f t="shared" si="35"/>
        <v/>
      </c>
      <c r="H478" s="142"/>
      <c r="I478" t="str">
        <f t="shared" ca="1" si="36"/>
        <v/>
      </c>
      <c r="J478" s="142"/>
      <c r="K478" t="str">
        <f t="shared" ca="1" si="37"/>
        <v/>
      </c>
      <c r="L478" s="142"/>
      <c r="M478" s="142"/>
      <c r="N478" s="142"/>
      <c r="O478" s="146"/>
      <c r="P478" s="146"/>
      <c r="Q478" s="145">
        <f t="shared" si="39"/>
        <v>0</v>
      </c>
      <c r="R478" s="126">
        <f t="shared" si="38"/>
        <v>0</v>
      </c>
    </row>
    <row r="479" spans="1:18" x14ac:dyDescent="0.55000000000000004">
      <c r="A479">
        <v>470</v>
      </c>
      <c r="B479" s="142"/>
      <c r="C479" s="142"/>
      <c r="D479" s="142"/>
      <c r="E479" s="142"/>
      <c r="F479" s="142"/>
      <c r="G479" t="str">
        <f t="shared" si="35"/>
        <v/>
      </c>
      <c r="H479" s="142"/>
      <c r="I479" t="str">
        <f t="shared" ca="1" si="36"/>
        <v/>
      </c>
      <c r="J479" s="142"/>
      <c r="K479" t="str">
        <f t="shared" ca="1" si="37"/>
        <v/>
      </c>
      <c r="L479" s="142"/>
      <c r="M479" s="142"/>
      <c r="N479" s="142"/>
      <c r="O479" s="146"/>
      <c r="P479" s="146"/>
      <c r="Q479" s="145">
        <f t="shared" si="39"/>
        <v>0</v>
      </c>
      <c r="R479" s="126">
        <f t="shared" si="38"/>
        <v>0</v>
      </c>
    </row>
    <row r="480" spans="1:18" x14ac:dyDescent="0.55000000000000004">
      <c r="A480">
        <v>471</v>
      </c>
      <c r="B480" s="142"/>
      <c r="C480" s="142"/>
      <c r="D480" s="142"/>
      <c r="E480" s="142"/>
      <c r="F480" s="142"/>
      <c r="G480" t="str">
        <f t="shared" si="35"/>
        <v/>
      </c>
      <c r="H480" s="142"/>
      <c r="I480" t="str">
        <f t="shared" ca="1" si="36"/>
        <v/>
      </c>
      <c r="J480" s="142"/>
      <c r="K480" t="str">
        <f t="shared" ca="1" si="37"/>
        <v/>
      </c>
      <c r="L480" s="142"/>
      <c r="M480" s="142"/>
      <c r="N480" s="142"/>
      <c r="O480" s="146"/>
      <c r="P480" s="146"/>
      <c r="Q480" s="145">
        <f t="shared" si="39"/>
        <v>0</v>
      </c>
      <c r="R480" s="126">
        <f t="shared" si="38"/>
        <v>0</v>
      </c>
    </row>
    <row r="481" spans="1:18" x14ac:dyDescent="0.55000000000000004">
      <c r="A481">
        <v>472</v>
      </c>
      <c r="B481" s="142"/>
      <c r="C481" s="142"/>
      <c r="D481" s="142"/>
      <c r="E481" s="142"/>
      <c r="F481" s="142"/>
      <c r="G481" t="str">
        <f t="shared" si="35"/>
        <v/>
      </c>
      <c r="H481" s="142"/>
      <c r="I481" t="str">
        <f t="shared" ca="1" si="36"/>
        <v/>
      </c>
      <c r="J481" s="142"/>
      <c r="K481" t="str">
        <f t="shared" ca="1" si="37"/>
        <v/>
      </c>
      <c r="L481" s="142"/>
      <c r="M481" s="142"/>
      <c r="N481" s="142"/>
      <c r="O481" s="146"/>
      <c r="P481" s="146"/>
      <c r="Q481" s="145">
        <f t="shared" si="39"/>
        <v>0</v>
      </c>
      <c r="R481" s="126">
        <f t="shared" si="38"/>
        <v>0</v>
      </c>
    </row>
    <row r="482" spans="1:18" x14ac:dyDescent="0.55000000000000004">
      <c r="A482">
        <v>473</v>
      </c>
      <c r="B482" s="142"/>
      <c r="C482" s="142"/>
      <c r="D482" s="142"/>
      <c r="E482" s="142"/>
      <c r="F482" s="142"/>
      <c r="G482" t="str">
        <f t="shared" si="35"/>
        <v/>
      </c>
      <c r="H482" s="142"/>
      <c r="I482" t="str">
        <f t="shared" ca="1" si="36"/>
        <v/>
      </c>
      <c r="J482" s="142"/>
      <c r="K482" t="str">
        <f t="shared" ca="1" si="37"/>
        <v/>
      </c>
      <c r="L482" s="142"/>
      <c r="M482" s="142"/>
      <c r="N482" s="142"/>
      <c r="O482" s="146"/>
      <c r="P482" s="146"/>
      <c r="Q482" s="145">
        <f t="shared" si="39"/>
        <v>0</v>
      </c>
      <c r="R482" s="126">
        <f t="shared" si="38"/>
        <v>0</v>
      </c>
    </row>
    <row r="483" spans="1:18" x14ac:dyDescent="0.55000000000000004">
      <c r="A483">
        <v>474</v>
      </c>
      <c r="B483" s="142"/>
      <c r="C483" s="142"/>
      <c r="D483" s="142"/>
      <c r="E483" s="142"/>
      <c r="F483" s="142"/>
      <c r="G483" t="str">
        <f t="shared" si="35"/>
        <v/>
      </c>
      <c r="H483" s="142"/>
      <c r="I483" t="str">
        <f t="shared" ca="1" si="36"/>
        <v/>
      </c>
      <c r="J483" s="142"/>
      <c r="K483" t="str">
        <f t="shared" ca="1" si="37"/>
        <v/>
      </c>
      <c r="L483" s="142"/>
      <c r="M483" s="142"/>
      <c r="N483" s="142"/>
      <c r="O483" s="146"/>
      <c r="P483" s="146"/>
      <c r="Q483" s="145">
        <f t="shared" si="39"/>
        <v>0</v>
      </c>
      <c r="R483" s="126">
        <f t="shared" si="38"/>
        <v>0</v>
      </c>
    </row>
    <row r="484" spans="1:18" x14ac:dyDescent="0.55000000000000004">
      <c r="A484">
        <v>475</v>
      </c>
      <c r="B484" s="142"/>
      <c r="C484" s="142"/>
      <c r="D484" s="142"/>
      <c r="E484" s="142"/>
      <c r="F484" s="142"/>
      <c r="G484" t="str">
        <f t="shared" si="35"/>
        <v/>
      </c>
      <c r="H484" s="142"/>
      <c r="I484" t="str">
        <f t="shared" ca="1" si="36"/>
        <v/>
      </c>
      <c r="J484" s="142"/>
      <c r="K484" t="str">
        <f t="shared" ca="1" si="37"/>
        <v/>
      </c>
      <c r="L484" s="142"/>
      <c r="M484" s="142"/>
      <c r="N484" s="142"/>
      <c r="O484" s="146"/>
      <c r="P484" s="146"/>
      <c r="Q484" s="145">
        <f t="shared" si="39"/>
        <v>0</v>
      </c>
      <c r="R484" s="126">
        <f t="shared" si="38"/>
        <v>0</v>
      </c>
    </row>
    <row r="485" spans="1:18" x14ac:dyDescent="0.55000000000000004">
      <c r="A485">
        <v>476</v>
      </c>
      <c r="B485" s="142"/>
      <c r="C485" s="142"/>
      <c r="D485" s="142"/>
      <c r="E485" s="142"/>
      <c r="F485" s="142"/>
      <c r="G485" t="str">
        <f t="shared" si="35"/>
        <v/>
      </c>
      <c r="H485" s="142"/>
      <c r="I485" t="str">
        <f t="shared" ca="1" si="36"/>
        <v/>
      </c>
      <c r="J485" s="142"/>
      <c r="K485" t="str">
        <f t="shared" ca="1" si="37"/>
        <v/>
      </c>
      <c r="L485" s="142"/>
      <c r="M485" s="142"/>
      <c r="N485" s="142"/>
      <c r="O485" s="146"/>
      <c r="P485" s="146"/>
      <c r="Q485" s="145">
        <f t="shared" si="39"/>
        <v>0</v>
      </c>
      <c r="R485" s="126">
        <f t="shared" si="38"/>
        <v>0</v>
      </c>
    </row>
    <row r="486" spans="1:18" x14ac:dyDescent="0.55000000000000004">
      <c r="A486">
        <v>477</v>
      </c>
      <c r="B486" s="142"/>
      <c r="C486" s="142"/>
      <c r="D486" s="142"/>
      <c r="E486" s="142"/>
      <c r="F486" s="142"/>
      <c r="G486" t="str">
        <f t="shared" si="35"/>
        <v/>
      </c>
      <c r="H486" s="142"/>
      <c r="I486" t="str">
        <f t="shared" ca="1" si="36"/>
        <v/>
      </c>
      <c r="J486" s="142"/>
      <c r="K486" t="str">
        <f t="shared" ca="1" si="37"/>
        <v/>
      </c>
      <c r="L486" s="142"/>
      <c r="M486" s="142"/>
      <c r="N486" s="142"/>
      <c r="O486" s="146"/>
      <c r="P486" s="146"/>
      <c r="Q486" s="145">
        <f t="shared" si="39"/>
        <v>0</v>
      </c>
      <c r="R486" s="126">
        <f t="shared" si="38"/>
        <v>0</v>
      </c>
    </row>
    <row r="487" spans="1:18" x14ac:dyDescent="0.55000000000000004">
      <c r="A487">
        <v>478</v>
      </c>
      <c r="B487" s="142"/>
      <c r="C487" s="142"/>
      <c r="D487" s="142"/>
      <c r="E487" s="142"/>
      <c r="F487" s="142"/>
      <c r="G487" t="str">
        <f t="shared" si="35"/>
        <v/>
      </c>
      <c r="H487" s="142"/>
      <c r="I487" t="str">
        <f t="shared" ca="1" si="36"/>
        <v/>
      </c>
      <c r="J487" s="142"/>
      <c r="K487" t="str">
        <f t="shared" ca="1" si="37"/>
        <v/>
      </c>
      <c r="L487" s="142"/>
      <c r="M487" s="142"/>
      <c r="N487" s="142"/>
      <c r="O487" s="146"/>
      <c r="P487" s="146"/>
      <c r="Q487" s="145">
        <f t="shared" si="39"/>
        <v>0</v>
      </c>
      <c r="R487" s="126">
        <f t="shared" si="38"/>
        <v>0</v>
      </c>
    </row>
    <row r="488" spans="1:18" x14ac:dyDescent="0.55000000000000004">
      <c r="A488">
        <v>479</v>
      </c>
      <c r="B488" s="142"/>
      <c r="C488" s="142"/>
      <c r="D488" s="142"/>
      <c r="E488" s="142"/>
      <c r="F488" s="142"/>
      <c r="G488" t="str">
        <f t="shared" si="35"/>
        <v/>
      </c>
      <c r="H488" s="142"/>
      <c r="I488" t="str">
        <f t="shared" ca="1" si="36"/>
        <v/>
      </c>
      <c r="J488" s="142"/>
      <c r="K488" t="str">
        <f t="shared" ca="1" si="37"/>
        <v/>
      </c>
      <c r="L488" s="142"/>
      <c r="M488" s="142"/>
      <c r="N488" s="142"/>
      <c r="O488" s="146"/>
      <c r="P488" s="146"/>
      <c r="Q488" s="145">
        <f t="shared" si="39"/>
        <v>0</v>
      </c>
      <c r="R488" s="126">
        <f t="shared" si="38"/>
        <v>0</v>
      </c>
    </row>
    <row r="489" spans="1:18" x14ac:dyDescent="0.55000000000000004">
      <c r="A489">
        <v>480</v>
      </c>
      <c r="B489" s="142"/>
      <c r="C489" s="142"/>
      <c r="D489" s="142"/>
      <c r="E489" s="142"/>
      <c r="F489" s="142"/>
      <c r="G489" t="str">
        <f t="shared" si="35"/>
        <v/>
      </c>
      <c r="H489" s="142"/>
      <c r="I489" t="str">
        <f t="shared" ca="1" si="36"/>
        <v/>
      </c>
      <c r="J489" s="142"/>
      <c r="K489" t="str">
        <f t="shared" ca="1" si="37"/>
        <v/>
      </c>
      <c r="L489" s="142"/>
      <c r="M489" s="142"/>
      <c r="N489" s="142"/>
      <c r="O489" s="146"/>
      <c r="P489" s="146"/>
      <c r="Q489" s="145">
        <f t="shared" si="39"/>
        <v>0</v>
      </c>
      <c r="R489" s="126">
        <f t="shared" si="38"/>
        <v>0</v>
      </c>
    </row>
    <row r="490" spans="1:18" x14ac:dyDescent="0.55000000000000004">
      <c r="A490">
        <v>481</v>
      </c>
      <c r="B490" s="142"/>
      <c r="C490" s="142"/>
      <c r="D490" s="142"/>
      <c r="E490" s="142"/>
      <c r="F490" s="142"/>
      <c r="G490" t="str">
        <f t="shared" si="35"/>
        <v/>
      </c>
      <c r="H490" s="142"/>
      <c r="I490" t="str">
        <f t="shared" ca="1" si="36"/>
        <v/>
      </c>
      <c r="J490" s="142"/>
      <c r="K490" t="str">
        <f t="shared" ca="1" si="37"/>
        <v/>
      </c>
      <c r="L490" s="142"/>
      <c r="M490" s="142"/>
      <c r="N490" s="142"/>
      <c r="O490" s="146"/>
      <c r="P490" s="146"/>
      <c r="Q490" s="145">
        <f t="shared" si="39"/>
        <v>0</v>
      </c>
      <c r="R490" s="126">
        <f t="shared" si="38"/>
        <v>0</v>
      </c>
    </row>
    <row r="491" spans="1:18" x14ac:dyDescent="0.55000000000000004">
      <c r="A491">
        <v>482</v>
      </c>
      <c r="B491" s="142"/>
      <c r="C491" s="142"/>
      <c r="D491" s="142"/>
      <c r="E491" s="142"/>
      <c r="F491" s="142"/>
      <c r="G491" t="str">
        <f t="shared" si="35"/>
        <v/>
      </c>
      <c r="H491" s="142"/>
      <c r="I491" t="str">
        <f t="shared" ca="1" si="36"/>
        <v/>
      </c>
      <c r="J491" s="142"/>
      <c r="K491" t="str">
        <f t="shared" ca="1" si="37"/>
        <v/>
      </c>
      <c r="L491" s="142"/>
      <c r="M491" s="142"/>
      <c r="N491" s="142"/>
      <c r="O491" s="146"/>
      <c r="P491" s="146"/>
      <c r="Q491" s="145">
        <f t="shared" si="39"/>
        <v>0</v>
      </c>
      <c r="R491" s="126">
        <f t="shared" si="38"/>
        <v>0</v>
      </c>
    </row>
    <row r="492" spans="1:18" x14ac:dyDescent="0.55000000000000004">
      <c r="A492">
        <v>483</v>
      </c>
      <c r="B492" s="142"/>
      <c r="C492" s="142"/>
      <c r="D492" s="142"/>
      <c r="E492" s="142"/>
      <c r="F492" s="142"/>
      <c r="G492" t="str">
        <f t="shared" si="35"/>
        <v/>
      </c>
      <c r="H492" s="142"/>
      <c r="I492" t="str">
        <f t="shared" ca="1" si="36"/>
        <v/>
      </c>
      <c r="J492" s="142"/>
      <c r="K492" t="str">
        <f t="shared" ca="1" si="37"/>
        <v/>
      </c>
      <c r="L492" s="142"/>
      <c r="M492" s="142"/>
      <c r="N492" s="142"/>
      <c r="O492" s="146"/>
      <c r="P492" s="146"/>
      <c r="Q492" s="145">
        <f t="shared" si="39"/>
        <v>0</v>
      </c>
      <c r="R492" s="126">
        <f t="shared" si="38"/>
        <v>0</v>
      </c>
    </row>
    <row r="493" spans="1:18" x14ac:dyDescent="0.55000000000000004">
      <c r="A493">
        <v>484</v>
      </c>
      <c r="B493" s="142"/>
      <c r="C493" s="142"/>
      <c r="D493" s="142"/>
      <c r="E493" s="142"/>
      <c r="F493" s="142"/>
      <c r="G493" t="str">
        <f t="shared" si="35"/>
        <v/>
      </c>
      <c r="H493" s="142"/>
      <c r="I493" t="str">
        <f t="shared" ca="1" si="36"/>
        <v/>
      </c>
      <c r="J493" s="142"/>
      <c r="K493" t="str">
        <f t="shared" ca="1" si="37"/>
        <v/>
      </c>
      <c r="L493" s="142"/>
      <c r="M493" s="142"/>
      <c r="N493" s="142"/>
      <c r="O493" s="146"/>
      <c r="P493" s="146"/>
      <c r="Q493" s="145">
        <f t="shared" si="39"/>
        <v>0</v>
      </c>
      <c r="R493" s="126">
        <f t="shared" si="38"/>
        <v>0</v>
      </c>
    </row>
    <row r="494" spans="1:18" x14ac:dyDescent="0.55000000000000004">
      <c r="A494">
        <v>485</v>
      </c>
      <c r="B494" s="142"/>
      <c r="C494" s="142"/>
      <c r="D494" s="142"/>
      <c r="E494" s="142"/>
      <c r="F494" s="142"/>
      <c r="G494" t="str">
        <f t="shared" si="35"/>
        <v/>
      </c>
      <c r="H494" s="142"/>
      <c r="I494" t="str">
        <f t="shared" ca="1" si="36"/>
        <v/>
      </c>
      <c r="J494" s="142"/>
      <c r="K494" t="str">
        <f t="shared" ca="1" si="37"/>
        <v/>
      </c>
      <c r="L494" s="142"/>
      <c r="M494" s="142"/>
      <c r="N494" s="142"/>
      <c r="O494" s="146"/>
      <c r="P494" s="146"/>
      <c r="Q494" s="145">
        <f t="shared" si="39"/>
        <v>0</v>
      </c>
      <c r="R494" s="126">
        <f t="shared" si="38"/>
        <v>0</v>
      </c>
    </row>
    <row r="495" spans="1:18" x14ac:dyDescent="0.55000000000000004">
      <c r="A495">
        <v>486</v>
      </c>
      <c r="B495" s="142"/>
      <c r="C495" s="142"/>
      <c r="D495" s="142"/>
      <c r="E495" s="142"/>
      <c r="F495" s="142"/>
      <c r="G495" t="str">
        <f t="shared" si="35"/>
        <v/>
      </c>
      <c r="H495" s="142"/>
      <c r="I495" t="str">
        <f t="shared" ca="1" si="36"/>
        <v/>
      </c>
      <c r="J495" s="142"/>
      <c r="K495" t="str">
        <f t="shared" ca="1" si="37"/>
        <v/>
      </c>
      <c r="L495" s="142"/>
      <c r="M495" s="142"/>
      <c r="N495" s="142"/>
      <c r="O495" s="146"/>
      <c r="P495" s="146"/>
      <c r="Q495" s="145">
        <f t="shared" si="39"/>
        <v>0</v>
      </c>
      <c r="R495" s="126">
        <f t="shared" si="38"/>
        <v>0</v>
      </c>
    </row>
    <row r="496" spans="1:18" x14ac:dyDescent="0.55000000000000004">
      <c r="A496">
        <v>487</v>
      </c>
      <c r="B496" s="142"/>
      <c r="C496" s="142"/>
      <c r="D496" s="142"/>
      <c r="E496" s="142"/>
      <c r="F496" s="142"/>
      <c r="G496" t="str">
        <f t="shared" si="35"/>
        <v/>
      </c>
      <c r="H496" s="142"/>
      <c r="I496" t="str">
        <f t="shared" ca="1" si="36"/>
        <v/>
      </c>
      <c r="J496" s="142"/>
      <c r="K496" t="str">
        <f t="shared" ca="1" si="37"/>
        <v/>
      </c>
      <c r="L496" s="142"/>
      <c r="M496" s="142"/>
      <c r="N496" s="142"/>
      <c r="O496" s="146"/>
      <c r="P496" s="146"/>
      <c r="Q496" s="145">
        <f t="shared" si="39"/>
        <v>0</v>
      </c>
      <c r="R496" s="126">
        <f t="shared" si="38"/>
        <v>0</v>
      </c>
    </row>
    <row r="497" spans="1:18" x14ac:dyDescent="0.55000000000000004">
      <c r="A497">
        <v>488</v>
      </c>
      <c r="B497" s="142"/>
      <c r="C497" s="142"/>
      <c r="D497" s="142"/>
      <c r="E497" s="142"/>
      <c r="F497" s="142"/>
      <c r="G497" t="str">
        <f t="shared" si="35"/>
        <v/>
      </c>
      <c r="H497" s="142"/>
      <c r="I497" t="str">
        <f t="shared" ca="1" si="36"/>
        <v/>
      </c>
      <c r="J497" s="142"/>
      <c r="K497" t="str">
        <f t="shared" ca="1" si="37"/>
        <v/>
      </c>
      <c r="L497" s="142"/>
      <c r="M497" s="142"/>
      <c r="N497" s="142"/>
      <c r="O497" s="146"/>
      <c r="P497" s="146"/>
      <c r="Q497" s="145">
        <f t="shared" si="39"/>
        <v>0</v>
      </c>
      <c r="R497" s="126">
        <f t="shared" si="38"/>
        <v>0</v>
      </c>
    </row>
    <row r="498" spans="1:18" x14ac:dyDescent="0.55000000000000004">
      <c r="A498">
        <v>489</v>
      </c>
      <c r="B498" s="142"/>
      <c r="C498" s="142"/>
      <c r="D498" s="142"/>
      <c r="E498" s="142"/>
      <c r="F498" s="142"/>
      <c r="G498" t="str">
        <f t="shared" si="35"/>
        <v/>
      </c>
      <c r="H498" s="142"/>
      <c r="I498" t="str">
        <f t="shared" ca="1" si="36"/>
        <v/>
      </c>
      <c r="J498" s="142"/>
      <c r="K498" t="str">
        <f t="shared" ca="1" si="37"/>
        <v/>
      </c>
      <c r="L498" s="142"/>
      <c r="M498" s="142"/>
      <c r="N498" s="142"/>
      <c r="O498" s="146"/>
      <c r="P498" s="146"/>
      <c r="Q498" s="145">
        <f t="shared" si="39"/>
        <v>0</v>
      </c>
      <c r="R498" s="126">
        <f t="shared" si="38"/>
        <v>0</v>
      </c>
    </row>
    <row r="499" spans="1:18" x14ac:dyDescent="0.55000000000000004">
      <c r="A499">
        <v>490</v>
      </c>
      <c r="B499" s="142"/>
      <c r="C499" s="142"/>
      <c r="D499" s="142"/>
      <c r="E499" s="142"/>
      <c r="F499" s="142"/>
      <c r="G499" t="str">
        <f t="shared" si="35"/>
        <v/>
      </c>
      <c r="H499" s="142"/>
      <c r="I499" t="str">
        <f t="shared" ca="1" si="36"/>
        <v/>
      </c>
      <c r="J499" s="142"/>
      <c r="K499" t="str">
        <f t="shared" ca="1" si="37"/>
        <v/>
      </c>
      <c r="L499" s="142"/>
      <c r="M499" s="142"/>
      <c r="N499" s="142"/>
      <c r="O499" s="146"/>
      <c r="P499" s="146"/>
      <c r="Q499" s="145">
        <f t="shared" si="39"/>
        <v>0</v>
      </c>
      <c r="R499" s="126">
        <f t="shared" si="38"/>
        <v>0</v>
      </c>
    </row>
    <row r="500" spans="1:18" x14ac:dyDescent="0.55000000000000004">
      <c r="A500">
        <v>491</v>
      </c>
      <c r="B500" s="142"/>
      <c r="C500" s="142"/>
      <c r="D500" s="142"/>
      <c r="E500" s="142"/>
      <c r="F500" s="142"/>
      <c r="G500" t="str">
        <f t="shared" si="35"/>
        <v/>
      </c>
      <c r="H500" s="142"/>
      <c r="I500" t="str">
        <f t="shared" ca="1" si="36"/>
        <v/>
      </c>
      <c r="J500" s="142"/>
      <c r="K500" t="str">
        <f t="shared" ca="1" si="37"/>
        <v/>
      </c>
      <c r="L500" s="142"/>
      <c r="M500" s="142"/>
      <c r="N500" s="142"/>
      <c r="O500" s="146"/>
      <c r="P500" s="146"/>
      <c r="Q500" s="145">
        <f t="shared" si="39"/>
        <v>0</v>
      </c>
      <c r="R500" s="126">
        <f t="shared" si="38"/>
        <v>0</v>
      </c>
    </row>
    <row r="501" spans="1:18" x14ac:dyDescent="0.55000000000000004">
      <c r="A501">
        <v>492</v>
      </c>
      <c r="B501" s="142"/>
      <c r="C501" s="142"/>
      <c r="D501" s="142"/>
      <c r="E501" s="142"/>
      <c r="F501" s="142"/>
      <c r="G501" t="str">
        <f t="shared" si="35"/>
        <v/>
      </c>
      <c r="H501" s="142"/>
      <c r="I501" t="str">
        <f t="shared" ca="1" si="36"/>
        <v/>
      </c>
      <c r="J501" s="142"/>
      <c r="K501" t="str">
        <f t="shared" ca="1" si="37"/>
        <v/>
      </c>
      <c r="L501" s="142"/>
      <c r="M501" s="142"/>
      <c r="N501" s="142"/>
      <c r="O501" s="146"/>
      <c r="P501" s="146"/>
      <c r="Q501" s="145">
        <f t="shared" si="39"/>
        <v>0</v>
      </c>
      <c r="R501" s="126">
        <f t="shared" si="38"/>
        <v>0</v>
      </c>
    </row>
    <row r="502" spans="1:18" x14ac:dyDescent="0.55000000000000004">
      <c r="A502">
        <v>493</v>
      </c>
      <c r="B502" s="142"/>
      <c r="C502" s="142"/>
      <c r="D502" s="142"/>
      <c r="E502" s="142"/>
      <c r="F502" s="142"/>
      <c r="G502" t="str">
        <f t="shared" si="35"/>
        <v/>
      </c>
      <c r="H502" s="142"/>
      <c r="I502" t="str">
        <f t="shared" ca="1" si="36"/>
        <v/>
      </c>
      <c r="J502" s="142"/>
      <c r="K502" t="str">
        <f t="shared" ca="1" si="37"/>
        <v/>
      </c>
      <c r="L502" s="142"/>
      <c r="M502" s="142"/>
      <c r="N502" s="142"/>
      <c r="O502" s="146"/>
      <c r="P502" s="146"/>
      <c r="Q502" s="145">
        <f t="shared" si="39"/>
        <v>0</v>
      </c>
      <c r="R502" s="126">
        <f t="shared" si="38"/>
        <v>0</v>
      </c>
    </row>
    <row r="503" spans="1:18" x14ac:dyDescent="0.55000000000000004">
      <c r="A503">
        <v>494</v>
      </c>
      <c r="B503" s="142"/>
      <c r="C503" s="142"/>
      <c r="D503" s="142"/>
      <c r="E503" s="142"/>
      <c r="F503" s="142"/>
      <c r="G503" t="str">
        <f t="shared" si="35"/>
        <v/>
      </c>
      <c r="H503" s="142"/>
      <c r="I503" t="str">
        <f t="shared" ca="1" si="36"/>
        <v/>
      </c>
      <c r="J503" s="142"/>
      <c r="K503" t="str">
        <f t="shared" ca="1" si="37"/>
        <v/>
      </c>
      <c r="L503" s="142"/>
      <c r="M503" s="142"/>
      <c r="N503" s="142"/>
      <c r="O503" s="146"/>
      <c r="P503" s="146"/>
      <c r="Q503" s="145">
        <f t="shared" si="39"/>
        <v>0</v>
      </c>
      <c r="R503" s="126">
        <f t="shared" si="38"/>
        <v>0</v>
      </c>
    </row>
    <row r="504" spans="1:18" x14ac:dyDescent="0.55000000000000004">
      <c r="A504">
        <v>495</v>
      </c>
      <c r="B504" s="142"/>
      <c r="C504" s="142"/>
      <c r="D504" s="142"/>
      <c r="E504" s="142"/>
      <c r="F504" s="142"/>
      <c r="G504" t="str">
        <f t="shared" si="35"/>
        <v/>
      </c>
      <c r="H504" s="142"/>
      <c r="I504" t="str">
        <f t="shared" ca="1" si="36"/>
        <v/>
      </c>
      <c r="J504" s="142"/>
      <c r="K504" t="str">
        <f t="shared" ca="1" si="37"/>
        <v/>
      </c>
      <c r="L504" s="142"/>
      <c r="M504" s="142"/>
      <c r="N504" s="142"/>
      <c r="O504" s="146"/>
      <c r="P504" s="146"/>
      <c r="Q504" s="145">
        <f t="shared" si="39"/>
        <v>0</v>
      </c>
      <c r="R504" s="126">
        <f t="shared" si="38"/>
        <v>0</v>
      </c>
    </row>
    <row r="505" spans="1:18" x14ac:dyDescent="0.55000000000000004">
      <c r="A505">
        <v>496</v>
      </c>
      <c r="B505" s="142"/>
      <c r="C505" s="142"/>
      <c r="D505" s="142"/>
      <c r="E505" s="142"/>
      <c r="F505" s="142"/>
      <c r="G505" t="str">
        <f t="shared" si="35"/>
        <v/>
      </c>
      <c r="H505" s="142"/>
      <c r="I505" t="str">
        <f t="shared" ca="1" si="36"/>
        <v/>
      </c>
      <c r="J505" s="142"/>
      <c r="K505" t="str">
        <f t="shared" ca="1" si="37"/>
        <v/>
      </c>
      <c r="L505" s="142"/>
      <c r="M505" s="142"/>
      <c r="N505" s="142"/>
      <c r="O505" s="146"/>
      <c r="P505" s="146"/>
      <c r="Q505" s="145">
        <f t="shared" si="39"/>
        <v>0</v>
      </c>
      <c r="R505" s="126">
        <f t="shared" si="38"/>
        <v>0</v>
      </c>
    </row>
    <row r="506" spans="1:18" x14ac:dyDescent="0.55000000000000004">
      <c r="A506">
        <v>497</v>
      </c>
      <c r="B506" s="142"/>
      <c r="C506" s="142"/>
      <c r="D506" s="142"/>
      <c r="E506" s="142"/>
      <c r="F506" s="142"/>
      <c r="G506" t="str">
        <f t="shared" si="35"/>
        <v/>
      </c>
      <c r="H506" s="142"/>
      <c r="I506" t="str">
        <f t="shared" ca="1" si="36"/>
        <v/>
      </c>
      <c r="J506" s="142"/>
      <c r="K506" t="str">
        <f t="shared" ca="1" si="37"/>
        <v/>
      </c>
      <c r="L506" s="142"/>
      <c r="M506" s="142"/>
      <c r="N506" s="142"/>
      <c r="O506" s="146"/>
      <c r="P506" s="146"/>
      <c r="Q506" s="145">
        <f t="shared" si="39"/>
        <v>0</v>
      </c>
      <c r="R506" s="126">
        <f t="shared" si="38"/>
        <v>0</v>
      </c>
    </row>
    <row r="507" spans="1:18" x14ac:dyDescent="0.55000000000000004">
      <c r="A507">
        <v>498</v>
      </c>
      <c r="B507" s="142"/>
      <c r="C507" s="142"/>
      <c r="D507" s="142"/>
      <c r="E507" s="142"/>
      <c r="F507" s="142"/>
      <c r="G507" t="str">
        <f t="shared" si="35"/>
        <v/>
      </c>
      <c r="H507" s="142"/>
      <c r="I507" t="str">
        <f t="shared" ca="1" si="36"/>
        <v/>
      </c>
      <c r="J507" s="142"/>
      <c r="K507" t="str">
        <f t="shared" ca="1" si="37"/>
        <v/>
      </c>
      <c r="L507" s="142"/>
      <c r="M507" s="142"/>
      <c r="N507" s="142"/>
      <c r="O507" s="146"/>
      <c r="P507" s="146"/>
      <c r="Q507" s="145">
        <f t="shared" si="39"/>
        <v>0</v>
      </c>
      <c r="R507" s="126">
        <f t="shared" si="38"/>
        <v>0</v>
      </c>
    </row>
    <row r="508" spans="1:18" x14ac:dyDescent="0.55000000000000004">
      <c r="A508">
        <v>499</v>
      </c>
      <c r="B508" s="142"/>
      <c r="C508" s="142"/>
      <c r="D508" s="142"/>
      <c r="E508" s="142"/>
      <c r="F508" s="142"/>
      <c r="G508" t="str">
        <f t="shared" si="35"/>
        <v/>
      </c>
      <c r="H508" s="142"/>
      <c r="I508" t="str">
        <f t="shared" ca="1" si="36"/>
        <v/>
      </c>
      <c r="J508" s="142"/>
      <c r="K508" t="str">
        <f t="shared" ca="1" si="37"/>
        <v/>
      </c>
      <c r="L508" s="142"/>
      <c r="M508" s="142"/>
      <c r="N508" s="142"/>
      <c r="O508" s="146"/>
      <c r="P508" s="146"/>
      <c r="Q508" s="145">
        <f t="shared" si="39"/>
        <v>0</v>
      </c>
      <c r="R508" s="126">
        <f t="shared" si="38"/>
        <v>0</v>
      </c>
    </row>
    <row r="509" spans="1:18" x14ac:dyDescent="0.55000000000000004">
      <c r="A509">
        <v>500</v>
      </c>
      <c r="B509" s="142"/>
      <c r="C509" s="142"/>
      <c r="D509" s="142"/>
      <c r="E509" s="142"/>
      <c r="F509" s="142"/>
      <c r="G509" t="str">
        <f t="shared" si="35"/>
        <v/>
      </c>
      <c r="H509" s="142"/>
      <c r="I509" t="str">
        <f t="shared" ca="1" si="36"/>
        <v/>
      </c>
      <c r="J509" s="142"/>
      <c r="K509" t="str">
        <f t="shared" ca="1" si="37"/>
        <v/>
      </c>
      <c r="L509" s="142"/>
      <c r="M509" s="142"/>
      <c r="N509" s="142"/>
      <c r="O509" s="146"/>
      <c r="P509" s="146"/>
      <c r="Q509" s="145">
        <f t="shared" si="39"/>
        <v>0</v>
      </c>
      <c r="R509" s="126">
        <f t="shared" si="38"/>
        <v>0</v>
      </c>
    </row>
    <row r="510" spans="1:18" x14ac:dyDescent="0.55000000000000004">
      <c r="A510">
        <v>501</v>
      </c>
      <c r="B510" s="142"/>
      <c r="C510" s="142"/>
      <c r="D510" s="142"/>
      <c r="E510" s="142"/>
      <c r="F510" s="142"/>
      <c r="G510" t="str">
        <f t="shared" si="35"/>
        <v/>
      </c>
      <c r="H510" s="142"/>
      <c r="I510" t="str">
        <f t="shared" ca="1" si="36"/>
        <v/>
      </c>
      <c r="J510" s="142"/>
      <c r="K510" t="str">
        <f t="shared" ca="1" si="37"/>
        <v/>
      </c>
      <c r="L510" s="142"/>
      <c r="M510" s="142"/>
      <c r="N510" s="142"/>
      <c r="O510" s="146"/>
      <c r="P510" s="146"/>
      <c r="Q510" s="145">
        <f t="shared" si="39"/>
        <v>0</v>
      </c>
      <c r="R510" s="126">
        <f t="shared" si="38"/>
        <v>0</v>
      </c>
    </row>
    <row r="511" spans="1:18" x14ac:dyDescent="0.55000000000000004">
      <c r="A511">
        <v>502</v>
      </c>
      <c r="B511" s="142"/>
      <c r="C511" s="142"/>
      <c r="D511" s="142"/>
      <c r="E511" s="142"/>
      <c r="F511" s="142"/>
      <c r="G511" t="str">
        <f t="shared" si="35"/>
        <v/>
      </c>
      <c r="H511" s="142"/>
      <c r="I511" t="str">
        <f t="shared" ca="1" si="36"/>
        <v/>
      </c>
      <c r="J511" s="142"/>
      <c r="K511" t="str">
        <f t="shared" ca="1" si="37"/>
        <v/>
      </c>
      <c r="L511" s="142"/>
      <c r="M511" s="142"/>
      <c r="N511" s="142"/>
      <c r="O511" s="146"/>
      <c r="P511" s="146"/>
      <c r="Q511" s="145">
        <f t="shared" si="39"/>
        <v>0</v>
      </c>
      <c r="R511" s="126">
        <f t="shared" si="38"/>
        <v>0</v>
      </c>
    </row>
    <row r="512" spans="1:18" x14ac:dyDescent="0.55000000000000004">
      <c r="A512">
        <v>503</v>
      </c>
      <c r="B512" s="142"/>
      <c r="C512" s="142"/>
      <c r="D512" s="142"/>
      <c r="E512" s="142"/>
      <c r="F512" s="142"/>
      <c r="G512" t="str">
        <f t="shared" si="35"/>
        <v/>
      </c>
      <c r="H512" s="142"/>
      <c r="I512" t="str">
        <f t="shared" ca="1" si="36"/>
        <v/>
      </c>
      <c r="J512" s="142"/>
      <c r="K512" t="str">
        <f t="shared" ca="1" si="37"/>
        <v/>
      </c>
      <c r="L512" s="142"/>
      <c r="M512" s="142"/>
      <c r="N512" s="142"/>
      <c r="O512" s="146"/>
      <c r="P512" s="146"/>
      <c r="Q512" s="145">
        <f t="shared" si="39"/>
        <v>0</v>
      </c>
      <c r="R512" s="126">
        <f t="shared" si="38"/>
        <v>0</v>
      </c>
    </row>
    <row r="513" spans="1:18" x14ac:dyDescent="0.55000000000000004">
      <c r="A513">
        <v>504</v>
      </c>
      <c r="B513" s="142"/>
      <c r="C513" s="142"/>
      <c r="D513" s="142"/>
      <c r="E513" s="142"/>
      <c r="F513" s="142"/>
      <c r="G513" t="str">
        <f t="shared" si="35"/>
        <v/>
      </c>
      <c r="H513" s="142"/>
      <c r="I513" t="str">
        <f t="shared" ca="1" si="36"/>
        <v/>
      </c>
      <c r="J513" s="142"/>
      <c r="K513" t="str">
        <f t="shared" ca="1" si="37"/>
        <v/>
      </c>
      <c r="L513" s="142"/>
      <c r="M513" s="142"/>
      <c r="N513" s="142"/>
      <c r="O513" s="146"/>
      <c r="P513" s="146"/>
      <c r="Q513" s="145">
        <f t="shared" si="39"/>
        <v>0</v>
      </c>
      <c r="R513" s="126">
        <f t="shared" si="38"/>
        <v>0</v>
      </c>
    </row>
    <row r="514" spans="1:18" x14ac:dyDescent="0.55000000000000004">
      <c r="A514">
        <v>505</v>
      </c>
      <c r="B514" s="142"/>
      <c r="C514" s="142"/>
      <c r="D514" s="142"/>
      <c r="E514" s="142"/>
      <c r="F514" s="142"/>
      <c r="G514" t="str">
        <f t="shared" si="35"/>
        <v/>
      </c>
      <c r="H514" s="142"/>
      <c r="I514" t="str">
        <f t="shared" ca="1" si="36"/>
        <v/>
      </c>
      <c r="J514" s="142"/>
      <c r="K514" t="str">
        <f t="shared" ca="1" si="37"/>
        <v/>
      </c>
      <c r="L514" s="142"/>
      <c r="M514" s="142"/>
      <c r="N514" s="142"/>
      <c r="O514" s="146"/>
      <c r="P514" s="146"/>
      <c r="Q514" s="145">
        <f t="shared" si="39"/>
        <v>0</v>
      </c>
      <c r="R514" s="126">
        <f t="shared" si="38"/>
        <v>0</v>
      </c>
    </row>
    <row r="515" spans="1:18" x14ac:dyDescent="0.55000000000000004">
      <c r="A515">
        <v>506</v>
      </c>
      <c r="B515" s="142"/>
      <c r="C515" s="142"/>
      <c r="D515" s="142"/>
      <c r="E515" s="142"/>
      <c r="F515" s="142"/>
      <c r="G515" t="str">
        <f t="shared" si="35"/>
        <v/>
      </c>
      <c r="H515" s="142"/>
      <c r="I515" t="str">
        <f t="shared" ca="1" si="36"/>
        <v/>
      </c>
      <c r="J515" s="142"/>
      <c r="K515" t="str">
        <f t="shared" ca="1" si="37"/>
        <v/>
      </c>
      <c r="L515" s="142"/>
      <c r="M515" s="142"/>
      <c r="N515" s="142"/>
      <c r="O515" s="146"/>
      <c r="P515" s="146"/>
      <c r="Q515" s="145">
        <f t="shared" si="39"/>
        <v>0</v>
      </c>
      <c r="R515" s="126">
        <f t="shared" si="38"/>
        <v>0</v>
      </c>
    </row>
    <row r="516" spans="1:18" x14ac:dyDescent="0.55000000000000004">
      <c r="A516">
        <v>507</v>
      </c>
      <c r="B516" s="142"/>
      <c r="C516" s="142"/>
      <c r="D516" s="142"/>
      <c r="E516" s="142"/>
      <c r="F516" s="142"/>
      <c r="G516" t="str">
        <f t="shared" si="35"/>
        <v/>
      </c>
      <c r="H516" s="142"/>
      <c r="I516" t="str">
        <f t="shared" ca="1" si="36"/>
        <v/>
      </c>
      <c r="J516" s="142"/>
      <c r="K516" t="str">
        <f t="shared" ca="1" si="37"/>
        <v/>
      </c>
      <c r="L516" s="142"/>
      <c r="M516" s="142"/>
      <c r="N516" s="142"/>
      <c r="O516" s="146"/>
      <c r="P516" s="146"/>
      <c r="Q516" s="145">
        <f t="shared" si="39"/>
        <v>0</v>
      </c>
      <c r="R516" s="126">
        <f t="shared" si="38"/>
        <v>0</v>
      </c>
    </row>
    <row r="517" spans="1:18" x14ac:dyDescent="0.55000000000000004">
      <c r="A517">
        <v>508</v>
      </c>
      <c r="B517" s="142"/>
      <c r="C517" s="142"/>
      <c r="D517" s="142"/>
      <c r="E517" s="142"/>
      <c r="F517" s="142"/>
      <c r="G517" t="str">
        <f t="shared" si="35"/>
        <v/>
      </c>
      <c r="H517" s="142"/>
      <c r="I517" t="str">
        <f t="shared" ca="1" si="36"/>
        <v/>
      </c>
      <c r="J517" s="142"/>
      <c r="K517" t="str">
        <f t="shared" ca="1" si="37"/>
        <v/>
      </c>
      <c r="L517" s="142"/>
      <c r="M517" s="142"/>
      <c r="N517" s="142"/>
      <c r="O517" s="146"/>
      <c r="P517" s="146"/>
      <c r="Q517" s="145">
        <f t="shared" si="39"/>
        <v>0</v>
      </c>
      <c r="R517" s="126">
        <f t="shared" si="38"/>
        <v>0</v>
      </c>
    </row>
    <row r="518" spans="1:18" x14ac:dyDescent="0.55000000000000004">
      <c r="A518">
        <v>509</v>
      </c>
      <c r="B518" s="142"/>
      <c r="C518" s="142"/>
      <c r="D518" s="142"/>
      <c r="E518" s="142"/>
      <c r="F518" s="142"/>
      <c r="G518" t="str">
        <f t="shared" si="35"/>
        <v/>
      </c>
      <c r="H518" s="142"/>
      <c r="I518" t="str">
        <f t="shared" ca="1" si="36"/>
        <v/>
      </c>
      <c r="J518" s="142"/>
      <c r="K518" t="str">
        <f t="shared" ca="1" si="37"/>
        <v/>
      </c>
      <c r="L518" s="142"/>
      <c r="M518" s="142"/>
      <c r="N518" s="142"/>
      <c r="O518" s="146"/>
      <c r="P518" s="146"/>
      <c r="Q518" s="145">
        <f t="shared" si="39"/>
        <v>0</v>
      </c>
      <c r="R518" s="126">
        <f t="shared" si="38"/>
        <v>0</v>
      </c>
    </row>
    <row r="519" spans="1:18" x14ac:dyDescent="0.55000000000000004">
      <c r="A519">
        <v>510</v>
      </c>
      <c r="B519" s="142"/>
      <c r="C519" s="142"/>
      <c r="D519" s="142"/>
      <c r="E519" s="142"/>
      <c r="F519" s="142"/>
      <c r="G519" t="str">
        <f t="shared" si="35"/>
        <v/>
      </c>
      <c r="H519" s="142"/>
      <c r="I519" t="str">
        <f t="shared" ca="1" si="36"/>
        <v/>
      </c>
      <c r="J519" s="142"/>
      <c r="K519" t="str">
        <f t="shared" ca="1" si="37"/>
        <v/>
      </c>
      <c r="L519" s="142"/>
      <c r="M519" s="142"/>
      <c r="N519" s="142"/>
      <c r="O519" s="146"/>
      <c r="P519" s="146"/>
      <c r="Q519" s="145">
        <f t="shared" si="39"/>
        <v>0</v>
      </c>
      <c r="R519" s="126">
        <f t="shared" si="38"/>
        <v>0</v>
      </c>
    </row>
    <row r="520" spans="1:18" x14ac:dyDescent="0.55000000000000004">
      <c r="A520">
        <v>511</v>
      </c>
      <c r="B520" s="142"/>
      <c r="C520" s="142"/>
      <c r="D520" s="142"/>
      <c r="E520" s="142"/>
      <c r="F520" s="142"/>
      <c r="G520" t="str">
        <f t="shared" si="35"/>
        <v/>
      </c>
      <c r="H520" s="142"/>
      <c r="I520" t="str">
        <f t="shared" ca="1" si="36"/>
        <v/>
      </c>
      <c r="J520" s="142"/>
      <c r="K520" t="str">
        <f t="shared" ca="1" si="37"/>
        <v/>
      </c>
      <c r="L520" s="142"/>
      <c r="M520" s="142"/>
      <c r="N520" s="142"/>
      <c r="O520" s="146"/>
      <c r="P520" s="146"/>
      <c r="Q520" s="145">
        <f t="shared" si="39"/>
        <v>0</v>
      </c>
      <c r="R520" s="126">
        <f t="shared" si="38"/>
        <v>0</v>
      </c>
    </row>
    <row r="521" spans="1:18" x14ac:dyDescent="0.55000000000000004">
      <c r="A521">
        <v>512</v>
      </c>
      <c r="B521" s="142"/>
      <c r="C521" s="142"/>
      <c r="D521" s="142"/>
      <c r="E521" s="142"/>
      <c r="F521" s="142"/>
      <c r="G521" t="str">
        <f t="shared" si="35"/>
        <v/>
      </c>
      <c r="H521" s="142"/>
      <c r="I521" t="str">
        <f t="shared" ca="1" si="36"/>
        <v/>
      </c>
      <c r="J521" s="142"/>
      <c r="K521" t="str">
        <f t="shared" ca="1" si="37"/>
        <v/>
      </c>
      <c r="L521" s="142"/>
      <c r="M521" s="142"/>
      <c r="N521" s="142"/>
      <c r="O521" s="146"/>
      <c r="P521" s="146"/>
      <c r="Q521" s="145">
        <f t="shared" si="39"/>
        <v>0</v>
      </c>
      <c r="R521" s="126">
        <f t="shared" si="38"/>
        <v>0</v>
      </c>
    </row>
    <row r="522" spans="1:18" x14ac:dyDescent="0.55000000000000004">
      <c r="A522">
        <v>513</v>
      </c>
      <c r="B522" s="142"/>
      <c r="C522" s="142"/>
      <c r="D522" s="142"/>
      <c r="E522" s="142"/>
      <c r="F522" s="142"/>
      <c r="G522" t="str">
        <f t="shared" si="35"/>
        <v/>
      </c>
      <c r="H522" s="142"/>
      <c r="I522" t="str">
        <f t="shared" ca="1" si="36"/>
        <v/>
      </c>
      <c r="J522" s="142"/>
      <c r="K522" t="str">
        <f t="shared" ca="1" si="37"/>
        <v/>
      </c>
      <c r="L522" s="142"/>
      <c r="M522" s="142"/>
      <c r="N522" s="142"/>
      <c r="O522" s="146"/>
      <c r="P522" s="146"/>
      <c r="Q522" s="145">
        <f t="shared" si="39"/>
        <v>0</v>
      </c>
      <c r="R522" s="126">
        <f t="shared" si="38"/>
        <v>0</v>
      </c>
    </row>
    <row r="523" spans="1:18" x14ac:dyDescent="0.55000000000000004">
      <c r="A523">
        <v>514</v>
      </c>
      <c r="B523" s="142"/>
      <c r="C523" s="142"/>
      <c r="D523" s="142"/>
      <c r="E523" s="142"/>
      <c r="F523" s="142"/>
      <c r="G523" t="str">
        <f t="shared" ref="G523:G586" si="40">LEFT(F523,1)</f>
        <v/>
      </c>
      <c r="H523" s="142"/>
      <c r="I523" t="str">
        <f t="shared" ref="I523:I586" ca="1" si="41">IFERROR(VLOOKUP(H523,INDIRECT(G523&amp;"CATL"),2,FALSE),"")</f>
        <v/>
      </c>
      <c r="J523" s="142"/>
      <c r="K523" t="str">
        <f t="shared" ref="K523:K586" ca="1" si="42">IFERROR(VLOOKUP(J523,INDIRECT("SUB"&amp;I523&amp;"L"),2,FALSE),"")</f>
        <v/>
      </c>
      <c r="L523" s="142"/>
      <c r="M523" s="142"/>
      <c r="N523" s="142"/>
      <c r="O523" s="146"/>
      <c r="P523" s="146"/>
      <c r="Q523" s="145">
        <f t="shared" si="39"/>
        <v>0</v>
      </c>
      <c r="R523" s="126">
        <f t="shared" ref="R523:R586" si="43">O523-P523</f>
        <v>0</v>
      </c>
    </row>
    <row r="524" spans="1:18" x14ac:dyDescent="0.55000000000000004">
      <c r="A524">
        <v>515</v>
      </c>
      <c r="B524" s="142"/>
      <c r="C524" s="142"/>
      <c r="D524" s="142"/>
      <c r="E524" s="142"/>
      <c r="F524" s="142"/>
      <c r="G524" t="str">
        <f t="shared" si="40"/>
        <v/>
      </c>
      <c r="H524" s="142"/>
      <c r="I524" t="str">
        <f t="shared" ca="1" si="41"/>
        <v/>
      </c>
      <c r="J524" s="142"/>
      <c r="K524" t="str">
        <f t="shared" ca="1" si="42"/>
        <v/>
      </c>
      <c r="L524" s="142"/>
      <c r="M524" s="142"/>
      <c r="N524" s="142"/>
      <c r="O524" s="146"/>
      <c r="P524" s="146"/>
      <c r="Q524" s="145">
        <f t="shared" ref="Q524:Q587" si="44">Q523+O524-P524</f>
        <v>0</v>
      </c>
      <c r="R524" s="126">
        <f t="shared" si="43"/>
        <v>0</v>
      </c>
    </row>
    <row r="525" spans="1:18" x14ac:dyDescent="0.55000000000000004">
      <c r="A525">
        <v>516</v>
      </c>
      <c r="B525" s="142"/>
      <c r="C525" s="142"/>
      <c r="D525" s="142"/>
      <c r="E525" s="142"/>
      <c r="F525" s="142"/>
      <c r="G525" t="str">
        <f t="shared" si="40"/>
        <v/>
      </c>
      <c r="H525" s="142"/>
      <c r="I525" t="str">
        <f t="shared" ca="1" si="41"/>
        <v/>
      </c>
      <c r="J525" s="142"/>
      <c r="K525" t="str">
        <f t="shared" ca="1" si="42"/>
        <v/>
      </c>
      <c r="L525" s="142"/>
      <c r="M525" s="142"/>
      <c r="N525" s="142"/>
      <c r="O525" s="146"/>
      <c r="P525" s="146"/>
      <c r="Q525" s="145">
        <f t="shared" si="44"/>
        <v>0</v>
      </c>
      <c r="R525" s="126">
        <f t="shared" si="43"/>
        <v>0</v>
      </c>
    </row>
    <row r="526" spans="1:18" x14ac:dyDescent="0.55000000000000004">
      <c r="A526">
        <v>517</v>
      </c>
      <c r="B526" s="142"/>
      <c r="C526" s="142"/>
      <c r="D526" s="142"/>
      <c r="E526" s="142"/>
      <c r="F526" s="142"/>
      <c r="G526" t="str">
        <f t="shared" si="40"/>
        <v/>
      </c>
      <c r="H526" s="142"/>
      <c r="I526" t="str">
        <f t="shared" ca="1" si="41"/>
        <v/>
      </c>
      <c r="J526" s="142"/>
      <c r="K526" t="str">
        <f t="shared" ca="1" si="42"/>
        <v/>
      </c>
      <c r="L526" s="142"/>
      <c r="M526" s="142"/>
      <c r="N526" s="142"/>
      <c r="O526" s="146"/>
      <c r="P526" s="146"/>
      <c r="Q526" s="145">
        <f t="shared" si="44"/>
        <v>0</v>
      </c>
      <c r="R526" s="126">
        <f t="shared" si="43"/>
        <v>0</v>
      </c>
    </row>
    <row r="527" spans="1:18" x14ac:dyDescent="0.55000000000000004">
      <c r="A527">
        <v>518</v>
      </c>
      <c r="B527" s="142"/>
      <c r="C527" s="142"/>
      <c r="D527" s="142"/>
      <c r="E527" s="142"/>
      <c r="F527" s="142"/>
      <c r="G527" t="str">
        <f t="shared" si="40"/>
        <v/>
      </c>
      <c r="H527" s="142"/>
      <c r="I527" t="str">
        <f t="shared" ca="1" si="41"/>
        <v/>
      </c>
      <c r="J527" s="142"/>
      <c r="K527" t="str">
        <f t="shared" ca="1" si="42"/>
        <v/>
      </c>
      <c r="L527" s="142"/>
      <c r="M527" s="142"/>
      <c r="N527" s="142"/>
      <c r="O527" s="146"/>
      <c r="P527" s="146"/>
      <c r="Q527" s="145">
        <f t="shared" si="44"/>
        <v>0</v>
      </c>
      <c r="R527" s="126">
        <f t="shared" si="43"/>
        <v>0</v>
      </c>
    </row>
    <row r="528" spans="1:18" x14ac:dyDescent="0.55000000000000004">
      <c r="A528">
        <v>519</v>
      </c>
      <c r="B528" s="142"/>
      <c r="C528" s="142"/>
      <c r="D528" s="142"/>
      <c r="E528" s="142"/>
      <c r="F528" s="142"/>
      <c r="G528" t="str">
        <f t="shared" si="40"/>
        <v/>
      </c>
      <c r="H528" s="142"/>
      <c r="I528" t="str">
        <f t="shared" ca="1" si="41"/>
        <v/>
      </c>
      <c r="J528" s="142"/>
      <c r="K528" t="str">
        <f t="shared" ca="1" si="42"/>
        <v/>
      </c>
      <c r="L528" s="142"/>
      <c r="M528" s="142"/>
      <c r="N528" s="142"/>
      <c r="O528" s="146"/>
      <c r="P528" s="146"/>
      <c r="Q528" s="145">
        <f t="shared" si="44"/>
        <v>0</v>
      </c>
      <c r="R528" s="126">
        <f t="shared" si="43"/>
        <v>0</v>
      </c>
    </row>
    <row r="529" spans="1:18" x14ac:dyDescent="0.55000000000000004">
      <c r="A529">
        <v>520</v>
      </c>
      <c r="B529" s="142"/>
      <c r="C529" s="142"/>
      <c r="D529" s="142"/>
      <c r="E529" s="142"/>
      <c r="F529" s="142"/>
      <c r="G529" t="str">
        <f t="shared" si="40"/>
        <v/>
      </c>
      <c r="H529" s="142"/>
      <c r="I529" t="str">
        <f t="shared" ca="1" si="41"/>
        <v/>
      </c>
      <c r="J529" s="142"/>
      <c r="K529" t="str">
        <f t="shared" ca="1" si="42"/>
        <v/>
      </c>
      <c r="L529" s="142"/>
      <c r="M529" s="142"/>
      <c r="N529" s="142"/>
      <c r="O529" s="146"/>
      <c r="P529" s="146"/>
      <c r="Q529" s="145">
        <f t="shared" si="44"/>
        <v>0</v>
      </c>
      <c r="R529" s="126">
        <f t="shared" si="43"/>
        <v>0</v>
      </c>
    </row>
    <row r="530" spans="1:18" x14ac:dyDescent="0.55000000000000004">
      <c r="A530">
        <v>521</v>
      </c>
      <c r="B530" s="142"/>
      <c r="C530" s="142"/>
      <c r="D530" s="142"/>
      <c r="E530" s="142"/>
      <c r="F530" s="142"/>
      <c r="G530" t="str">
        <f t="shared" si="40"/>
        <v/>
      </c>
      <c r="H530" s="142"/>
      <c r="I530" t="str">
        <f t="shared" ca="1" si="41"/>
        <v/>
      </c>
      <c r="J530" s="142"/>
      <c r="K530" t="str">
        <f t="shared" ca="1" si="42"/>
        <v/>
      </c>
      <c r="L530" s="142"/>
      <c r="M530" s="142"/>
      <c r="N530" s="142"/>
      <c r="O530" s="146"/>
      <c r="P530" s="146"/>
      <c r="Q530" s="145">
        <f t="shared" si="44"/>
        <v>0</v>
      </c>
      <c r="R530" s="126">
        <f t="shared" si="43"/>
        <v>0</v>
      </c>
    </row>
    <row r="531" spans="1:18" x14ac:dyDescent="0.55000000000000004">
      <c r="A531">
        <v>522</v>
      </c>
      <c r="B531" s="142"/>
      <c r="C531" s="142"/>
      <c r="D531" s="142"/>
      <c r="E531" s="142"/>
      <c r="F531" s="142"/>
      <c r="G531" t="str">
        <f t="shared" si="40"/>
        <v/>
      </c>
      <c r="H531" s="142"/>
      <c r="I531" t="str">
        <f t="shared" ca="1" si="41"/>
        <v/>
      </c>
      <c r="J531" s="142"/>
      <c r="K531" t="str">
        <f t="shared" ca="1" si="42"/>
        <v/>
      </c>
      <c r="L531" s="142"/>
      <c r="M531" s="142"/>
      <c r="N531" s="142"/>
      <c r="O531" s="146"/>
      <c r="P531" s="146"/>
      <c r="Q531" s="145">
        <f t="shared" si="44"/>
        <v>0</v>
      </c>
      <c r="R531" s="126">
        <f t="shared" si="43"/>
        <v>0</v>
      </c>
    </row>
    <row r="532" spans="1:18" x14ac:dyDescent="0.55000000000000004">
      <c r="A532">
        <v>523</v>
      </c>
      <c r="B532" s="142"/>
      <c r="C532" s="142"/>
      <c r="D532" s="142"/>
      <c r="E532" s="142"/>
      <c r="F532" s="142"/>
      <c r="G532" t="str">
        <f t="shared" si="40"/>
        <v/>
      </c>
      <c r="H532" s="142"/>
      <c r="I532" t="str">
        <f t="shared" ca="1" si="41"/>
        <v/>
      </c>
      <c r="J532" s="142"/>
      <c r="K532" t="str">
        <f t="shared" ca="1" si="42"/>
        <v/>
      </c>
      <c r="L532" s="142"/>
      <c r="M532" s="142"/>
      <c r="N532" s="142"/>
      <c r="O532" s="146"/>
      <c r="P532" s="146"/>
      <c r="Q532" s="145">
        <f t="shared" si="44"/>
        <v>0</v>
      </c>
      <c r="R532" s="126">
        <f t="shared" si="43"/>
        <v>0</v>
      </c>
    </row>
    <row r="533" spans="1:18" x14ac:dyDescent="0.55000000000000004">
      <c r="A533">
        <v>524</v>
      </c>
      <c r="B533" s="142"/>
      <c r="C533" s="142"/>
      <c r="D533" s="142"/>
      <c r="E533" s="142"/>
      <c r="F533" s="142"/>
      <c r="G533" t="str">
        <f t="shared" si="40"/>
        <v/>
      </c>
      <c r="H533" s="142"/>
      <c r="I533" t="str">
        <f t="shared" ca="1" si="41"/>
        <v/>
      </c>
      <c r="J533" s="142"/>
      <c r="K533" t="str">
        <f t="shared" ca="1" si="42"/>
        <v/>
      </c>
      <c r="L533" s="142"/>
      <c r="M533" s="142"/>
      <c r="N533" s="142"/>
      <c r="O533" s="146"/>
      <c r="P533" s="146"/>
      <c r="Q533" s="145">
        <f t="shared" si="44"/>
        <v>0</v>
      </c>
      <c r="R533" s="126">
        <f t="shared" si="43"/>
        <v>0</v>
      </c>
    </row>
    <row r="534" spans="1:18" x14ac:dyDescent="0.55000000000000004">
      <c r="A534">
        <v>525</v>
      </c>
      <c r="B534" s="142"/>
      <c r="C534" s="142"/>
      <c r="D534" s="142"/>
      <c r="E534" s="142"/>
      <c r="F534" s="142"/>
      <c r="G534" t="str">
        <f t="shared" si="40"/>
        <v/>
      </c>
      <c r="H534" s="142"/>
      <c r="I534" t="str">
        <f t="shared" ca="1" si="41"/>
        <v/>
      </c>
      <c r="J534" s="142"/>
      <c r="K534" t="str">
        <f t="shared" ca="1" si="42"/>
        <v/>
      </c>
      <c r="L534" s="142"/>
      <c r="M534" s="142"/>
      <c r="N534" s="142"/>
      <c r="O534" s="146"/>
      <c r="P534" s="146"/>
      <c r="Q534" s="145">
        <f t="shared" si="44"/>
        <v>0</v>
      </c>
      <c r="R534" s="126">
        <f t="shared" si="43"/>
        <v>0</v>
      </c>
    </row>
    <row r="535" spans="1:18" x14ac:dyDescent="0.55000000000000004">
      <c r="A535">
        <v>526</v>
      </c>
      <c r="B535" s="142"/>
      <c r="C535" s="142"/>
      <c r="D535" s="142"/>
      <c r="E535" s="142"/>
      <c r="F535" s="142"/>
      <c r="G535" t="str">
        <f t="shared" si="40"/>
        <v/>
      </c>
      <c r="H535" s="142"/>
      <c r="I535" t="str">
        <f t="shared" ca="1" si="41"/>
        <v/>
      </c>
      <c r="J535" s="142"/>
      <c r="K535" t="str">
        <f t="shared" ca="1" si="42"/>
        <v/>
      </c>
      <c r="L535" s="142"/>
      <c r="M535" s="142"/>
      <c r="N535" s="142"/>
      <c r="O535" s="146"/>
      <c r="P535" s="146"/>
      <c r="Q535" s="145">
        <f t="shared" si="44"/>
        <v>0</v>
      </c>
      <c r="R535" s="126">
        <f t="shared" si="43"/>
        <v>0</v>
      </c>
    </row>
    <row r="536" spans="1:18" x14ac:dyDescent="0.55000000000000004">
      <c r="A536">
        <v>527</v>
      </c>
      <c r="B536" s="142"/>
      <c r="C536" s="142"/>
      <c r="D536" s="142"/>
      <c r="E536" s="142"/>
      <c r="F536" s="142"/>
      <c r="G536" t="str">
        <f t="shared" si="40"/>
        <v/>
      </c>
      <c r="H536" s="142"/>
      <c r="I536" t="str">
        <f t="shared" ca="1" si="41"/>
        <v/>
      </c>
      <c r="J536" s="142"/>
      <c r="K536" t="str">
        <f t="shared" ca="1" si="42"/>
        <v/>
      </c>
      <c r="L536" s="142"/>
      <c r="M536" s="142"/>
      <c r="N536" s="142"/>
      <c r="O536" s="146"/>
      <c r="P536" s="146"/>
      <c r="Q536" s="145">
        <f t="shared" si="44"/>
        <v>0</v>
      </c>
      <c r="R536" s="126">
        <f t="shared" si="43"/>
        <v>0</v>
      </c>
    </row>
    <row r="537" spans="1:18" x14ac:dyDescent="0.55000000000000004">
      <c r="A537">
        <v>528</v>
      </c>
      <c r="B537" s="142"/>
      <c r="C537" s="142"/>
      <c r="D537" s="142"/>
      <c r="E537" s="142"/>
      <c r="F537" s="142"/>
      <c r="G537" t="str">
        <f t="shared" si="40"/>
        <v/>
      </c>
      <c r="H537" s="142"/>
      <c r="I537" t="str">
        <f t="shared" ca="1" si="41"/>
        <v/>
      </c>
      <c r="J537" s="142"/>
      <c r="K537" t="str">
        <f t="shared" ca="1" si="42"/>
        <v/>
      </c>
      <c r="L537" s="142"/>
      <c r="M537" s="142"/>
      <c r="N537" s="142"/>
      <c r="O537" s="146"/>
      <c r="P537" s="146"/>
      <c r="Q537" s="145">
        <f t="shared" si="44"/>
        <v>0</v>
      </c>
      <c r="R537" s="126">
        <f t="shared" si="43"/>
        <v>0</v>
      </c>
    </row>
    <row r="538" spans="1:18" x14ac:dyDescent="0.55000000000000004">
      <c r="A538">
        <v>529</v>
      </c>
      <c r="B538" s="142"/>
      <c r="C538" s="142"/>
      <c r="D538" s="142"/>
      <c r="E538" s="142"/>
      <c r="F538" s="142"/>
      <c r="G538" t="str">
        <f t="shared" si="40"/>
        <v/>
      </c>
      <c r="H538" s="142"/>
      <c r="I538" t="str">
        <f t="shared" ca="1" si="41"/>
        <v/>
      </c>
      <c r="J538" s="142"/>
      <c r="K538" t="str">
        <f t="shared" ca="1" si="42"/>
        <v/>
      </c>
      <c r="L538" s="142"/>
      <c r="M538" s="142"/>
      <c r="N538" s="142"/>
      <c r="O538" s="146"/>
      <c r="P538" s="146"/>
      <c r="Q538" s="145">
        <f t="shared" si="44"/>
        <v>0</v>
      </c>
      <c r="R538" s="126">
        <f t="shared" si="43"/>
        <v>0</v>
      </c>
    </row>
    <row r="539" spans="1:18" x14ac:dyDescent="0.55000000000000004">
      <c r="A539">
        <v>530</v>
      </c>
      <c r="B539" s="142"/>
      <c r="C539" s="142"/>
      <c r="D539" s="142"/>
      <c r="E539" s="142"/>
      <c r="F539" s="142"/>
      <c r="G539" t="str">
        <f t="shared" si="40"/>
        <v/>
      </c>
      <c r="H539" s="142"/>
      <c r="I539" t="str">
        <f t="shared" ca="1" si="41"/>
        <v/>
      </c>
      <c r="J539" s="142"/>
      <c r="K539" t="str">
        <f t="shared" ca="1" si="42"/>
        <v/>
      </c>
      <c r="L539" s="142"/>
      <c r="M539" s="142"/>
      <c r="N539" s="142"/>
      <c r="O539" s="146"/>
      <c r="P539" s="146"/>
      <c r="Q539" s="145">
        <f t="shared" si="44"/>
        <v>0</v>
      </c>
      <c r="R539" s="126">
        <f t="shared" si="43"/>
        <v>0</v>
      </c>
    </row>
    <row r="540" spans="1:18" x14ac:dyDescent="0.55000000000000004">
      <c r="A540">
        <v>531</v>
      </c>
      <c r="B540" s="142"/>
      <c r="C540" s="142"/>
      <c r="D540" s="142"/>
      <c r="E540" s="142"/>
      <c r="F540" s="142"/>
      <c r="G540" t="str">
        <f t="shared" si="40"/>
        <v/>
      </c>
      <c r="H540" s="142"/>
      <c r="I540" t="str">
        <f t="shared" ca="1" si="41"/>
        <v/>
      </c>
      <c r="J540" s="142"/>
      <c r="K540" t="str">
        <f t="shared" ca="1" si="42"/>
        <v/>
      </c>
      <c r="L540" s="142"/>
      <c r="M540" s="142"/>
      <c r="N540" s="142"/>
      <c r="O540" s="146"/>
      <c r="P540" s="146"/>
      <c r="Q540" s="145">
        <f t="shared" si="44"/>
        <v>0</v>
      </c>
      <c r="R540" s="126">
        <f t="shared" si="43"/>
        <v>0</v>
      </c>
    </row>
    <row r="541" spans="1:18" x14ac:dyDescent="0.55000000000000004">
      <c r="A541">
        <v>532</v>
      </c>
      <c r="B541" s="142"/>
      <c r="C541" s="142"/>
      <c r="D541" s="142"/>
      <c r="E541" s="142"/>
      <c r="F541" s="142"/>
      <c r="G541" t="str">
        <f t="shared" si="40"/>
        <v/>
      </c>
      <c r="H541" s="142"/>
      <c r="I541" t="str">
        <f t="shared" ca="1" si="41"/>
        <v/>
      </c>
      <c r="J541" s="142"/>
      <c r="K541" t="str">
        <f t="shared" ca="1" si="42"/>
        <v/>
      </c>
      <c r="L541" s="142"/>
      <c r="M541" s="142"/>
      <c r="N541" s="142"/>
      <c r="O541" s="146"/>
      <c r="P541" s="146"/>
      <c r="Q541" s="145">
        <f t="shared" si="44"/>
        <v>0</v>
      </c>
      <c r="R541" s="126">
        <f t="shared" si="43"/>
        <v>0</v>
      </c>
    </row>
    <row r="542" spans="1:18" x14ac:dyDescent="0.55000000000000004">
      <c r="A542">
        <v>533</v>
      </c>
      <c r="B542" s="142"/>
      <c r="C542" s="142"/>
      <c r="D542" s="142"/>
      <c r="E542" s="142"/>
      <c r="F542" s="142"/>
      <c r="G542" t="str">
        <f t="shared" si="40"/>
        <v/>
      </c>
      <c r="H542" s="142"/>
      <c r="I542" t="str">
        <f t="shared" ca="1" si="41"/>
        <v/>
      </c>
      <c r="J542" s="142"/>
      <c r="K542" t="str">
        <f t="shared" ca="1" si="42"/>
        <v/>
      </c>
      <c r="L542" s="142"/>
      <c r="M542" s="142"/>
      <c r="N542" s="142"/>
      <c r="O542" s="146"/>
      <c r="P542" s="146"/>
      <c r="Q542" s="145">
        <f t="shared" si="44"/>
        <v>0</v>
      </c>
      <c r="R542" s="126">
        <f t="shared" si="43"/>
        <v>0</v>
      </c>
    </row>
    <row r="543" spans="1:18" x14ac:dyDescent="0.55000000000000004">
      <c r="A543">
        <v>534</v>
      </c>
      <c r="B543" s="142"/>
      <c r="C543" s="142"/>
      <c r="D543" s="142"/>
      <c r="E543" s="142"/>
      <c r="F543" s="142"/>
      <c r="G543" t="str">
        <f t="shared" si="40"/>
        <v/>
      </c>
      <c r="H543" s="142"/>
      <c r="I543" t="str">
        <f t="shared" ca="1" si="41"/>
        <v/>
      </c>
      <c r="J543" s="142"/>
      <c r="K543" t="str">
        <f t="shared" ca="1" si="42"/>
        <v/>
      </c>
      <c r="L543" s="142"/>
      <c r="M543" s="142"/>
      <c r="N543" s="142"/>
      <c r="O543" s="146"/>
      <c r="P543" s="146"/>
      <c r="Q543" s="145">
        <f t="shared" si="44"/>
        <v>0</v>
      </c>
      <c r="R543" s="126">
        <f t="shared" si="43"/>
        <v>0</v>
      </c>
    </row>
    <row r="544" spans="1:18" x14ac:dyDescent="0.55000000000000004">
      <c r="A544">
        <v>535</v>
      </c>
      <c r="B544" s="142"/>
      <c r="C544" s="142"/>
      <c r="D544" s="142"/>
      <c r="E544" s="142"/>
      <c r="F544" s="142"/>
      <c r="G544" t="str">
        <f t="shared" si="40"/>
        <v/>
      </c>
      <c r="H544" s="142"/>
      <c r="I544" t="str">
        <f t="shared" ca="1" si="41"/>
        <v/>
      </c>
      <c r="J544" s="142"/>
      <c r="K544" t="str">
        <f t="shared" ca="1" si="42"/>
        <v/>
      </c>
      <c r="L544" s="142"/>
      <c r="M544" s="142"/>
      <c r="N544" s="142"/>
      <c r="O544" s="146"/>
      <c r="P544" s="146"/>
      <c r="Q544" s="145">
        <f t="shared" si="44"/>
        <v>0</v>
      </c>
      <c r="R544" s="126">
        <f t="shared" si="43"/>
        <v>0</v>
      </c>
    </row>
    <row r="545" spans="1:18" x14ac:dyDescent="0.55000000000000004">
      <c r="A545">
        <v>536</v>
      </c>
      <c r="B545" s="142"/>
      <c r="C545" s="142"/>
      <c r="D545" s="142"/>
      <c r="E545" s="142"/>
      <c r="F545" s="142"/>
      <c r="G545" t="str">
        <f t="shared" si="40"/>
        <v/>
      </c>
      <c r="H545" s="142"/>
      <c r="I545" t="str">
        <f t="shared" ca="1" si="41"/>
        <v/>
      </c>
      <c r="J545" s="142"/>
      <c r="K545" t="str">
        <f t="shared" ca="1" si="42"/>
        <v/>
      </c>
      <c r="L545" s="142"/>
      <c r="M545" s="142"/>
      <c r="N545" s="142"/>
      <c r="O545" s="146"/>
      <c r="P545" s="146"/>
      <c r="Q545" s="145">
        <f t="shared" si="44"/>
        <v>0</v>
      </c>
      <c r="R545" s="126">
        <f t="shared" si="43"/>
        <v>0</v>
      </c>
    </row>
    <row r="546" spans="1:18" x14ac:dyDescent="0.55000000000000004">
      <c r="A546">
        <v>537</v>
      </c>
      <c r="B546" s="142"/>
      <c r="C546" s="142"/>
      <c r="D546" s="142"/>
      <c r="E546" s="142"/>
      <c r="F546" s="142"/>
      <c r="G546" t="str">
        <f t="shared" si="40"/>
        <v/>
      </c>
      <c r="H546" s="142"/>
      <c r="I546" t="str">
        <f t="shared" ca="1" si="41"/>
        <v/>
      </c>
      <c r="J546" s="142"/>
      <c r="K546" t="str">
        <f t="shared" ca="1" si="42"/>
        <v/>
      </c>
      <c r="L546" s="142"/>
      <c r="M546" s="142"/>
      <c r="N546" s="142"/>
      <c r="O546" s="146"/>
      <c r="P546" s="146"/>
      <c r="Q546" s="145">
        <f t="shared" si="44"/>
        <v>0</v>
      </c>
      <c r="R546" s="126">
        <f t="shared" si="43"/>
        <v>0</v>
      </c>
    </row>
    <row r="547" spans="1:18" x14ac:dyDescent="0.55000000000000004">
      <c r="A547">
        <v>538</v>
      </c>
      <c r="B547" s="142"/>
      <c r="C547" s="142"/>
      <c r="D547" s="142"/>
      <c r="E547" s="142"/>
      <c r="F547" s="142"/>
      <c r="G547" t="str">
        <f t="shared" si="40"/>
        <v/>
      </c>
      <c r="H547" s="142"/>
      <c r="I547" t="str">
        <f t="shared" ca="1" si="41"/>
        <v/>
      </c>
      <c r="J547" s="142"/>
      <c r="K547" t="str">
        <f t="shared" ca="1" si="42"/>
        <v/>
      </c>
      <c r="L547" s="142"/>
      <c r="M547" s="142"/>
      <c r="N547" s="142"/>
      <c r="O547" s="146"/>
      <c r="P547" s="146"/>
      <c r="Q547" s="145">
        <f t="shared" si="44"/>
        <v>0</v>
      </c>
      <c r="R547" s="126">
        <f t="shared" si="43"/>
        <v>0</v>
      </c>
    </row>
    <row r="548" spans="1:18" x14ac:dyDescent="0.55000000000000004">
      <c r="A548">
        <v>539</v>
      </c>
      <c r="B548" s="142"/>
      <c r="C548" s="142"/>
      <c r="D548" s="142"/>
      <c r="E548" s="142"/>
      <c r="F548" s="142"/>
      <c r="G548" t="str">
        <f t="shared" si="40"/>
        <v/>
      </c>
      <c r="H548" s="142"/>
      <c r="I548" t="str">
        <f t="shared" ca="1" si="41"/>
        <v/>
      </c>
      <c r="J548" s="142"/>
      <c r="K548" t="str">
        <f t="shared" ca="1" si="42"/>
        <v/>
      </c>
      <c r="L548" s="142"/>
      <c r="M548" s="142"/>
      <c r="N548" s="142"/>
      <c r="O548" s="146"/>
      <c r="P548" s="146"/>
      <c r="Q548" s="145">
        <f t="shared" si="44"/>
        <v>0</v>
      </c>
      <c r="R548" s="126">
        <f t="shared" si="43"/>
        <v>0</v>
      </c>
    </row>
    <row r="549" spans="1:18" x14ac:dyDescent="0.55000000000000004">
      <c r="A549">
        <v>540</v>
      </c>
      <c r="B549" s="142"/>
      <c r="C549" s="142"/>
      <c r="D549" s="142"/>
      <c r="E549" s="142"/>
      <c r="F549" s="142"/>
      <c r="G549" t="str">
        <f t="shared" si="40"/>
        <v/>
      </c>
      <c r="H549" s="142"/>
      <c r="I549" t="str">
        <f t="shared" ca="1" si="41"/>
        <v/>
      </c>
      <c r="J549" s="142"/>
      <c r="K549" t="str">
        <f t="shared" ca="1" si="42"/>
        <v/>
      </c>
      <c r="L549" s="142"/>
      <c r="M549" s="142"/>
      <c r="N549" s="142"/>
      <c r="O549" s="146"/>
      <c r="P549" s="146"/>
      <c r="Q549" s="145">
        <f t="shared" si="44"/>
        <v>0</v>
      </c>
      <c r="R549" s="126">
        <f t="shared" si="43"/>
        <v>0</v>
      </c>
    </row>
    <row r="550" spans="1:18" x14ac:dyDescent="0.55000000000000004">
      <c r="A550">
        <v>541</v>
      </c>
      <c r="B550" s="142"/>
      <c r="C550" s="142"/>
      <c r="D550" s="142"/>
      <c r="E550" s="142"/>
      <c r="F550" s="142"/>
      <c r="G550" t="str">
        <f t="shared" si="40"/>
        <v/>
      </c>
      <c r="H550" s="142"/>
      <c r="I550" t="str">
        <f t="shared" ca="1" si="41"/>
        <v/>
      </c>
      <c r="J550" s="142"/>
      <c r="K550" t="str">
        <f t="shared" ca="1" si="42"/>
        <v/>
      </c>
      <c r="L550" s="142"/>
      <c r="M550" s="142"/>
      <c r="N550" s="142"/>
      <c r="O550" s="146"/>
      <c r="P550" s="146"/>
      <c r="Q550" s="145">
        <f t="shared" si="44"/>
        <v>0</v>
      </c>
      <c r="R550" s="126">
        <f t="shared" si="43"/>
        <v>0</v>
      </c>
    </row>
    <row r="551" spans="1:18" x14ac:dyDescent="0.55000000000000004">
      <c r="A551">
        <v>542</v>
      </c>
      <c r="B551" s="142"/>
      <c r="C551" s="142"/>
      <c r="D551" s="142"/>
      <c r="E551" s="142"/>
      <c r="F551" s="142"/>
      <c r="G551" t="str">
        <f t="shared" si="40"/>
        <v/>
      </c>
      <c r="H551" s="142"/>
      <c r="I551" t="str">
        <f t="shared" ca="1" si="41"/>
        <v/>
      </c>
      <c r="J551" s="142"/>
      <c r="K551" t="str">
        <f t="shared" ca="1" si="42"/>
        <v/>
      </c>
      <c r="L551" s="142"/>
      <c r="M551" s="142"/>
      <c r="N551" s="142"/>
      <c r="O551" s="146"/>
      <c r="P551" s="146"/>
      <c r="Q551" s="145">
        <f t="shared" si="44"/>
        <v>0</v>
      </c>
      <c r="R551" s="126">
        <f t="shared" si="43"/>
        <v>0</v>
      </c>
    </row>
    <row r="552" spans="1:18" x14ac:dyDescent="0.55000000000000004">
      <c r="A552">
        <v>543</v>
      </c>
      <c r="B552" s="142"/>
      <c r="C552" s="142"/>
      <c r="D552" s="142"/>
      <c r="E552" s="142"/>
      <c r="F552" s="142"/>
      <c r="G552" t="str">
        <f t="shared" si="40"/>
        <v/>
      </c>
      <c r="H552" s="142"/>
      <c r="I552" t="str">
        <f t="shared" ca="1" si="41"/>
        <v/>
      </c>
      <c r="J552" s="142"/>
      <c r="K552" t="str">
        <f t="shared" ca="1" si="42"/>
        <v/>
      </c>
      <c r="L552" s="142"/>
      <c r="M552" s="142"/>
      <c r="N552" s="142"/>
      <c r="O552" s="146"/>
      <c r="P552" s="146"/>
      <c r="Q552" s="145">
        <f t="shared" si="44"/>
        <v>0</v>
      </c>
      <c r="R552" s="126">
        <f t="shared" si="43"/>
        <v>0</v>
      </c>
    </row>
    <row r="553" spans="1:18" x14ac:dyDescent="0.55000000000000004">
      <c r="A553">
        <v>544</v>
      </c>
      <c r="B553" s="142"/>
      <c r="C553" s="142"/>
      <c r="D553" s="142"/>
      <c r="E553" s="142"/>
      <c r="F553" s="142"/>
      <c r="G553" t="str">
        <f t="shared" si="40"/>
        <v/>
      </c>
      <c r="H553" s="142"/>
      <c r="I553" t="str">
        <f t="shared" ca="1" si="41"/>
        <v/>
      </c>
      <c r="J553" s="142"/>
      <c r="K553" t="str">
        <f t="shared" ca="1" si="42"/>
        <v/>
      </c>
      <c r="L553" s="142"/>
      <c r="M553" s="142"/>
      <c r="N553" s="142"/>
      <c r="O553" s="146"/>
      <c r="P553" s="146"/>
      <c r="Q553" s="145">
        <f t="shared" si="44"/>
        <v>0</v>
      </c>
      <c r="R553" s="126">
        <f t="shared" si="43"/>
        <v>0</v>
      </c>
    </row>
    <row r="554" spans="1:18" x14ac:dyDescent="0.55000000000000004">
      <c r="A554">
        <v>545</v>
      </c>
      <c r="B554" s="142"/>
      <c r="C554" s="142"/>
      <c r="D554" s="142"/>
      <c r="E554" s="142"/>
      <c r="F554" s="142"/>
      <c r="G554" t="str">
        <f t="shared" si="40"/>
        <v/>
      </c>
      <c r="H554" s="142"/>
      <c r="I554" t="str">
        <f t="shared" ca="1" si="41"/>
        <v/>
      </c>
      <c r="J554" s="142"/>
      <c r="K554" t="str">
        <f t="shared" ca="1" si="42"/>
        <v/>
      </c>
      <c r="L554" s="142"/>
      <c r="M554" s="142"/>
      <c r="N554" s="142"/>
      <c r="O554" s="146"/>
      <c r="P554" s="146"/>
      <c r="Q554" s="145">
        <f t="shared" si="44"/>
        <v>0</v>
      </c>
      <c r="R554" s="126">
        <f t="shared" si="43"/>
        <v>0</v>
      </c>
    </row>
    <row r="555" spans="1:18" x14ac:dyDescent="0.55000000000000004">
      <c r="A555">
        <v>546</v>
      </c>
      <c r="B555" s="142"/>
      <c r="C555" s="142"/>
      <c r="D555" s="142"/>
      <c r="E555" s="142"/>
      <c r="F555" s="142"/>
      <c r="G555" t="str">
        <f t="shared" si="40"/>
        <v/>
      </c>
      <c r="H555" s="142"/>
      <c r="I555" t="str">
        <f t="shared" ca="1" si="41"/>
        <v/>
      </c>
      <c r="J555" s="142"/>
      <c r="K555" t="str">
        <f t="shared" ca="1" si="42"/>
        <v/>
      </c>
      <c r="L555" s="142"/>
      <c r="M555" s="142"/>
      <c r="N555" s="142"/>
      <c r="O555" s="146"/>
      <c r="P555" s="146"/>
      <c r="Q555" s="145">
        <f t="shared" si="44"/>
        <v>0</v>
      </c>
      <c r="R555" s="126">
        <f t="shared" si="43"/>
        <v>0</v>
      </c>
    </row>
    <row r="556" spans="1:18" x14ac:dyDescent="0.55000000000000004">
      <c r="A556">
        <v>547</v>
      </c>
      <c r="B556" s="142"/>
      <c r="C556" s="142"/>
      <c r="D556" s="142"/>
      <c r="E556" s="142"/>
      <c r="F556" s="142"/>
      <c r="G556" t="str">
        <f t="shared" si="40"/>
        <v/>
      </c>
      <c r="H556" s="142"/>
      <c r="I556" t="str">
        <f t="shared" ca="1" si="41"/>
        <v/>
      </c>
      <c r="J556" s="142"/>
      <c r="K556" t="str">
        <f t="shared" ca="1" si="42"/>
        <v/>
      </c>
      <c r="L556" s="142"/>
      <c r="M556" s="142"/>
      <c r="N556" s="142"/>
      <c r="O556" s="146"/>
      <c r="P556" s="146"/>
      <c r="Q556" s="145">
        <f t="shared" si="44"/>
        <v>0</v>
      </c>
      <c r="R556" s="126">
        <f t="shared" si="43"/>
        <v>0</v>
      </c>
    </row>
    <row r="557" spans="1:18" x14ac:dyDescent="0.55000000000000004">
      <c r="A557">
        <v>548</v>
      </c>
      <c r="B557" s="142"/>
      <c r="C557" s="142"/>
      <c r="D557" s="142"/>
      <c r="E557" s="142"/>
      <c r="F557" s="142"/>
      <c r="G557" t="str">
        <f t="shared" si="40"/>
        <v/>
      </c>
      <c r="H557" s="142"/>
      <c r="I557" t="str">
        <f t="shared" ca="1" si="41"/>
        <v/>
      </c>
      <c r="J557" s="142"/>
      <c r="K557" t="str">
        <f t="shared" ca="1" si="42"/>
        <v/>
      </c>
      <c r="L557" s="142"/>
      <c r="M557" s="142"/>
      <c r="N557" s="142"/>
      <c r="O557" s="146"/>
      <c r="P557" s="146"/>
      <c r="Q557" s="145">
        <f t="shared" si="44"/>
        <v>0</v>
      </c>
      <c r="R557" s="126">
        <f t="shared" si="43"/>
        <v>0</v>
      </c>
    </row>
    <row r="558" spans="1:18" x14ac:dyDescent="0.55000000000000004">
      <c r="A558">
        <v>549</v>
      </c>
      <c r="B558" s="142"/>
      <c r="C558" s="142"/>
      <c r="D558" s="142"/>
      <c r="E558" s="142"/>
      <c r="F558" s="142"/>
      <c r="G558" t="str">
        <f t="shared" si="40"/>
        <v/>
      </c>
      <c r="H558" s="142"/>
      <c r="I558" t="str">
        <f t="shared" ca="1" si="41"/>
        <v/>
      </c>
      <c r="J558" s="142"/>
      <c r="K558" t="str">
        <f t="shared" ca="1" si="42"/>
        <v/>
      </c>
      <c r="L558" s="142"/>
      <c r="M558" s="142"/>
      <c r="N558" s="142"/>
      <c r="O558" s="146"/>
      <c r="P558" s="146"/>
      <c r="Q558" s="145">
        <f t="shared" si="44"/>
        <v>0</v>
      </c>
      <c r="R558" s="126">
        <f t="shared" si="43"/>
        <v>0</v>
      </c>
    </row>
    <row r="559" spans="1:18" x14ac:dyDescent="0.55000000000000004">
      <c r="A559">
        <v>550</v>
      </c>
      <c r="B559" s="142"/>
      <c r="C559" s="142"/>
      <c r="D559" s="142"/>
      <c r="E559" s="142"/>
      <c r="F559" s="142"/>
      <c r="G559" t="str">
        <f t="shared" si="40"/>
        <v/>
      </c>
      <c r="H559" s="142"/>
      <c r="I559" t="str">
        <f t="shared" ca="1" si="41"/>
        <v/>
      </c>
      <c r="J559" s="142"/>
      <c r="K559" t="str">
        <f t="shared" ca="1" si="42"/>
        <v/>
      </c>
      <c r="L559" s="142"/>
      <c r="M559" s="142"/>
      <c r="N559" s="142"/>
      <c r="O559" s="146"/>
      <c r="P559" s="146"/>
      <c r="Q559" s="145">
        <f t="shared" si="44"/>
        <v>0</v>
      </c>
      <c r="R559" s="126">
        <f t="shared" si="43"/>
        <v>0</v>
      </c>
    </row>
    <row r="560" spans="1:18" x14ac:dyDescent="0.55000000000000004">
      <c r="A560">
        <v>551</v>
      </c>
      <c r="B560" s="142"/>
      <c r="C560" s="142"/>
      <c r="D560" s="142"/>
      <c r="E560" s="142"/>
      <c r="F560" s="142"/>
      <c r="G560" t="str">
        <f t="shared" si="40"/>
        <v/>
      </c>
      <c r="H560" s="142"/>
      <c r="I560" t="str">
        <f t="shared" ca="1" si="41"/>
        <v/>
      </c>
      <c r="J560" s="142"/>
      <c r="K560" t="str">
        <f t="shared" ca="1" si="42"/>
        <v/>
      </c>
      <c r="L560" s="142"/>
      <c r="M560" s="142"/>
      <c r="N560" s="142"/>
      <c r="O560" s="146"/>
      <c r="P560" s="146"/>
      <c r="Q560" s="145">
        <f t="shared" si="44"/>
        <v>0</v>
      </c>
      <c r="R560" s="126">
        <f t="shared" si="43"/>
        <v>0</v>
      </c>
    </row>
    <row r="561" spans="1:18" x14ac:dyDescent="0.55000000000000004">
      <c r="A561">
        <v>552</v>
      </c>
      <c r="B561" s="142"/>
      <c r="C561" s="142"/>
      <c r="D561" s="142"/>
      <c r="E561" s="142"/>
      <c r="F561" s="142"/>
      <c r="G561" t="str">
        <f t="shared" si="40"/>
        <v/>
      </c>
      <c r="H561" s="142"/>
      <c r="I561" t="str">
        <f t="shared" ca="1" si="41"/>
        <v/>
      </c>
      <c r="J561" s="142"/>
      <c r="K561" t="str">
        <f t="shared" ca="1" si="42"/>
        <v/>
      </c>
      <c r="L561" s="142"/>
      <c r="M561" s="142"/>
      <c r="N561" s="142"/>
      <c r="O561" s="146"/>
      <c r="P561" s="146"/>
      <c r="Q561" s="145">
        <f t="shared" si="44"/>
        <v>0</v>
      </c>
      <c r="R561" s="126">
        <f t="shared" si="43"/>
        <v>0</v>
      </c>
    </row>
    <row r="562" spans="1:18" x14ac:dyDescent="0.55000000000000004">
      <c r="A562">
        <v>553</v>
      </c>
      <c r="B562" s="142"/>
      <c r="C562" s="142"/>
      <c r="D562" s="142"/>
      <c r="E562" s="142"/>
      <c r="F562" s="142"/>
      <c r="G562" t="str">
        <f t="shared" si="40"/>
        <v/>
      </c>
      <c r="H562" s="142"/>
      <c r="I562" t="str">
        <f t="shared" ca="1" si="41"/>
        <v/>
      </c>
      <c r="J562" s="142"/>
      <c r="K562" t="str">
        <f t="shared" ca="1" si="42"/>
        <v/>
      </c>
      <c r="L562" s="142"/>
      <c r="M562" s="142"/>
      <c r="N562" s="142"/>
      <c r="O562" s="146"/>
      <c r="P562" s="146"/>
      <c r="Q562" s="145">
        <f t="shared" si="44"/>
        <v>0</v>
      </c>
      <c r="R562" s="126">
        <f t="shared" si="43"/>
        <v>0</v>
      </c>
    </row>
    <row r="563" spans="1:18" x14ac:dyDescent="0.55000000000000004">
      <c r="A563">
        <v>554</v>
      </c>
      <c r="B563" s="142"/>
      <c r="C563" s="142"/>
      <c r="D563" s="142"/>
      <c r="E563" s="142"/>
      <c r="F563" s="142"/>
      <c r="G563" t="str">
        <f t="shared" si="40"/>
        <v/>
      </c>
      <c r="H563" s="142"/>
      <c r="I563" t="str">
        <f t="shared" ca="1" si="41"/>
        <v/>
      </c>
      <c r="J563" s="142"/>
      <c r="K563" t="str">
        <f t="shared" ca="1" si="42"/>
        <v/>
      </c>
      <c r="L563" s="142"/>
      <c r="M563" s="142"/>
      <c r="N563" s="142"/>
      <c r="O563" s="146"/>
      <c r="P563" s="146"/>
      <c r="Q563" s="145">
        <f t="shared" si="44"/>
        <v>0</v>
      </c>
      <c r="R563" s="126">
        <f t="shared" si="43"/>
        <v>0</v>
      </c>
    </row>
    <row r="564" spans="1:18" x14ac:dyDescent="0.55000000000000004">
      <c r="A564">
        <v>555</v>
      </c>
      <c r="B564" s="142"/>
      <c r="C564" s="142"/>
      <c r="D564" s="142"/>
      <c r="E564" s="142"/>
      <c r="F564" s="142"/>
      <c r="G564" t="str">
        <f t="shared" si="40"/>
        <v/>
      </c>
      <c r="H564" s="142"/>
      <c r="I564" t="str">
        <f t="shared" ca="1" si="41"/>
        <v/>
      </c>
      <c r="J564" s="142"/>
      <c r="K564" t="str">
        <f t="shared" ca="1" si="42"/>
        <v/>
      </c>
      <c r="L564" s="142"/>
      <c r="M564" s="142"/>
      <c r="N564" s="142"/>
      <c r="O564" s="146"/>
      <c r="P564" s="146"/>
      <c r="Q564" s="145">
        <f t="shared" si="44"/>
        <v>0</v>
      </c>
      <c r="R564" s="126">
        <f t="shared" si="43"/>
        <v>0</v>
      </c>
    </row>
    <row r="565" spans="1:18" x14ac:dyDescent="0.55000000000000004">
      <c r="A565">
        <v>556</v>
      </c>
      <c r="B565" s="142"/>
      <c r="C565" s="142"/>
      <c r="D565" s="142"/>
      <c r="E565" s="142"/>
      <c r="F565" s="142"/>
      <c r="G565" t="str">
        <f t="shared" si="40"/>
        <v/>
      </c>
      <c r="H565" s="142"/>
      <c r="I565" t="str">
        <f t="shared" ca="1" si="41"/>
        <v/>
      </c>
      <c r="J565" s="142"/>
      <c r="K565" t="str">
        <f t="shared" ca="1" si="42"/>
        <v/>
      </c>
      <c r="L565" s="142"/>
      <c r="M565" s="142"/>
      <c r="N565" s="142"/>
      <c r="O565" s="146"/>
      <c r="P565" s="146"/>
      <c r="Q565" s="145">
        <f t="shared" si="44"/>
        <v>0</v>
      </c>
      <c r="R565" s="126">
        <f t="shared" si="43"/>
        <v>0</v>
      </c>
    </row>
    <row r="566" spans="1:18" x14ac:dyDescent="0.55000000000000004">
      <c r="A566">
        <v>557</v>
      </c>
      <c r="B566" s="142"/>
      <c r="C566" s="142"/>
      <c r="D566" s="142"/>
      <c r="E566" s="142"/>
      <c r="F566" s="142"/>
      <c r="G566" t="str">
        <f t="shared" si="40"/>
        <v/>
      </c>
      <c r="H566" s="142"/>
      <c r="I566" t="str">
        <f t="shared" ca="1" si="41"/>
        <v/>
      </c>
      <c r="J566" s="142"/>
      <c r="K566" t="str">
        <f t="shared" ca="1" si="42"/>
        <v/>
      </c>
      <c r="L566" s="142"/>
      <c r="M566" s="142"/>
      <c r="N566" s="142"/>
      <c r="O566" s="146"/>
      <c r="P566" s="146"/>
      <c r="Q566" s="145">
        <f t="shared" si="44"/>
        <v>0</v>
      </c>
      <c r="R566" s="126">
        <f t="shared" si="43"/>
        <v>0</v>
      </c>
    </row>
    <row r="567" spans="1:18" x14ac:dyDescent="0.55000000000000004">
      <c r="A567">
        <v>558</v>
      </c>
      <c r="B567" s="142"/>
      <c r="C567" s="142"/>
      <c r="D567" s="142"/>
      <c r="E567" s="142"/>
      <c r="F567" s="142"/>
      <c r="G567" t="str">
        <f t="shared" si="40"/>
        <v/>
      </c>
      <c r="H567" s="142"/>
      <c r="I567" t="str">
        <f t="shared" ca="1" si="41"/>
        <v/>
      </c>
      <c r="J567" s="142"/>
      <c r="K567" t="str">
        <f t="shared" ca="1" si="42"/>
        <v/>
      </c>
      <c r="L567" s="142"/>
      <c r="M567" s="142"/>
      <c r="N567" s="142"/>
      <c r="O567" s="146"/>
      <c r="P567" s="146"/>
      <c r="Q567" s="145">
        <f t="shared" si="44"/>
        <v>0</v>
      </c>
      <c r="R567" s="126">
        <f t="shared" si="43"/>
        <v>0</v>
      </c>
    </row>
    <row r="568" spans="1:18" x14ac:dyDescent="0.55000000000000004">
      <c r="A568">
        <v>559</v>
      </c>
      <c r="B568" s="142"/>
      <c r="C568" s="142"/>
      <c r="D568" s="142"/>
      <c r="E568" s="142"/>
      <c r="F568" s="142"/>
      <c r="G568" t="str">
        <f t="shared" si="40"/>
        <v/>
      </c>
      <c r="H568" s="142"/>
      <c r="I568" t="str">
        <f t="shared" ca="1" si="41"/>
        <v/>
      </c>
      <c r="J568" s="142"/>
      <c r="K568" t="str">
        <f t="shared" ca="1" si="42"/>
        <v/>
      </c>
      <c r="L568" s="142"/>
      <c r="M568" s="142"/>
      <c r="N568" s="142"/>
      <c r="O568" s="146"/>
      <c r="P568" s="146"/>
      <c r="Q568" s="145">
        <f t="shared" si="44"/>
        <v>0</v>
      </c>
      <c r="R568" s="126">
        <f t="shared" si="43"/>
        <v>0</v>
      </c>
    </row>
    <row r="569" spans="1:18" x14ac:dyDescent="0.55000000000000004">
      <c r="A569">
        <v>560</v>
      </c>
      <c r="B569" s="142"/>
      <c r="C569" s="142"/>
      <c r="D569" s="142"/>
      <c r="E569" s="142"/>
      <c r="F569" s="142"/>
      <c r="G569" t="str">
        <f t="shared" si="40"/>
        <v/>
      </c>
      <c r="H569" s="142"/>
      <c r="I569" t="str">
        <f t="shared" ca="1" si="41"/>
        <v/>
      </c>
      <c r="J569" s="142"/>
      <c r="K569" t="str">
        <f t="shared" ca="1" si="42"/>
        <v/>
      </c>
      <c r="L569" s="142"/>
      <c r="M569" s="142"/>
      <c r="N569" s="142"/>
      <c r="O569" s="146"/>
      <c r="P569" s="146"/>
      <c r="Q569" s="145">
        <f t="shared" si="44"/>
        <v>0</v>
      </c>
      <c r="R569" s="126">
        <f t="shared" si="43"/>
        <v>0</v>
      </c>
    </row>
    <row r="570" spans="1:18" x14ac:dyDescent="0.55000000000000004">
      <c r="A570">
        <v>561</v>
      </c>
      <c r="B570" s="142"/>
      <c r="C570" s="142"/>
      <c r="D570" s="142"/>
      <c r="E570" s="142"/>
      <c r="F570" s="142"/>
      <c r="G570" t="str">
        <f t="shared" si="40"/>
        <v/>
      </c>
      <c r="H570" s="142"/>
      <c r="I570" t="str">
        <f t="shared" ca="1" si="41"/>
        <v/>
      </c>
      <c r="J570" s="142"/>
      <c r="K570" t="str">
        <f t="shared" ca="1" si="42"/>
        <v/>
      </c>
      <c r="L570" s="142"/>
      <c r="M570" s="142"/>
      <c r="N570" s="142"/>
      <c r="O570" s="146"/>
      <c r="P570" s="146"/>
      <c r="Q570" s="145">
        <f t="shared" si="44"/>
        <v>0</v>
      </c>
      <c r="R570" s="126">
        <f t="shared" si="43"/>
        <v>0</v>
      </c>
    </row>
    <row r="571" spans="1:18" x14ac:dyDescent="0.55000000000000004">
      <c r="A571">
        <v>562</v>
      </c>
      <c r="B571" s="142"/>
      <c r="C571" s="142"/>
      <c r="D571" s="142"/>
      <c r="E571" s="142"/>
      <c r="F571" s="142"/>
      <c r="G571" t="str">
        <f t="shared" si="40"/>
        <v/>
      </c>
      <c r="H571" s="142"/>
      <c r="I571" t="str">
        <f t="shared" ca="1" si="41"/>
        <v/>
      </c>
      <c r="J571" s="142"/>
      <c r="K571" t="str">
        <f t="shared" ca="1" si="42"/>
        <v/>
      </c>
      <c r="L571" s="142"/>
      <c r="M571" s="142"/>
      <c r="N571" s="142"/>
      <c r="O571" s="146"/>
      <c r="P571" s="146"/>
      <c r="Q571" s="145">
        <f t="shared" si="44"/>
        <v>0</v>
      </c>
      <c r="R571" s="126">
        <f t="shared" si="43"/>
        <v>0</v>
      </c>
    </row>
    <row r="572" spans="1:18" x14ac:dyDescent="0.55000000000000004">
      <c r="A572">
        <v>563</v>
      </c>
      <c r="B572" s="142"/>
      <c r="C572" s="142"/>
      <c r="D572" s="142"/>
      <c r="E572" s="142"/>
      <c r="F572" s="142"/>
      <c r="G572" t="str">
        <f t="shared" si="40"/>
        <v/>
      </c>
      <c r="H572" s="142"/>
      <c r="I572" t="str">
        <f t="shared" ca="1" si="41"/>
        <v/>
      </c>
      <c r="J572" s="142"/>
      <c r="K572" t="str">
        <f t="shared" ca="1" si="42"/>
        <v/>
      </c>
      <c r="L572" s="142"/>
      <c r="M572" s="142"/>
      <c r="N572" s="142"/>
      <c r="O572" s="146"/>
      <c r="P572" s="146"/>
      <c r="Q572" s="145">
        <f t="shared" si="44"/>
        <v>0</v>
      </c>
      <c r="R572" s="126">
        <f t="shared" si="43"/>
        <v>0</v>
      </c>
    </row>
    <row r="573" spans="1:18" x14ac:dyDescent="0.55000000000000004">
      <c r="A573">
        <v>564</v>
      </c>
      <c r="B573" s="142"/>
      <c r="C573" s="142"/>
      <c r="D573" s="142"/>
      <c r="E573" s="142"/>
      <c r="F573" s="142"/>
      <c r="G573" t="str">
        <f t="shared" si="40"/>
        <v/>
      </c>
      <c r="H573" s="142"/>
      <c r="I573" t="str">
        <f t="shared" ca="1" si="41"/>
        <v/>
      </c>
      <c r="J573" s="142"/>
      <c r="K573" t="str">
        <f t="shared" ca="1" si="42"/>
        <v/>
      </c>
      <c r="L573" s="142"/>
      <c r="M573" s="142"/>
      <c r="N573" s="142"/>
      <c r="O573" s="146"/>
      <c r="P573" s="146"/>
      <c r="Q573" s="145">
        <f t="shared" si="44"/>
        <v>0</v>
      </c>
      <c r="R573" s="126">
        <f t="shared" si="43"/>
        <v>0</v>
      </c>
    </row>
    <row r="574" spans="1:18" x14ac:dyDescent="0.55000000000000004">
      <c r="A574">
        <v>565</v>
      </c>
      <c r="B574" s="142"/>
      <c r="C574" s="142"/>
      <c r="D574" s="142"/>
      <c r="E574" s="142"/>
      <c r="F574" s="142"/>
      <c r="G574" t="str">
        <f t="shared" si="40"/>
        <v/>
      </c>
      <c r="H574" s="142"/>
      <c r="I574" t="str">
        <f t="shared" ca="1" si="41"/>
        <v/>
      </c>
      <c r="J574" s="142"/>
      <c r="K574" t="str">
        <f t="shared" ca="1" si="42"/>
        <v/>
      </c>
      <c r="L574" s="142"/>
      <c r="M574" s="142"/>
      <c r="N574" s="142"/>
      <c r="O574" s="146"/>
      <c r="P574" s="146"/>
      <c r="Q574" s="145">
        <f t="shared" si="44"/>
        <v>0</v>
      </c>
      <c r="R574" s="126">
        <f t="shared" si="43"/>
        <v>0</v>
      </c>
    </row>
    <row r="575" spans="1:18" x14ac:dyDescent="0.55000000000000004">
      <c r="A575">
        <v>566</v>
      </c>
      <c r="B575" s="142"/>
      <c r="C575" s="142"/>
      <c r="D575" s="142"/>
      <c r="E575" s="142"/>
      <c r="F575" s="142"/>
      <c r="G575" t="str">
        <f t="shared" si="40"/>
        <v/>
      </c>
      <c r="H575" s="142"/>
      <c r="I575" t="str">
        <f t="shared" ca="1" si="41"/>
        <v/>
      </c>
      <c r="J575" s="142"/>
      <c r="K575" t="str">
        <f t="shared" ca="1" si="42"/>
        <v/>
      </c>
      <c r="L575" s="142"/>
      <c r="M575" s="142"/>
      <c r="N575" s="142"/>
      <c r="O575" s="146"/>
      <c r="P575" s="146"/>
      <c r="Q575" s="145">
        <f t="shared" si="44"/>
        <v>0</v>
      </c>
      <c r="R575" s="126">
        <f t="shared" si="43"/>
        <v>0</v>
      </c>
    </row>
    <row r="576" spans="1:18" x14ac:dyDescent="0.55000000000000004">
      <c r="A576">
        <v>567</v>
      </c>
      <c r="B576" s="142"/>
      <c r="C576" s="142"/>
      <c r="D576" s="142"/>
      <c r="E576" s="142"/>
      <c r="F576" s="142"/>
      <c r="G576" t="str">
        <f t="shared" si="40"/>
        <v/>
      </c>
      <c r="H576" s="142"/>
      <c r="I576" t="str">
        <f t="shared" ca="1" si="41"/>
        <v/>
      </c>
      <c r="J576" s="142"/>
      <c r="K576" t="str">
        <f t="shared" ca="1" si="42"/>
        <v/>
      </c>
      <c r="L576" s="142"/>
      <c r="M576" s="142"/>
      <c r="N576" s="142"/>
      <c r="O576" s="146"/>
      <c r="P576" s="146"/>
      <c r="Q576" s="145">
        <f t="shared" si="44"/>
        <v>0</v>
      </c>
      <c r="R576" s="126">
        <f t="shared" si="43"/>
        <v>0</v>
      </c>
    </row>
    <row r="577" spans="1:18" x14ac:dyDescent="0.55000000000000004">
      <c r="A577">
        <v>568</v>
      </c>
      <c r="B577" s="142"/>
      <c r="C577" s="142"/>
      <c r="D577" s="142"/>
      <c r="E577" s="142"/>
      <c r="F577" s="142"/>
      <c r="G577" t="str">
        <f t="shared" si="40"/>
        <v/>
      </c>
      <c r="H577" s="142"/>
      <c r="I577" t="str">
        <f t="shared" ca="1" si="41"/>
        <v/>
      </c>
      <c r="J577" s="142"/>
      <c r="K577" t="str">
        <f t="shared" ca="1" si="42"/>
        <v/>
      </c>
      <c r="L577" s="142"/>
      <c r="M577" s="142"/>
      <c r="N577" s="142"/>
      <c r="O577" s="146"/>
      <c r="P577" s="146"/>
      <c r="Q577" s="145">
        <f t="shared" si="44"/>
        <v>0</v>
      </c>
      <c r="R577" s="126">
        <f t="shared" si="43"/>
        <v>0</v>
      </c>
    </row>
    <row r="578" spans="1:18" x14ac:dyDescent="0.55000000000000004">
      <c r="A578">
        <v>569</v>
      </c>
      <c r="B578" s="142"/>
      <c r="C578" s="142"/>
      <c r="D578" s="142"/>
      <c r="E578" s="142"/>
      <c r="F578" s="142"/>
      <c r="G578" t="str">
        <f t="shared" si="40"/>
        <v/>
      </c>
      <c r="H578" s="142"/>
      <c r="I578" t="str">
        <f t="shared" ca="1" si="41"/>
        <v/>
      </c>
      <c r="J578" s="142"/>
      <c r="K578" t="str">
        <f t="shared" ca="1" si="42"/>
        <v/>
      </c>
      <c r="L578" s="142"/>
      <c r="M578" s="142"/>
      <c r="N578" s="142"/>
      <c r="O578" s="146"/>
      <c r="P578" s="146"/>
      <c r="Q578" s="145">
        <f t="shared" si="44"/>
        <v>0</v>
      </c>
      <c r="R578" s="126">
        <f t="shared" si="43"/>
        <v>0</v>
      </c>
    </row>
    <row r="579" spans="1:18" x14ac:dyDescent="0.55000000000000004">
      <c r="A579">
        <v>570</v>
      </c>
      <c r="B579" s="142"/>
      <c r="C579" s="142"/>
      <c r="D579" s="142"/>
      <c r="E579" s="142"/>
      <c r="F579" s="142"/>
      <c r="G579" t="str">
        <f t="shared" si="40"/>
        <v/>
      </c>
      <c r="H579" s="142"/>
      <c r="I579" t="str">
        <f t="shared" ca="1" si="41"/>
        <v/>
      </c>
      <c r="J579" s="142"/>
      <c r="K579" t="str">
        <f t="shared" ca="1" si="42"/>
        <v/>
      </c>
      <c r="L579" s="142"/>
      <c r="M579" s="142"/>
      <c r="N579" s="142"/>
      <c r="O579" s="146"/>
      <c r="P579" s="146"/>
      <c r="Q579" s="145">
        <f t="shared" si="44"/>
        <v>0</v>
      </c>
      <c r="R579" s="126">
        <f t="shared" si="43"/>
        <v>0</v>
      </c>
    </row>
    <row r="580" spans="1:18" x14ac:dyDescent="0.55000000000000004">
      <c r="A580">
        <v>571</v>
      </c>
      <c r="B580" s="142"/>
      <c r="C580" s="142"/>
      <c r="D580" s="142"/>
      <c r="E580" s="142"/>
      <c r="F580" s="142"/>
      <c r="G580" t="str">
        <f t="shared" si="40"/>
        <v/>
      </c>
      <c r="H580" s="142"/>
      <c r="I580" t="str">
        <f t="shared" ca="1" si="41"/>
        <v/>
      </c>
      <c r="J580" s="142"/>
      <c r="K580" t="str">
        <f t="shared" ca="1" si="42"/>
        <v/>
      </c>
      <c r="L580" s="142"/>
      <c r="M580" s="142"/>
      <c r="N580" s="142"/>
      <c r="O580" s="146"/>
      <c r="P580" s="146"/>
      <c r="Q580" s="145">
        <f t="shared" si="44"/>
        <v>0</v>
      </c>
      <c r="R580" s="126">
        <f t="shared" si="43"/>
        <v>0</v>
      </c>
    </row>
    <row r="581" spans="1:18" x14ac:dyDescent="0.55000000000000004">
      <c r="A581">
        <v>572</v>
      </c>
      <c r="B581" s="142"/>
      <c r="C581" s="142"/>
      <c r="D581" s="142"/>
      <c r="E581" s="142"/>
      <c r="F581" s="142"/>
      <c r="G581" t="str">
        <f t="shared" si="40"/>
        <v/>
      </c>
      <c r="H581" s="142"/>
      <c r="I581" t="str">
        <f t="shared" ca="1" si="41"/>
        <v/>
      </c>
      <c r="J581" s="142"/>
      <c r="K581" t="str">
        <f t="shared" ca="1" si="42"/>
        <v/>
      </c>
      <c r="L581" s="142"/>
      <c r="M581" s="142"/>
      <c r="N581" s="142"/>
      <c r="O581" s="146"/>
      <c r="P581" s="146"/>
      <c r="Q581" s="145">
        <f t="shared" si="44"/>
        <v>0</v>
      </c>
      <c r="R581" s="126">
        <f t="shared" si="43"/>
        <v>0</v>
      </c>
    </row>
    <row r="582" spans="1:18" x14ac:dyDescent="0.55000000000000004">
      <c r="A582">
        <v>573</v>
      </c>
      <c r="B582" s="142"/>
      <c r="C582" s="142"/>
      <c r="D582" s="142"/>
      <c r="E582" s="142"/>
      <c r="F582" s="142"/>
      <c r="G582" t="str">
        <f t="shared" si="40"/>
        <v/>
      </c>
      <c r="H582" s="142"/>
      <c r="I582" t="str">
        <f t="shared" ca="1" si="41"/>
        <v/>
      </c>
      <c r="J582" s="142"/>
      <c r="K582" t="str">
        <f t="shared" ca="1" si="42"/>
        <v/>
      </c>
      <c r="L582" s="142"/>
      <c r="M582" s="142"/>
      <c r="N582" s="142"/>
      <c r="O582" s="146"/>
      <c r="P582" s="146"/>
      <c r="Q582" s="145">
        <f t="shared" si="44"/>
        <v>0</v>
      </c>
      <c r="R582" s="126">
        <f t="shared" si="43"/>
        <v>0</v>
      </c>
    </row>
    <row r="583" spans="1:18" x14ac:dyDescent="0.55000000000000004">
      <c r="A583">
        <v>574</v>
      </c>
      <c r="B583" s="142"/>
      <c r="C583" s="142"/>
      <c r="D583" s="142"/>
      <c r="E583" s="142"/>
      <c r="F583" s="142"/>
      <c r="G583" t="str">
        <f t="shared" si="40"/>
        <v/>
      </c>
      <c r="H583" s="142"/>
      <c r="I583" t="str">
        <f t="shared" ca="1" si="41"/>
        <v/>
      </c>
      <c r="J583" s="142"/>
      <c r="K583" t="str">
        <f t="shared" ca="1" si="42"/>
        <v/>
      </c>
      <c r="L583" s="142"/>
      <c r="M583" s="142"/>
      <c r="N583" s="142"/>
      <c r="O583" s="146"/>
      <c r="P583" s="146"/>
      <c r="Q583" s="145">
        <f t="shared" si="44"/>
        <v>0</v>
      </c>
      <c r="R583" s="126">
        <f t="shared" si="43"/>
        <v>0</v>
      </c>
    </row>
    <row r="584" spans="1:18" x14ac:dyDescent="0.55000000000000004">
      <c r="A584">
        <v>575</v>
      </c>
      <c r="B584" s="142"/>
      <c r="C584" s="142"/>
      <c r="D584" s="142"/>
      <c r="E584" s="142"/>
      <c r="F584" s="142"/>
      <c r="G584" t="str">
        <f t="shared" si="40"/>
        <v/>
      </c>
      <c r="H584" s="142"/>
      <c r="I584" t="str">
        <f t="shared" ca="1" si="41"/>
        <v/>
      </c>
      <c r="J584" s="142"/>
      <c r="K584" t="str">
        <f t="shared" ca="1" si="42"/>
        <v/>
      </c>
      <c r="L584" s="142"/>
      <c r="M584" s="142"/>
      <c r="N584" s="142"/>
      <c r="O584" s="146"/>
      <c r="P584" s="146"/>
      <c r="Q584" s="145">
        <f t="shared" si="44"/>
        <v>0</v>
      </c>
      <c r="R584" s="126">
        <f t="shared" si="43"/>
        <v>0</v>
      </c>
    </row>
    <row r="585" spans="1:18" x14ac:dyDescent="0.55000000000000004">
      <c r="A585">
        <v>576</v>
      </c>
      <c r="B585" s="142"/>
      <c r="C585" s="142"/>
      <c r="D585" s="142"/>
      <c r="E585" s="142"/>
      <c r="F585" s="142"/>
      <c r="G585" t="str">
        <f t="shared" si="40"/>
        <v/>
      </c>
      <c r="H585" s="142"/>
      <c r="I585" t="str">
        <f t="shared" ca="1" si="41"/>
        <v/>
      </c>
      <c r="J585" s="142"/>
      <c r="K585" t="str">
        <f t="shared" ca="1" si="42"/>
        <v/>
      </c>
      <c r="L585" s="142"/>
      <c r="M585" s="142"/>
      <c r="N585" s="142"/>
      <c r="O585" s="146"/>
      <c r="P585" s="146"/>
      <c r="Q585" s="145">
        <f t="shared" si="44"/>
        <v>0</v>
      </c>
      <c r="R585" s="126">
        <f t="shared" si="43"/>
        <v>0</v>
      </c>
    </row>
    <row r="586" spans="1:18" x14ac:dyDescent="0.55000000000000004">
      <c r="A586">
        <v>577</v>
      </c>
      <c r="B586" s="142"/>
      <c r="C586" s="142"/>
      <c r="D586" s="142"/>
      <c r="E586" s="142"/>
      <c r="F586" s="142"/>
      <c r="G586" t="str">
        <f t="shared" si="40"/>
        <v/>
      </c>
      <c r="H586" s="142"/>
      <c r="I586" t="str">
        <f t="shared" ca="1" si="41"/>
        <v/>
      </c>
      <c r="J586" s="142"/>
      <c r="K586" t="str">
        <f t="shared" ca="1" si="42"/>
        <v/>
      </c>
      <c r="L586" s="142"/>
      <c r="M586" s="142"/>
      <c r="N586" s="142"/>
      <c r="O586" s="146"/>
      <c r="P586" s="146"/>
      <c r="Q586" s="145">
        <f t="shared" si="44"/>
        <v>0</v>
      </c>
      <c r="R586" s="126">
        <f t="shared" si="43"/>
        <v>0</v>
      </c>
    </row>
    <row r="587" spans="1:18" x14ac:dyDescent="0.55000000000000004">
      <c r="A587">
        <v>578</v>
      </c>
      <c r="B587" s="142"/>
      <c r="C587" s="142"/>
      <c r="D587" s="142"/>
      <c r="E587" s="142"/>
      <c r="F587" s="142"/>
      <c r="G587" t="str">
        <f t="shared" ref="G587:G650" si="45">LEFT(F587,1)</f>
        <v/>
      </c>
      <c r="H587" s="142"/>
      <c r="I587" t="str">
        <f t="shared" ref="I587:I650" ca="1" si="46">IFERROR(VLOOKUP(H587,INDIRECT(G587&amp;"CATL"),2,FALSE),"")</f>
        <v/>
      </c>
      <c r="J587" s="142"/>
      <c r="K587" t="str">
        <f t="shared" ref="K587:K650" ca="1" si="47">IFERROR(VLOOKUP(J587,INDIRECT("SUB"&amp;I587&amp;"L"),2,FALSE),"")</f>
        <v/>
      </c>
      <c r="L587" s="142"/>
      <c r="M587" s="142"/>
      <c r="N587" s="142"/>
      <c r="O587" s="146"/>
      <c r="P587" s="146"/>
      <c r="Q587" s="145">
        <f t="shared" si="44"/>
        <v>0</v>
      </c>
      <c r="R587" s="126">
        <f t="shared" ref="R587:R650" si="48">O587-P587</f>
        <v>0</v>
      </c>
    </row>
    <row r="588" spans="1:18" x14ac:dyDescent="0.55000000000000004">
      <c r="A588">
        <v>579</v>
      </c>
      <c r="B588" s="142"/>
      <c r="C588" s="142"/>
      <c r="D588" s="142"/>
      <c r="E588" s="142"/>
      <c r="F588" s="142"/>
      <c r="G588" t="str">
        <f t="shared" si="45"/>
        <v/>
      </c>
      <c r="H588" s="142"/>
      <c r="I588" t="str">
        <f t="shared" ca="1" si="46"/>
        <v/>
      </c>
      <c r="J588" s="142"/>
      <c r="K588" t="str">
        <f t="shared" ca="1" si="47"/>
        <v/>
      </c>
      <c r="L588" s="142"/>
      <c r="M588" s="142"/>
      <c r="N588" s="142"/>
      <c r="O588" s="146"/>
      <c r="P588" s="146"/>
      <c r="Q588" s="145">
        <f t="shared" ref="Q588:Q651" si="49">Q587+O588-P588</f>
        <v>0</v>
      </c>
      <c r="R588" s="126">
        <f t="shared" si="48"/>
        <v>0</v>
      </c>
    </row>
    <row r="589" spans="1:18" x14ac:dyDescent="0.55000000000000004">
      <c r="A589">
        <v>580</v>
      </c>
      <c r="B589" s="142"/>
      <c r="C589" s="142"/>
      <c r="D589" s="142"/>
      <c r="E589" s="142"/>
      <c r="F589" s="142"/>
      <c r="G589" t="str">
        <f t="shared" si="45"/>
        <v/>
      </c>
      <c r="H589" s="142"/>
      <c r="I589" t="str">
        <f t="shared" ca="1" si="46"/>
        <v/>
      </c>
      <c r="J589" s="142"/>
      <c r="K589" t="str">
        <f t="shared" ca="1" si="47"/>
        <v/>
      </c>
      <c r="L589" s="142"/>
      <c r="M589" s="142"/>
      <c r="N589" s="142"/>
      <c r="O589" s="146"/>
      <c r="P589" s="146"/>
      <c r="Q589" s="145">
        <f t="shared" si="49"/>
        <v>0</v>
      </c>
      <c r="R589" s="126">
        <f t="shared" si="48"/>
        <v>0</v>
      </c>
    </row>
    <row r="590" spans="1:18" x14ac:dyDescent="0.55000000000000004">
      <c r="A590">
        <v>581</v>
      </c>
      <c r="B590" s="142"/>
      <c r="C590" s="142"/>
      <c r="D590" s="142"/>
      <c r="E590" s="142"/>
      <c r="F590" s="142"/>
      <c r="G590" t="str">
        <f t="shared" si="45"/>
        <v/>
      </c>
      <c r="H590" s="142"/>
      <c r="I590" t="str">
        <f t="shared" ca="1" si="46"/>
        <v/>
      </c>
      <c r="J590" s="142"/>
      <c r="K590" t="str">
        <f t="shared" ca="1" si="47"/>
        <v/>
      </c>
      <c r="L590" s="142"/>
      <c r="M590" s="142"/>
      <c r="N590" s="142"/>
      <c r="O590" s="146"/>
      <c r="P590" s="146"/>
      <c r="Q590" s="145">
        <f t="shared" si="49"/>
        <v>0</v>
      </c>
      <c r="R590" s="126">
        <f t="shared" si="48"/>
        <v>0</v>
      </c>
    </row>
    <row r="591" spans="1:18" x14ac:dyDescent="0.55000000000000004">
      <c r="A591">
        <v>582</v>
      </c>
      <c r="B591" s="142"/>
      <c r="C591" s="142"/>
      <c r="D591" s="142"/>
      <c r="E591" s="142"/>
      <c r="F591" s="142"/>
      <c r="G591" t="str">
        <f t="shared" si="45"/>
        <v/>
      </c>
      <c r="H591" s="142"/>
      <c r="I591" t="str">
        <f t="shared" ca="1" si="46"/>
        <v/>
      </c>
      <c r="J591" s="142"/>
      <c r="K591" t="str">
        <f t="shared" ca="1" si="47"/>
        <v/>
      </c>
      <c r="L591" s="142"/>
      <c r="M591" s="142"/>
      <c r="N591" s="142"/>
      <c r="O591" s="146"/>
      <c r="P591" s="146"/>
      <c r="Q591" s="145">
        <f t="shared" si="49"/>
        <v>0</v>
      </c>
      <c r="R591" s="126">
        <f t="shared" si="48"/>
        <v>0</v>
      </c>
    </row>
    <row r="592" spans="1:18" x14ac:dyDescent="0.55000000000000004">
      <c r="A592">
        <v>583</v>
      </c>
      <c r="B592" s="142"/>
      <c r="C592" s="142"/>
      <c r="D592" s="142"/>
      <c r="E592" s="142"/>
      <c r="F592" s="142"/>
      <c r="G592" t="str">
        <f t="shared" si="45"/>
        <v/>
      </c>
      <c r="H592" s="142"/>
      <c r="I592" t="str">
        <f t="shared" ca="1" si="46"/>
        <v/>
      </c>
      <c r="J592" s="142"/>
      <c r="K592" t="str">
        <f t="shared" ca="1" si="47"/>
        <v/>
      </c>
      <c r="L592" s="142"/>
      <c r="M592" s="142"/>
      <c r="N592" s="142"/>
      <c r="O592" s="146"/>
      <c r="P592" s="146"/>
      <c r="Q592" s="145">
        <f t="shared" si="49"/>
        <v>0</v>
      </c>
      <c r="R592" s="126">
        <f t="shared" si="48"/>
        <v>0</v>
      </c>
    </row>
    <row r="593" spans="1:18" x14ac:dyDescent="0.55000000000000004">
      <c r="A593">
        <v>584</v>
      </c>
      <c r="B593" s="142"/>
      <c r="C593" s="142"/>
      <c r="D593" s="142"/>
      <c r="E593" s="142"/>
      <c r="F593" s="142"/>
      <c r="G593" t="str">
        <f t="shared" si="45"/>
        <v/>
      </c>
      <c r="H593" s="142"/>
      <c r="I593" t="str">
        <f t="shared" ca="1" si="46"/>
        <v/>
      </c>
      <c r="J593" s="142"/>
      <c r="K593" t="str">
        <f t="shared" ca="1" si="47"/>
        <v/>
      </c>
      <c r="L593" s="142"/>
      <c r="M593" s="142"/>
      <c r="N593" s="142"/>
      <c r="O593" s="146"/>
      <c r="P593" s="146"/>
      <c r="Q593" s="145">
        <f t="shared" si="49"/>
        <v>0</v>
      </c>
      <c r="R593" s="126">
        <f t="shared" si="48"/>
        <v>0</v>
      </c>
    </row>
    <row r="594" spans="1:18" x14ac:dyDescent="0.55000000000000004">
      <c r="A594">
        <v>585</v>
      </c>
      <c r="B594" s="142"/>
      <c r="C594" s="142"/>
      <c r="D594" s="142"/>
      <c r="E594" s="142"/>
      <c r="F594" s="142"/>
      <c r="G594" t="str">
        <f t="shared" si="45"/>
        <v/>
      </c>
      <c r="H594" s="142"/>
      <c r="I594" t="str">
        <f t="shared" ca="1" si="46"/>
        <v/>
      </c>
      <c r="J594" s="142"/>
      <c r="K594" t="str">
        <f t="shared" ca="1" si="47"/>
        <v/>
      </c>
      <c r="L594" s="142"/>
      <c r="M594" s="142"/>
      <c r="N594" s="142"/>
      <c r="O594" s="146"/>
      <c r="P594" s="146"/>
      <c r="Q594" s="145">
        <f t="shared" si="49"/>
        <v>0</v>
      </c>
      <c r="R594" s="126">
        <f t="shared" si="48"/>
        <v>0</v>
      </c>
    </row>
    <row r="595" spans="1:18" x14ac:dyDescent="0.55000000000000004">
      <c r="A595">
        <v>586</v>
      </c>
      <c r="B595" s="142"/>
      <c r="C595" s="142"/>
      <c r="D595" s="142"/>
      <c r="E595" s="142"/>
      <c r="F595" s="142"/>
      <c r="G595" t="str">
        <f t="shared" si="45"/>
        <v/>
      </c>
      <c r="H595" s="142"/>
      <c r="I595" t="str">
        <f t="shared" ca="1" si="46"/>
        <v/>
      </c>
      <c r="J595" s="142"/>
      <c r="K595" t="str">
        <f t="shared" ca="1" si="47"/>
        <v/>
      </c>
      <c r="L595" s="142"/>
      <c r="M595" s="142"/>
      <c r="N595" s="142"/>
      <c r="O595" s="146"/>
      <c r="P595" s="146"/>
      <c r="Q595" s="145">
        <f t="shared" si="49"/>
        <v>0</v>
      </c>
      <c r="R595" s="126">
        <f t="shared" si="48"/>
        <v>0</v>
      </c>
    </row>
    <row r="596" spans="1:18" x14ac:dyDescent="0.55000000000000004">
      <c r="A596">
        <v>587</v>
      </c>
      <c r="B596" s="142"/>
      <c r="C596" s="142"/>
      <c r="D596" s="142"/>
      <c r="E596" s="142"/>
      <c r="F596" s="142"/>
      <c r="G596" t="str">
        <f t="shared" si="45"/>
        <v/>
      </c>
      <c r="H596" s="142"/>
      <c r="I596" t="str">
        <f t="shared" ca="1" si="46"/>
        <v/>
      </c>
      <c r="J596" s="142"/>
      <c r="K596" t="str">
        <f t="shared" ca="1" si="47"/>
        <v/>
      </c>
      <c r="L596" s="142"/>
      <c r="M596" s="142"/>
      <c r="N596" s="142"/>
      <c r="O596" s="146"/>
      <c r="P596" s="146"/>
      <c r="Q596" s="145">
        <f t="shared" si="49"/>
        <v>0</v>
      </c>
      <c r="R596" s="126">
        <f t="shared" si="48"/>
        <v>0</v>
      </c>
    </row>
    <row r="597" spans="1:18" x14ac:dyDescent="0.55000000000000004">
      <c r="A597">
        <v>588</v>
      </c>
      <c r="B597" s="142"/>
      <c r="C597" s="142"/>
      <c r="D597" s="142"/>
      <c r="E597" s="142"/>
      <c r="F597" s="142"/>
      <c r="G597" t="str">
        <f t="shared" si="45"/>
        <v/>
      </c>
      <c r="H597" s="142"/>
      <c r="I597" t="str">
        <f t="shared" ca="1" si="46"/>
        <v/>
      </c>
      <c r="J597" s="142"/>
      <c r="K597" t="str">
        <f t="shared" ca="1" si="47"/>
        <v/>
      </c>
      <c r="L597" s="142"/>
      <c r="M597" s="142"/>
      <c r="N597" s="142"/>
      <c r="O597" s="146"/>
      <c r="P597" s="146"/>
      <c r="Q597" s="145">
        <f t="shared" si="49"/>
        <v>0</v>
      </c>
      <c r="R597" s="126">
        <f t="shared" si="48"/>
        <v>0</v>
      </c>
    </row>
    <row r="598" spans="1:18" x14ac:dyDescent="0.55000000000000004">
      <c r="A598">
        <v>589</v>
      </c>
      <c r="B598" s="142"/>
      <c r="C598" s="142"/>
      <c r="D598" s="142"/>
      <c r="E598" s="142"/>
      <c r="F598" s="142"/>
      <c r="G598" t="str">
        <f t="shared" si="45"/>
        <v/>
      </c>
      <c r="H598" s="142"/>
      <c r="I598" t="str">
        <f t="shared" ca="1" si="46"/>
        <v/>
      </c>
      <c r="J598" s="142"/>
      <c r="K598" t="str">
        <f t="shared" ca="1" si="47"/>
        <v/>
      </c>
      <c r="L598" s="142"/>
      <c r="M598" s="142"/>
      <c r="N598" s="142"/>
      <c r="O598" s="146"/>
      <c r="P598" s="146"/>
      <c r="Q598" s="145">
        <f t="shared" si="49"/>
        <v>0</v>
      </c>
      <c r="R598" s="126">
        <f t="shared" si="48"/>
        <v>0</v>
      </c>
    </row>
    <row r="599" spans="1:18" x14ac:dyDescent="0.55000000000000004">
      <c r="A599">
        <v>590</v>
      </c>
      <c r="B599" s="142"/>
      <c r="C599" s="142"/>
      <c r="D599" s="142"/>
      <c r="E599" s="142"/>
      <c r="F599" s="142"/>
      <c r="G599" t="str">
        <f t="shared" si="45"/>
        <v/>
      </c>
      <c r="H599" s="142"/>
      <c r="I599" t="str">
        <f t="shared" ca="1" si="46"/>
        <v/>
      </c>
      <c r="J599" s="142"/>
      <c r="K599" t="str">
        <f t="shared" ca="1" si="47"/>
        <v/>
      </c>
      <c r="L599" s="142"/>
      <c r="M599" s="142"/>
      <c r="N599" s="142"/>
      <c r="O599" s="146"/>
      <c r="P599" s="146"/>
      <c r="Q599" s="145">
        <f t="shared" si="49"/>
        <v>0</v>
      </c>
      <c r="R599" s="126">
        <f t="shared" si="48"/>
        <v>0</v>
      </c>
    </row>
    <row r="600" spans="1:18" x14ac:dyDescent="0.55000000000000004">
      <c r="A600">
        <v>591</v>
      </c>
      <c r="B600" s="142"/>
      <c r="C600" s="142"/>
      <c r="D600" s="142"/>
      <c r="E600" s="142"/>
      <c r="F600" s="142"/>
      <c r="G600" t="str">
        <f t="shared" si="45"/>
        <v/>
      </c>
      <c r="H600" s="142"/>
      <c r="I600" t="str">
        <f t="shared" ca="1" si="46"/>
        <v/>
      </c>
      <c r="J600" s="142"/>
      <c r="K600" t="str">
        <f t="shared" ca="1" si="47"/>
        <v/>
      </c>
      <c r="L600" s="142"/>
      <c r="M600" s="142"/>
      <c r="N600" s="142"/>
      <c r="O600" s="146"/>
      <c r="P600" s="146"/>
      <c r="Q600" s="145">
        <f t="shared" si="49"/>
        <v>0</v>
      </c>
      <c r="R600" s="126">
        <f t="shared" si="48"/>
        <v>0</v>
      </c>
    </row>
    <row r="601" spans="1:18" x14ac:dyDescent="0.55000000000000004">
      <c r="A601">
        <v>592</v>
      </c>
      <c r="B601" s="142"/>
      <c r="C601" s="142"/>
      <c r="D601" s="142"/>
      <c r="E601" s="142"/>
      <c r="F601" s="142"/>
      <c r="G601" t="str">
        <f t="shared" si="45"/>
        <v/>
      </c>
      <c r="H601" s="142"/>
      <c r="I601" t="str">
        <f t="shared" ca="1" si="46"/>
        <v/>
      </c>
      <c r="J601" s="142"/>
      <c r="K601" t="str">
        <f t="shared" ca="1" si="47"/>
        <v/>
      </c>
      <c r="L601" s="142"/>
      <c r="M601" s="142"/>
      <c r="N601" s="142"/>
      <c r="O601" s="146"/>
      <c r="P601" s="146"/>
      <c r="Q601" s="145">
        <f t="shared" si="49"/>
        <v>0</v>
      </c>
      <c r="R601" s="126">
        <f t="shared" si="48"/>
        <v>0</v>
      </c>
    </row>
    <row r="602" spans="1:18" x14ac:dyDescent="0.55000000000000004">
      <c r="A602">
        <v>593</v>
      </c>
      <c r="B602" s="142"/>
      <c r="C602" s="142"/>
      <c r="D602" s="142"/>
      <c r="E602" s="142"/>
      <c r="F602" s="142"/>
      <c r="G602" t="str">
        <f t="shared" si="45"/>
        <v/>
      </c>
      <c r="H602" s="142"/>
      <c r="I602" t="str">
        <f t="shared" ca="1" si="46"/>
        <v/>
      </c>
      <c r="J602" s="142"/>
      <c r="K602" t="str">
        <f t="shared" ca="1" si="47"/>
        <v/>
      </c>
      <c r="L602" s="142"/>
      <c r="M602" s="142"/>
      <c r="N602" s="142"/>
      <c r="O602" s="146"/>
      <c r="P602" s="146"/>
      <c r="Q602" s="145">
        <f t="shared" si="49"/>
        <v>0</v>
      </c>
      <c r="R602" s="126">
        <f t="shared" si="48"/>
        <v>0</v>
      </c>
    </row>
    <row r="603" spans="1:18" x14ac:dyDescent="0.55000000000000004">
      <c r="A603">
        <v>594</v>
      </c>
      <c r="B603" s="142"/>
      <c r="C603" s="142"/>
      <c r="D603" s="142"/>
      <c r="E603" s="142"/>
      <c r="F603" s="142"/>
      <c r="G603" t="str">
        <f t="shared" si="45"/>
        <v/>
      </c>
      <c r="H603" s="142"/>
      <c r="I603" t="str">
        <f t="shared" ca="1" si="46"/>
        <v/>
      </c>
      <c r="J603" s="142"/>
      <c r="K603" t="str">
        <f t="shared" ca="1" si="47"/>
        <v/>
      </c>
      <c r="L603" s="142"/>
      <c r="M603" s="142"/>
      <c r="N603" s="142"/>
      <c r="O603" s="146"/>
      <c r="P603" s="146"/>
      <c r="Q603" s="145">
        <f t="shared" si="49"/>
        <v>0</v>
      </c>
      <c r="R603" s="126">
        <f t="shared" si="48"/>
        <v>0</v>
      </c>
    </row>
    <row r="604" spans="1:18" x14ac:dyDescent="0.55000000000000004">
      <c r="A604">
        <v>595</v>
      </c>
      <c r="B604" s="142"/>
      <c r="C604" s="142"/>
      <c r="D604" s="142"/>
      <c r="E604" s="142"/>
      <c r="F604" s="142"/>
      <c r="G604" t="str">
        <f t="shared" si="45"/>
        <v/>
      </c>
      <c r="H604" s="142"/>
      <c r="I604" t="str">
        <f t="shared" ca="1" si="46"/>
        <v/>
      </c>
      <c r="J604" s="142"/>
      <c r="K604" t="str">
        <f t="shared" ca="1" si="47"/>
        <v/>
      </c>
      <c r="L604" s="142"/>
      <c r="M604" s="142"/>
      <c r="N604" s="142"/>
      <c r="O604" s="146"/>
      <c r="P604" s="146"/>
      <c r="Q604" s="145">
        <f t="shared" si="49"/>
        <v>0</v>
      </c>
      <c r="R604" s="126">
        <f t="shared" si="48"/>
        <v>0</v>
      </c>
    </row>
    <row r="605" spans="1:18" x14ac:dyDescent="0.55000000000000004">
      <c r="A605">
        <v>596</v>
      </c>
      <c r="B605" s="142"/>
      <c r="C605" s="142"/>
      <c r="D605" s="142"/>
      <c r="E605" s="142"/>
      <c r="F605" s="142"/>
      <c r="G605" t="str">
        <f t="shared" si="45"/>
        <v/>
      </c>
      <c r="H605" s="142"/>
      <c r="I605" t="str">
        <f t="shared" ca="1" si="46"/>
        <v/>
      </c>
      <c r="J605" s="142"/>
      <c r="K605" t="str">
        <f t="shared" ca="1" si="47"/>
        <v/>
      </c>
      <c r="L605" s="142"/>
      <c r="M605" s="142"/>
      <c r="N605" s="142"/>
      <c r="O605" s="146"/>
      <c r="P605" s="146"/>
      <c r="Q605" s="145">
        <f t="shared" si="49"/>
        <v>0</v>
      </c>
      <c r="R605" s="126">
        <f t="shared" si="48"/>
        <v>0</v>
      </c>
    </row>
    <row r="606" spans="1:18" x14ac:dyDescent="0.55000000000000004">
      <c r="A606">
        <v>597</v>
      </c>
      <c r="B606" s="142"/>
      <c r="C606" s="142"/>
      <c r="D606" s="142"/>
      <c r="E606" s="142"/>
      <c r="F606" s="142"/>
      <c r="G606" t="str">
        <f t="shared" si="45"/>
        <v/>
      </c>
      <c r="H606" s="142"/>
      <c r="I606" t="str">
        <f t="shared" ca="1" si="46"/>
        <v/>
      </c>
      <c r="J606" s="142"/>
      <c r="K606" t="str">
        <f t="shared" ca="1" si="47"/>
        <v/>
      </c>
      <c r="L606" s="142"/>
      <c r="M606" s="142"/>
      <c r="N606" s="142"/>
      <c r="O606" s="146"/>
      <c r="P606" s="146"/>
      <c r="Q606" s="145">
        <f t="shared" si="49"/>
        <v>0</v>
      </c>
      <c r="R606" s="126">
        <f t="shared" si="48"/>
        <v>0</v>
      </c>
    </row>
    <row r="607" spans="1:18" x14ac:dyDescent="0.55000000000000004">
      <c r="A607">
        <v>598</v>
      </c>
      <c r="B607" s="142"/>
      <c r="C607" s="142"/>
      <c r="D607" s="142"/>
      <c r="E607" s="142"/>
      <c r="F607" s="142"/>
      <c r="G607" t="str">
        <f t="shared" si="45"/>
        <v/>
      </c>
      <c r="H607" s="142"/>
      <c r="I607" t="str">
        <f t="shared" ca="1" si="46"/>
        <v/>
      </c>
      <c r="J607" s="142"/>
      <c r="K607" t="str">
        <f t="shared" ca="1" si="47"/>
        <v/>
      </c>
      <c r="L607" s="142"/>
      <c r="M607" s="142"/>
      <c r="N607" s="142"/>
      <c r="O607" s="146"/>
      <c r="P607" s="146"/>
      <c r="Q607" s="145">
        <f t="shared" si="49"/>
        <v>0</v>
      </c>
      <c r="R607" s="126">
        <f t="shared" si="48"/>
        <v>0</v>
      </c>
    </row>
    <row r="608" spans="1:18" x14ac:dyDescent="0.55000000000000004">
      <c r="A608">
        <v>599</v>
      </c>
      <c r="B608" s="142"/>
      <c r="C608" s="142"/>
      <c r="D608" s="142"/>
      <c r="E608" s="142"/>
      <c r="F608" s="142"/>
      <c r="G608" t="str">
        <f t="shared" si="45"/>
        <v/>
      </c>
      <c r="H608" s="142"/>
      <c r="I608" t="str">
        <f t="shared" ca="1" si="46"/>
        <v/>
      </c>
      <c r="J608" s="142"/>
      <c r="K608" t="str">
        <f t="shared" ca="1" si="47"/>
        <v/>
      </c>
      <c r="L608" s="142"/>
      <c r="M608" s="142"/>
      <c r="N608" s="142"/>
      <c r="O608" s="146"/>
      <c r="P608" s="146"/>
      <c r="Q608" s="145">
        <f t="shared" si="49"/>
        <v>0</v>
      </c>
      <c r="R608" s="126">
        <f t="shared" si="48"/>
        <v>0</v>
      </c>
    </row>
    <row r="609" spans="1:18" x14ac:dyDescent="0.55000000000000004">
      <c r="A609">
        <v>600</v>
      </c>
      <c r="B609" s="142"/>
      <c r="C609" s="142"/>
      <c r="D609" s="142"/>
      <c r="E609" s="142"/>
      <c r="F609" s="142"/>
      <c r="G609" t="str">
        <f t="shared" si="45"/>
        <v/>
      </c>
      <c r="H609" s="142"/>
      <c r="I609" t="str">
        <f t="shared" ca="1" si="46"/>
        <v/>
      </c>
      <c r="J609" s="142"/>
      <c r="K609" t="str">
        <f t="shared" ca="1" si="47"/>
        <v/>
      </c>
      <c r="L609" s="142"/>
      <c r="M609" s="142"/>
      <c r="N609" s="142"/>
      <c r="O609" s="146"/>
      <c r="P609" s="146"/>
      <c r="Q609" s="145">
        <f t="shared" si="49"/>
        <v>0</v>
      </c>
      <c r="R609" s="126">
        <f t="shared" si="48"/>
        <v>0</v>
      </c>
    </row>
    <row r="610" spans="1:18" x14ac:dyDescent="0.55000000000000004">
      <c r="A610">
        <v>601</v>
      </c>
      <c r="B610" s="142"/>
      <c r="C610" s="142"/>
      <c r="D610" s="142"/>
      <c r="E610" s="142"/>
      <c r="F610" s="142"/>
      <c r="G610" t="str">
        <f t="shared" si="45"/>
        <v/>
      </c>
      <c r="H610" s="142"/>
      <c r="I610" t="str">
        <f t="shared" ca="1" si="46"/>
        <v/>
      </c>
      <c r="J610" s="142"/>
      <c r="K610" t="str">
        <f t="shared" ca="1" si="47"/>
        <v/>
      </c>
      <c r="L610" s="142"/>
      <c r="M610" s="142"/>
      <c r="N610" s="142"/>
      <c r="O610" s="146"/>
      <c r="P610" s="146"/>
      <c r="Q610" s="145">
        <f t="shared" si="49"/>
        <v>0</v>
      </c>
      <c r="R610" s="126">
        <f t="shared" si="48"/>
        <v>0</v>
      </c>
    </row>
    <row r="611" spans="1:18" x14ac:dyDescent="0.55000000000000004">
      <c r="A611">
        <v>602</v>
      </c>
      <c r="B611" s="142"/>
      <c r="C611" s="142"/>
      <c r="D611" s="142"/>
      <c r="E611" s="142"/>
      <c r="F611" s="142"/>
      <c r="G611" t="str">
        <f t="shared" si="45"/>
        <v/>
      </c>
      <c r="H611" s="142"/>
      <c r="I611" t="str">
        <f t="shared" ca="1" si="46"/>
        <v/>
      </c>
      <c r="J611" s="142"/>
      <c r="K611" t="str">
        <f t="shared" ca="1" si="47"/>
        <v/>
      </c>
      <c r="L611" s="142"/>
      <c r="M611" s="142"/>
      <c r="N611" s="142"/>
      <c r="O611" s="146"/>
      <c r="P611" s="146"/>
      <c r="Q611" s="145">
        <f t="shared" si="49"/>
        <v>0</v>
      </c>
      <c r="R611" s="126">
        <f t="shared" si="48"/>
        <v>0</v>
      </c>
    </row>
    <row r="612" spans="1:18" x14ac:dyDescent="0.55000000000000004">
      <c r="A612">
        <v>603</v>
      </c>
      <c r="B612" s="142"/>
      <c r="C612" s="142"/>
      <c r="D612" s="142"/>
      <c r="E612" s="142"/>
      <c r="F612" s="142"/>
      <c r="G612" t="str">
        <f t="shared" si="45"/>
        <v/>
      </c>
      <c r="H612" s="142"/>
      <c r="I612" t="str">
        <f t="shared" ca="1" si="46"/>
        <v/>
      </c>
      <c r="J612" s="142"/>
      <c r="K612" t="str">
        <f t="shared" ca="1" si="47"/>
        <v/>
      </c>
      <c r="L612" s="142"/>
      <c r="M612" s="142"/>
      <c r="N612" s="142"/>
      <c r="O612" s="146"/>
      <c r="P612" s="146"/>
      <c r="Q612" s="145">
        <f t="shared" si="49"/>
        <v>0</v>
      </c>
      <c r="R612" s="126">
        <f t="shared" si="48"/>
        <v>0</v>
      </c>
    </row>
    <row r="613" spans="1:18" x14ac:dyDescent="0.55000000000000004">
      <c r="A613">
        <v>604</v>
      </c>
      <c r="B613" s="142"/>
      <c r="C613" s="142"/>
      <c r="D613" s="142"/>
      <c r="E613" s="142"/>
      <c r="F613" s="142"/>
      <c r="G613" t="str">
        <f t="shared" si="45"/>
        <v/>
      </c>
      <c r="H613" s="142"/>
      <c r="I613" t="str">
        <f t="shared" ca="1" si="46"/>
        <v/>
      </c>
      <c r="J613" s="142"/>
      <c r="K613" t="str">
        <f t="shared" ca="1" si="47"/>
        <v/>
      </c>
      <c r="L613" s="142"/>
      <c r="M613" s="142"/>
      <c r="N613" s="142"/>
      <c r="O613" s="146"/>
      <c r="P613" s="146"/>
      <c r="Q613" s="145">
        <f t="shared" si="49"/>
        <v>0</v>
      </c>
      <c r="R613" s="126">
        <f t="shared" si="48"/>
        <v>0</v>
      </c>
    </row>
    <row r="614" spans="1:18" x14ac:dyDescent="0.55000000000000004">
      <c r="A614">
        <v>605</v>
      </c>
      <c r="B614" s="142"/>
      <c r="C614" s="142"/>
      <c r="D614" s="142"/>
      <c r="E614" s="142"/>
      <c r="F614" s="142"/>
      <c r="G614" t="str">
        <f t="shared" si="45"/>
        <v/>
      </c>
      <c r="H614" s="142"/>
      <c r="I614" t="str">
        <f t="shared" ca="1" si="46"/>
        <v/>
      </c>
      <c r="J614" s="142"/>
      <c r="K614" t="str">
        <f t="shared" ca="1" si="47"/>
        <v/>
      </c>
      <c r="L614" s="142"/>
      <c r="M614" s="142"/>
      <c r="N614" s="142"/>
      <c r="O614" s="146"/>
      <c r="P614" s="146"/>
      <c r="Q614" s="145">
        <f t="shared" si="49"/>
        <v>0</v>
      </c>
      <c r="R614" s="126">
        <f t="shared" si="48"/>
        <v>0</v>
      </c>
    </row>
    <row r="615" spans="1:18" x14ac:dyDescent="0.55000000000000004">
      <c r="A615">
        <v>606</v>
      </c>
      <c r="B615" s="142"/>
      <c r="C615" s="142"/>
      <c r="D615" s="142"/>
      <c r="E615" s="142"/>
      <c r="F615" s="142"/>
      <c r="G615" t="str">
        <f t="shared" si="45"/>
        <v/>
      </c>
      <c r="H615" s="142"/>
      <c r="I615" t="str">
        <f t="shared" ca="1" si="46"/>
        <v/>
      </c>
      <c r="J615" s="142"/>
      <c r="K615" t="str">
        <f t="shared" ca="1" si="47"/>
        <v/>
      </c>
      <c r="L615" s="142"/>
      <c r="M615" s="142"/>
      <c r="N615" s="142"/>
      <c r="O615" s="146"/>
      <c r="P615" s="146"/>
      <c r="Q615" s="145">
        <f t="shared" si="49"/>
        <v>0</v>
      </c>
      <c r="R615" s="126">
        <f t="shared" si="48"/>
        <v>0</v>
      </c>
    </row>
    <row r="616" spans="1:18" x14ac:dyDescent="0.55000000000000004">
      <c r="A616">
        <v>607</v>
      </c>
      <c r="B616" s="142"/>
      <c r="C616" s="142"/>
      <c r="D616" s="142"/>
      <c r="E616" s="142"/>
      <c r="F616" s="142"/>
      <c r="G616" t="str">
        <f t="shared" si="45"/>
        <v/>
      </c>
      <c r="H616" s="142"/>
      <c r="I616" t="str">
        <f t="shared" ca="1" si="46"/>
        <v/>
      </c>
      <c r="J616" s="142"/>
      <c r="K616" t="str">
        <f t="shared" ca="1" si="47"/>
        <v/>
      </c>
      <c r="L616" s="142"/>
      <c r="M616" s="142"/>
      <c r="N616" s="142"/>
      <c r="O616" s="146"/>
      <c r="P616" s="146"/>
      <c r="Q616" s="145">
        <f t="shared" si="49"/>
        <v>0</v>
      </c>
      <c r="R616" s="126">
        <f t="shared" si="48"/>
        <v>0</v>
      </c>
    </row>
    <row r="617" spans="1:18" x14ac:dyDescent="0.55000000000000004">
      <c r="A617">
        <v>608</v>
      </c>
      <c r="B617" s="142"/>
      <c r="C617" s="142"/>
      <c r="D617" s="142"/>
      <c r="E617" s="142"/>
      <c r="F617" s="142"/>
      <c r="G617" t="str">
        <f t="shared" si="45"/>
        <v/>
      </c>
      <c r="H617" s="142"/>
      <c r="I617" t="str">
        <f t="shared" ca="1" si="46"/>
        <v/>
      </c>
      <c r="J617" s="142"/>
      <c r="K617" t="str">
        <f t="shared" ca="1" si="47"/>
        <v/>
      </c>
      <c r="L617" s="142"/>
      <c r="M617" s="142"/>
      <c r="N617" s="142"/>
      <c r="O617" s="146"/>
      <c r="P617" s="146"/>
      <c r="Q617" s="145">
        <f t="shared" si="49"/>
        <v>0</v>
      </c>
      <c r="R617" s="126">
        <f t="shared" si="48"/>
        <v>0</v>
      </c>
    </row>
    <row r="618" spans="1:18" x14ac:dyDescent="0.55000000000000004">
      <c r="A618">
        <v>609</v>
      </c>
      <c r="B618" s="142"/>
      <c r="C618" s="142"/>
      <c r="D618" s="142"/>
      <c r="E618" s="142"/>
      <c r="F618" s="142"/>
      <c r="G618" t="str">
        <f t="shared" si="45"/>
        <v/>
      </c>
      <c r="H618" s="142"/>
      <c r="I618" t="str">
        <f t="shared" ca="1" si="46"/>
        <v/>
      </c>
      <c r="J618" s="142"/>
      <c r="K618" t="str">
        <f t="shared" ca="1" si="47"/>
        <v/>
      </c>
      <c r="L618" s="142"/>
      <c r="M618" s="142"/>
      <c r="N618" s="142"/>
      <c r="O618" s="146"/>
      <c r="P618" s="146"/>
      <c r="Q618" s="145">
        <f t="shared" si="49"/>
        <v>0</v>
      </c>
      <c r="R618" s="126">
        <f t="shared" si="48"/>
        <v>0</v>
      </c>
    </row>
    <row r="619" spans="1:18" x14ac:dyDescent="0.55000000000000004">
      <c r="A619">
        <v>610</v>
      </c>
      <c r="B619" s="142"/>
      <c r="C619" s="142"/>
      <c r="D619" s="142"/>
      <c r="E619" s="142"/>
      <c r="F619" s="142"/>
      <c r="G619" t="str">
        <f t="shared" si="45"/>
        <v/>
      </c>
      <c r="H619" s="142"/>
      <c r="I619" t="str">
        <f t="shared" ca="1" si="46"/>
        <v/>
      </c>
      <c r="J619" s="142"/>
      <c r="K619" t="str">
        <f t="shared" ca="1" si="47"/>
        <v/>
      </c>
      <c r="L619" s="142"/>
      <c r="M619" s="142"/>
      <c r="N619" s="142"/>
      <c r="O619" s="146"/>
      <c r="P619" s="146"/>
      <c r="Q619" s="145">
        <f t="shared" si="49"/>
        <v>0</v>
      </c>
      <c r="R619" s="126">
        <f t="shared" si="48"/>
        <v>0</v>
      </c>
    </row>
    <row r="620" spans="1:18" x14ac:dyDescent="0.55000000000000004">
      <c r="A620">
        <v>611</v>
      </c>
      <c r="B620" s="142"/>
      <c r="C620" s="142"/>
      <c r="D620" s="142"/>
      <c r="E620" s="142"/>
      <c r="F620" s="142"/>
      <c r="G620" t="str">
        <f t="shared" si="45"/>
        <v/>
      </c>
      <c r="H620" s="142"/>
      <c r="I620" t="str">
        <f t="shared" ca="1" si="46"/>
        <v/>
      </c>
      <c r="J620" s="142"/>
      <c r="K620" t="str">
        <f t="shared" ca="1" si="47"/>
        <v/>
      </c>
      <c r="L620" s="142"/>
      <c r="M620" s="142"/>
      <c r="N620" s="142"/>
      <c r="O620" s="146"/>
      <c r="P620" s="146"/>
      <c r="Q620" s="145">
        <f t="shared" si="49"/>
        <v>0</v>
      </c>
      <c r="R620" s="126">
        <f t="shared" si="48"/>
        <v>0</v>
      </c>
    </row>
    <row r="621" spans="1:18" x14ac:dyDescent="0.55000000000000004">
      <c r="A621">
        <v>612</v>
      </c>
      <c r="B621" s="142"/>
      <c r="C621" s="142"/>
      <c r="D621" s="142"/>
      <c r="E621" s="142"/>
      <c r="F621" s="142"/>
      <c r="G621" t="str">
        <f t="shared" si="45"/>
        <v/>
      </c>
      <c r="H621" s="142"/>
      <c r="I621" t="str">
        <f t="shared" ca="1" si="46"/>
        <v/>
      </c>
      <c r="J621" s="142"/>
      <c r="K621" t="str">
        <f t="shared" ca="1" si="47"/>
        <v/>
      </c>
      <c r="L621" s="142"/>
      <c r="M621" s="142"/>
      <c r="N621" s="142"/>
      <c r="O621" s="146"/>
      <c r="P621" s="146"/>
      <c r="Q621" s="145">
        <f t="shared" si="49"/>
        <v>0</v>
      </c>
      <c r="R621" s="126">
        <f t="shared" si="48"/>
        <v>0</v>
      </c>
    </row>
    <row r="622" spans="1:18" x14ac:dyDescent="0.55000000000000004">
      <c r="A622">
        <v>613</v>
      </c>
      <c r="B622" s="142"/>
      <c r="C622" s="142"/>
      <c r="D622" s="142"/>
      <c r="E622" s="142"/>
      <c r="F622" s="142"/>
      <c r="G622" t="str">
        <f t="shared" si="45"/>
        <v/>
      </c>
      <c r="H622" s="142"/>
      <c r="I622" t="str">
        <f t="shared" ca="1" si="46"/>
        <v/>
      </c>
      <c r="J622" s="142"/>
      <c r="K622" t="str">
        <f t="shared" ca="1" si="47"/>
        <v/>
      </c>
      <c r="L622" s="142"/>
      <c r="M622" s="142"/>
      <c r="N622" s="142"/>
      <c r="O622" s="146"/>
      <c r="P622" s="146"/>
      <c r="Q622" s="145">
        <f t="shared" si="49"/>
        <v>0</v>
      </c>
      <c r="R622" s="126">
        <f t="shared" si="48"/>
        <v>0</v>
      </c>
    </row>
    <row r="623" spans="1:18" x14ac:dyDescent="0.55000000000000004">
      <c r="A623">
        <v>614</v>
      </c>
      <c r="B623" s="142"/>
      <c r="C623" s="142"/>
      <c r="D623" s="142"/>
      <c r="E623" s="142"/>
      <c r="F623" s="142"/>
      <c r="G623" t="str">
        <f t="shared" si="45"/>
        <v/>
      </c>
      <c r="H623" s="142"/>
      <c r="I623" t="str">
        <f t="shared" ca="1" si="46"/>
        <v/>
      </c>
      <c r="J623" s="142"/>
      <c r="K623" t="str">
        <f t="shared" ca="1" si="47"/>
        <v/>
      </c>
      <c r="L623" s="142"/>
      <c r="M623" s="142"/>
      <c r="N623" s="142"/>
      <c r="O623" s="146"/>
      <c r="P623" s="146"/>
      <c r="Q623" s="145">
        <f t="shared" si="49"/>
        <v>0</v>
      </c>
      <c r="R623" s="126">
        <f t="shared" si="48"/>
        <v>0</v>
      </c>
    </row>
    <row r="624" spans="1:18" x14ac:dyDescent="0.55000000000000004">
      <c r="A624">
        <v>615</v>
      </c>
      <c r="B624" s="142"/>
      <c r="C624" s="142"/>
      <c r="D624" s="142"/>
      <c r="E624" s="142"/>
      <c r="F624" s="142"/>
      <c r="G624" t="str">
        <f t="shared" si="45"/>
        <v/>
      </c>
      <c r="H624" s="142"/>
      <c r="I624" t="str">
        <f t="shared" ca="1" si="46"/>
        <v/>
      </c>
      <c r="J624" s="142"/>
      <c r="K624" t="str">
        <f t="shared" ca="1" si="47"/>
        <v/>
      </c>
      <c r="L624" s="142"/>
      <c r="M624" s="142"/>
      <c r="N624" s="142"/>
      <c r="O624" s="146"/>
      <c r="P624" s="146"/>
      <c r="Q624" s="145">
        <f t="shared" si="49"/>
        <v>0</v>
      </c>
      <c r="R624" s="126">
        <f t="shared" si="48"/>
        <v>0</v>
      </c>
    </row>
    <row r="625" spans="1:18" x14ac:dyDescent="0.55000000000000004">
      <c r="A625">
        <v>616</v>
      </c>
      <c r="B625" s="142"/>
      <c r="C625" s="142"/>
      <c r="D625" s="142"/>
      <c r="E625" s="142"/>
      <c r="F625" s="142"/>
      <c r="G625" t="str">
        <f t="shared" si="45"/>
        <v/>
      </c>
      <c r="H625" s="142"/>
      <c r="I625" t="str">
        <f t="shared" ca="1" si="46"/>
        <v/>
      </c>
      <c r="J625" s="142"/>
      <c r="K625" t="str">
        <f t="shared" ca="1" si="47"/>
        <v/>
      </c>
      <c r="L625" s="142"/>
      <c r="M625" s="142"/>
      <c r="N625" s="142"/>
      <c r="O625" s="146"/>
      <c r="P625" s="146"/>
      <c r="Q625" s="145">
        <f t="shared" si="49"/>
        <v>0</v>
      </c>
      <c r="R625" s="126">
        <f t="shared" si="48"/>
        <v>0</v>
      </c>
    </row>
    <row r="626" spans="1:18" x14ac:dyDescent="0.55000000000000004">
      <c r="A626">
        <v>617</v>
      </c>
      <c r="B626" s="142"/>
      <c r="C626" s="142"/>
      <c r="D626" s="142"/>
      <c r="E626" s="142"/>
      <c r="F626" s="142"/>
      <c r="G626" t="str">
        <f t="shared" si="45"/>
        <v/>
      </c>
      <c r="H626" s="142"/>
      <c r="I626" t="str">
        <f t="shared" ca="1" si="46"/>
        <v/>
      </c>
      <c r="J626" s="142"/>
      <c r="K626" t="str">
        <f t="shared" ca="1" si="47"/>
        <v/>
      </c>
      <c r="L626" s="142"/>
      <c r="M626" s="142"/>
      <c r="N626" s="142"/>
      <c r="O626" s="146"/>
      <c r="P626" s="146"/>
      <c r="Q626" s="145">
        <f t="shared" si="49"/>
        <v>0</v>
      </c>
      <c r="R626" s="126">
        <f t="shared" si="48"/>
        <v>0</v>
      </c>
    </row>
    <row r="627" spans="1:18" x14ac:dyDescent="0.55000000000000004">
      <c r="A627">
        <v>618</v>
      </c>
      <c r="B627" s="142"/>
      <c r="C627" s="142"/>
      <c r="D627" s="142"/>
      <c r="E627" s="142"/>
      <c r="F627" s="142"/>
      <c r="G627" t="str">
        <f t="shared" si="45"/>
        <v/>
      </c>
      <c r="H627" s="142"/>
      <c r="I627" t="str">
        <f t="shared" ca="1" si="46"/>
        <v/>
      </c>
      <c r="J627" s="142"/>
      <c r="K627" t="str">
        <f t="shared" ca="1" si="47"/>
        <v/>
      </c>
      <c r="L627" s="142"/>
      <c r="M627" s="142"/>
      <c r="N627" s="142"/>
      <c r="O627" s="146"/>
      <c r="P627" s="146"/>
      <c r="Q627" s="145">
        <f t="shared" si="49"/>
        <v>0</v>
      </c>
      <c r="R627" s="126">
        <f t="shared" si="48"/>
        <v>0</v>
      </c>
    </row>
    <row r="628" spans="1:18" x14ac:dyDescent="0.55000000000000004">
      <c r="A628">
        <v>619</v>
      </c>
      <c r="B628" s="142"/>
      <c r="C628" s="142"/>
      <c r="D628" s="142"/>
      <c r="E628" s="142"/>
      <c r="F628" s="142"/>
      <c r="G628" t="str">
        <f t="shared" si="45"/>
        <v/>
      </c>
      <c r="H628" s="142"/>
      <c r="I628" t="str">
        <f t="shared" ca="1" si="46"/>
        <v/>
      </c>
      <c r="J628" s="142"/>
      <c r="K628" t="str">
        <f t="shared" ca="1" si="47"/>
        <v/>
      </c>
      <c r="L628" s="142"/>
      <c r="M628" s="142"/>
      <c r="N628" s="142"/>
      <c r="O628" s="146"/>
      <c r="P628" s="146"/>
      <c r="Q628" s="145">
        <f t="shared" si="49"/>
        <v>0</v>
      </c>
      <c r="R628" s="126">
        <f t="shared" si="48"/>
        <v>0</v>
      </c>
    </row>
    <row r="629" spans="1:18" x14ac:dyDescent="0.55000000000000004">
      <c r="A629">
        <v>620</v>
      </c>
      <c r="B629" s="142"/>
      <c r="C629" s="142"/>
      <c r="D629" s="142"/>
      <c r="E629" s="142"/>
      <c r="F629" s="142"/>
      <c r="G629" t="str">
        <f t="shared" si="45"/>
        <v/>
      </c>
      <c r="H629" s="142"/>
      <c r="I629" t="str">
        <f t="shared" ca="1" si="46"/>
        <v/>
      </c>
      <c r="J629" s="142"/>
      <c r="K629" t="str">
        <f t="shared" ca="1" si="47"/>
        <v/>
      </c>
      <c r="L629" s="142"/>
      <c r="M629" s="142"/>
      <c r="N629" s="142"/>
      <c r="O629" s="146"/>
      <c r="P629" s="146"/>
      <c r="Q629" s="145">
        <f t="shared" si="49"/>
        <v>0</v>
      </c>
      <c r="R629" s="126">
        <f t="shared" si="48"/>
        <v>0</v>
      </c>
    </row>
    <row r="630" spans="1:18" x14ac:dyDescent="0.55000000000000004">
      <c r="A630">
        <v>621</v>
      </c>
      <c r="B630" s="142"/>
      <c r="C630" s="142"/>
      <c r="D630" s="142"/>
      <c r="E630" s="142"/>
      <c r="F630" s="142"/>
      <c r="G630" t="str">
        <f t="shared" si="45"/>
        <v/>
      </c>
      <c r="H630" s="142"/>
      <c r="I630" t="str">
        <f t="shared" ca="1" si="46"/>
        <v/>
      </c>
      <c r="J630" s="142"/>
      <c r="K630" t="str">
        <f t="shared" ca="1" si="47"/>
        <v/>
      </c>
      <c r="L630" s="142"/>
      <c r="M630" s="142"/>
      <c r="N630" s="142"/>
      <c r="O630" s="146"/>
      <c r="P630" s="146"/>
      <c r="Q630" s="145">
        <f t="shared" si="49"/>
        <v>0</v>
      </c>
      <c r="R630" s="126">
        <f t="shared" si="48"/>
        <v>0</v>
      </c>
    </row>
    <row r="631" spans="1:18" x14ac:dyDescent="0.55000000000000004">
      <c r="A631">
        <v>622</v>
      </c>
      <c r="B631" s="142"/>
      <c r="C631" s="142"/>
      <c r="D631" s="142"/>
      <c r="E631" s="142"/>
      <c r="F631" s="142"/>
      <c r="G631" t="str">
        <f t="shared" si="45"/>
        <v/>
      </c>
      <c r="H631" s="142"/>
      <c r="I631" t="str">
        <f t="shared" ca="1" si="46"/>
        <v/>
      </c>
      <c r="J631" s="142"/>
      <c r="K631" t="str">
        <f t="shared" ca="1" si="47"/>
        <v/>
      </c>
      <c r="L631" s="142"/>
      <c r="M631" s="142"/>
      <c r="N631" s="142"/>
      <c r="O631" s="146"/>
      <c r="P631" s="146"/>
      <c r="Q631" s="145">
        <f t="shared" si="49"/>
        <v>0</v>
      </c>
      <c r="R631" s="126">
        <f t="shared" si="48"/>
        <v>0</v>
      </c>
    </row>
    <row r="632" spans="1:18" x14ac:dyDescent="0.55000000000000004">
      <c r="A632">
        <v>623</v>
      </c>
      <c r="B632" s="142"/>
      <c r="C632" s="142"/>
      <c r="D632" s="142"/>
      <c r="E632" s="142"/>
      <c r="F632" s="142"/>
      <c r="G632" t="str">
        <f t="shared" si="45"/>
        <v/>
      </c>
      <c r="H632" s="142"/>
      <c r="I632" t="str">
        <f t="shared" ca="1" si="46"/>
        <v/>
      </c>
      <c r="J632" s="142"/>
      <c r="K632" t="str">
        <f t="shared" ca="1" si="47"/>
        <v/>
      </c>
      <c r="L632" s="142"/>
      <c r="M632" s="142"/>
      <c r="N632" s="142"/>
      <c r="O632" s="146"/>
      <c r="P632" s="146"/>
      <c r="Q632" s="145">
        <f t="shared" si="49"/>
        <v>0</v>
      </c>
      <c r="R632" s="126">
        <f t="shared" si="48"/>
        <v>0</v>
      </c>
    </row>
    <row r="633" spans="1:18" x14ac:dyDescent="0.55000000000000004">
      <c r="A633">
        <v>624</v>
      </c>
      <c r="B633" s="142"/>
      <c r="C633" s="142"/>
      <c r="D633" s="142"/>
      <c r="E633" s="142"/>
      <c r="F633" s="142"/>
      <c r="G633" t="str">
        <f t="shared" si="45"/>
        <v/>
      </c>
      <c r="H633" s="142"/>
      <c r="I633" t="str">
        <f t="shared" ca="1" si="46"/>
        <v/>
      </c>
      <c r="J633" s="142"/>
      <c r="K633" t="str">
        <f t="shared" ca="1" si="47"/>
        <v/>
      </c>
      <c r="L633" s="142"/>
      <c r="M633" s="142"/>
      <c r="N633" s="142"/>
      <c r="O633" s="146"/>
      <c r="P633" s="146"/>
      <c r="Q633" s="145">
        <f t="shared" si="49"/>
        <v>0</v>
      </c>
      <c r="R633" s="126">
        <f t="shared" si="48"/>
        <v>0</v>
      </c>
    </row>
    <row r="634" spans="1:18" x14ac:dyDescent="0.55000000000000004">
      <c r="A634">
        <v>625</v>
      </c>
      <c r="B634" s="142"/>
      <c r="C634" s="142"/>
      <c r="D634" s="142"/>
      <c r="E634" s="142"/>
      <c r="F634" s="142"/>
      <c r="G634" t="str">
        <f t="shared" si="45"/>
        <v/>
      </c>
      <c r="H634" s="142"/>
      <c r="I634" t="str">
        <f t="shared" ca="1" si="46"/>
        <v/>
      </c>
      <c r="J634" s="142"/>
      <c r="K634" t="str">
        <f t="shared" ca="1" si="47"/>
        <v/>
      </c>
      <c r="L634" s="142"/>
      <c r="M634" s="142"/>
      <c r="N634" s="142"/>
      <c r="O634" s="146"/>
      <c r="P634" s="146"/>
      <c r="Q634" s="145">
        <f t="shared" si="49"/>
        <v>0</v>
      </c>
      <c r="R634" s="126">
        <f t="shared" si="48"/>
        <v>0</v>
      </c>
    </row>
    <row r="635" spans="1:18" x14ac:dyDescent="0.55000000000000004">
      <c r="A635">
        <v>626</v>
      </c>
      <c r="B635" s="142"/>
      <c r="C635" s="142"/>
      <c r="D635" s="142"/>
      <c r="E635" s="142"/>
      <c r="F635" s="142"/>
      <c r="G635" t="str">
        <f t="shared" si="45"/>
        <v/>
      </c>
      <c r="H635" s="142"/>
      <c r="I635" t="str">
        <f t="shared" ca="1" si="46"/>
        <v/>
      </c>
      <c r="J635" s="142"/>
      <c r="K635" t="str">
        <f t="shared" ca="1" si="47"/>
        <v/>
      </c>
      <c r="L635" s="142"/>
      <c r="M635" s="142"/>
      <c r="N635" s="142"/>
      <c r="O635" s="146"/>
      <c r="P635" s="146"/>
      <c r="Q635" s="145">
        <f t="shared" si="49"/>
        <v>0</v>
      </c>
      <c r="R635" s="126">
        <f t="shared" si="48"/>
        <v>0</v>
      </c>
    </row>
    <row r="636" spans="1:18" x14ac:dyDescent="0.55000000000000004">
      <c r="A636">
        <v>627</v>
      </c>
      <c r="B636" s="142"/>
      <c r="C636" s="142"/>
      <c r="D636" s="142"/>
      <c r="E636" s="142"/>
      <c r="F636" s="142"/>
      <c r="G636" t="str">
        <f t="shared" si="45"/>
        <v/>
      </c>
      <c r="H636" s="142"/>
      <c r="I636" t="str">
        <f t="shared" ca="1" si="46"/>
        <v/>
      </c>
      <c r="J636" s="142"/>
      <c r="K636" t="str">
        <f t="shared" ca="1" si="47"/>
        <v/>
      </c>
      <c r="L636" s="142"/>
      <c r="M636" s="142"/>
      <c r="N636" s="142"/>
      <c r="O636" s="146"/>
      <c r="P636" s="146"/>
      <c r="Q636" s="145">
        <f t="shared" si="49"/>
        <v>0</v>
      </c>
      <c r="R636" s="126">
        <f t="shared" si="48"/>
        <v>0</v>
      </c>
    </row>
    <row r="637" spans="1:18" x14ac:dyDescent="0.55000000000000004">
      <c r="A637">
        <v>628</v>
      </c>
      <c r="B637" s="142"/>
      <c r="C637" s="142"/>
      <c r="D637" s="142"/>
      <c r="E637" s="142"/>
      <c r="F637" s="142"/>
      <c r="G637" t="str">
        <f t="shared" si="45"/>
        <v/>
      </c>
      <c r="H637" s="142"/>
      <c r="I637" t="str">
        <f t="shared" ca="1" si="46"/>
        <v/>
      </c>
      <c r="J637" s="142"/>
      <c r="K637" t="str">
        <f t="shared" ca="1" si="47"/>
        <v/>
      </c>
      <c r="L637" s="142"/>
      <c r="M637" s="142"/>
      <c r="N637" s="142"/>
      <c r="O637" s="146"/>
      <c r="P637" s="146"/>
      <c r="Q637" s="145">
        <f t="shared" si="49"/>
        <v>0</v>
      </c>
      <c r="R637" s="126">
        <f t="shared" si="48"/>
        <v>0</v>
      </c>
    </row>
    <row r="638" spans="1:18" x14ac:dyDescent="0.55000000000000004">
      <c r="A638">
        <v>629</v>
      </c>
      <c r="B638" s="142"/>
      <c r="C638" s="142"/>
      <c r="D638" s="142"/>
      <c r="E638" s="142"/>
      <c r="F638" s="142"/>
      <c r="G638" t="str">
        <f t="shared" si="45"/>
        <v/>
      </c>
      <c r="H638" s="142"/>
      <c r="I638" t="str">
        <f t="shared" ca="1" si="46"/>
        <v/>
      </c>
      <c r="J638" s="142"/>
      <c r="K638" t="str">
        <f t="shared" ca="1" si="47"/>
        <v/>
      </c>
      <c r="L638" s="142"/>
      <c r="M638" s="142"/>
      <c r="N638" s="142"/>
      <c r="O638" s="146"/>
      <c r="P638" s="146"/>
      <c r="Q638" s="145">
        <f t="shared" si="49"/>
        <v>0</v>
      </c>
      <c r="R638" s="126">
        <f t="shared" si="48"/>
        <v>0</v>
      </c>
    </row>
    <row r="639" spans="1:18" x14ac:dyDescent="0.55000000000000004">
      <c r="A639">
        <v>630</v>
      </c>
      <c r="B639" s="142"/>
      <c r="C639" s="142"/>
      <c r="D639" s="142"/>
      <c r="E639" s="142"/>
      <c r="F639" s="142"/>
      <c r="G639" t="str">
        <f t="shared" si="45"/>
        <v/>
      </c>
      <c r="H639" s="142"/>
      <c r="I639" t="str">
        <f t="shared" ca="1" si="46"/>
        <v/>
      </c>
      <c r="J639" s="142"/>
      <c r="K639" t="str">
        <f t="shared" ca="1" si="47"/>
        <v/>
      </c>
      <c r="L639" s="142"/>
      <c r="M639" s="142"/>
      <c r="N639" s="142"/>
      <c r="O639" s="146"/>
      <c r="P639" s="146"/>
      <c r="Q639" s="145">
        <f t="shared" si="49"/>
        <v>0</v>
      </c>
      <c r="R639" s="126">
        <f t="shared" si="48"/>
        <v>0</v>
      </c>
    </row>
    <row r="640" spans="1:18" x14ac:dyDescent="0.55000000000000004">
      <c r="A640">
        <v>631</v>
      </c>
      <c r="B640" s="142"/>
      <c r="C640" s="142"/>
      <c r="D640" s="142"/>
      <c r="E640" s="142"/>
      <c r="F640" s="142"/>
      <c r="G640" t="str">
        <f t="shared" si="45"/>
        <v/>
      </c>
      <c r="H640" s="142"/>
      <c r="I640" t="str">
        <f t="shared" ca="1" si="46"/>
        <v/>
      </c>
      <c r="J640" s="142"/>
      <c r="K640" t="str">
        <f t="shared" ca="1" si="47"/>
        <v/>
      </c>
      <c r="L640" s="142"/>
      <c r="M640" s="142"/>
      <c r="N640" s="142"/>
      <c r="O640" s="146"/>
      <c r="P640" s="146"/>
      <c r="Q640" s="145">
        <f t="shared" si="49"/>
        <v>0</v>
      </c>
      <c r="R640" s="126">
        <f t="shared" si="48"/>
        <v>0</v>
      </c>
    </row>
    <row r="641" spans="1:18" x14ac:dyDescent="0.55000000000000004">
      <c r="A641">
        <v>632</v>
      </c>
      <c r="B641" s="142"/>
      <c r="C641" s="142"/>
      <c r="D641" s="142"/>
      <c r="E641" s="142"/>
      <c r="F641" s="142"/>
      <c r="G641" t="str">
        <f t="shared" si="45"/>
        <v/>
      </c>
      <c r="H641" s="142"/>
      <c r="I641" t="str">
        <f t="shared" ca="1" si="46"/>
        <v/>
      </c>
      <c r="J641" s="142"/>
      <c r="K641" t="str">
        <f t="shared" ca="1" si="47"/>
        <v/>
      </c>
      <c r="L641" s="142"/>
      <c r="M641" s="142"/>
      <c r="N641" s="142"/>
      <c r="O641" s="146"/>
      <c r="P641" s="146"/>
      <c r="Q641" s="145">
        <f t="shared" si="49"/>
        <v>0</v>
      </c>
      <c r="R641" s="126">
        <f t="shared" si="48"/>
        <v>0</v>
      </c>
    </row>
    <row r="642" spans="1:18" x14ac:dyDescent="0.55000000000000004">
      <c r="A642">
        <v>633</v>
      </c>
      <c r="B642" s="142"/>
      <c r="C642" s="142"/>
      <c r="D642" s="142"/>
      <c r="E642" s="142"/>
      <c r="F642" s="142"/>
      <c r="G642" t="str">
        <f t="shared" si="45"/>
        <v/>
      </c>
      <c r="H642" s="142"/>
      <c r="I642" t="str">
        <f t="shared" ca="1" si="46"/>
        <v/>
      </c>
      <c r="J642" s="142"/>
      <c r="K642" t="str">
        <f t="shared" ca="1" si="47"/>
        <v/>
      </c>
      <c r="L642" s="142"/>
      <c r="M642" s="142"/>
      <c r="N642" s="142"/>
      <c r="O642" s="146"/>
      <c r="P642" s="146"/>
      <c r="Q642" s="145">
        <f t="shared" si="49"/>
        <v>0</v>
      </c>
      <c r="R642" s="126">
        <f t="shared" si="48"/>
        <v>0</v>
      </c>
    </row>
    <row r="643" spans="1:18" x14ac:dyDescent="0.55000000000000004">
      <c r="A643">
        <v>634</v>
      </c>
      <c r="B643" s="142"/>
      <c r="C643" s="142"/>
      <c r="D643" s="142"/>
      <c r="E643" s="142"/>
      <c r="F643" s="142"/>
      <c r="G643" t="str">
        <f t="shared" si="45"/>
        <v/>
      </c>
      <c r="H643" s="142"/>
      <c r="I643" t="str">
        <f t="shared" ca="1" si="46"/>
        <v/>
      </c>
      <c r="J643" s="142"/>
      <c r="K643" t="str">
        <f t="shared" ca="1" si="47"/>
        <v/>
      </c>
      <c r="L643" s="142"/>
      <c r="M643" s="142"/>
      <c r="N643" s="142"/>
      <c r="O643" s="146"/>
      <c r="P643" s="146"/>
      <c r="Q643" s="145">
        <f t="shared" si="49"/>
        <v>0</v>
      </c>
      <c r="R643" s="126">
        <f t="shared" si="48"/>
        <v>0</v>
      </c>
    </row>
    <row r="644" spans="1:18" x14ac:dyDescent="0.55000000000000004">
      <c r="A644">
        <v>635</v>
      </c>
      <c r="B644" s="142"/>
      <c r="C644" s="142"/>
      <c r="D644" s="142"/>
      <c r="E644" s="142"/>
      <c r="F644" s="142"/>
      <c r="G644" t="str">
        <f t="shared" si="45"/>
        <v/>
      </c>
      <c r="H644" s="142"/>
      <c r="I644" t="str">
        <f t="shared" ca="1" si="46"/>
        <v/>
      </c>
      <c r="J644" s="142"/>
      <c r="K644" t="str">
        <f t="shared" ca="1" si="47"/>
        <v/>
      </c>
      <c r="L644" s="142"/>
      <c r="M644" s="142"/>
      <c r="N644" s="142"/>
      <c r="O644" s="146"/>
      <c r="P644" s="146"/>
      <c r="Q644" s="145">
        <f t="shared" si="49"/>
        <v>0</v>
      </c>
      <c r="R644" s="126">
        <f t="shared" si="48"/>
        <v>0</v>
      </c>
    </row>
    <row r="645" spans="1:18" x14ac:dyDescent="0.55000000000000004">
      <c r="A645">
        <v>636</v>
      </c>
      <c r="B645" s="142"/>
      <c r="C645" s="142"/>
      <c r="D645" s="142"/>
      <c r="E645" s="142"/>
      <c r="F645" s="142"/>
      <c r="G645" t="str">
        <f t="shared" si="45"/>
        <v/>
      </c>
      <c r="H645" s="142"/>
      <c r="I645" t="str">
        <f t="shared" ca="1" si="46"/>
        <v/>
      </c>
      <c r="J645" s="142"/>
      <c r="K645" t="str">
        <f t="shared" ca="1" si="47"/>
        <v/>
      </c>
      <c r="L645" s="142"/>
      <c r="M645" s="142"/>
      <c r="N645" s="142"/>
      <c r="O645" s="146"/>
      <c r="P645" s="146"/>
      <c r="Q645" s="145">
        <f t="shared" si="49"/>
        <v>0</v>
      </c>
      <c r="R645" s="126">
        <f t="shared" si="48"/>
        <v>0</v>
      </c>
    </row>
    <row r="646" spans="1:18" x14ac:dyDescent="0.55000000000000004">
      <c r="A646">
        <v>637</v>
      </c>
      <c r="B646" s="142"/>
      <c r="C646" s="142"/>
      <c r="D646" s="142"/>
      <c r="E646" s="142"/>
      <c r="F646" s="142"/>
      <c r="G646" t="str">
        <f t="shared" si="45"/>
        <v/>
      </c>
      <c r="H646" s="142"/>
      <c r="I646" t="str">
        <f t="shared" ca="1" si="46"/>
        <v/>
      </c>
      <c r="J646" s="142"/>
      <c r="K646" t="str">
        <f t="shared" ca="1" si="47"/>
        <v/>
      </c>
      <c r="L646" s="142"/>
      <c r="M646" s="142"/>
      <c r="N646" s="142"/>
      <c r="O646" s="146"/>
      <c r="P646" s="146"/>
      <c r="Q646" s="145">
        <f t="shared" si="49"/>
        <v>0</v>
      </c>
      <c r="R646" s="126">
        <f t="shared" si="48"/>
        <v>0</v>
      </c>
    </row>
    <row r="647" spans="1:18" x14ac:dyDescent="0.55000000000000004">
      <c r="A647">
        <v>638</v>
      </c>
      <c r="B647" s="142"/>
      <c r="C647" s="142"/>
      <c r="D647" s="142"/>
      <c r="E647" s="142"/>
      <c r="F647" s="142"/>
      <c r="G647" t="str">
        <f t="shared" si="45"/>
        <v/>
      </c>
      <c r="H647" s="142"/>
      <c r="I647" t="str">
        <f t="shared" ca="1" si="46"/>
        <v/>
      </c>
      <c r="J647" s="142"/>
      <c r="K647" t="str">
        <f t="shared" ca="1" si="47"/>
        <v/>
      </c>
      <c r="L647" s="142"/>
      <c r="M647" s="142"/>
      <c r="N647" s="142"/>
      <c r="O647" s="146"/>
      <c r="P647" s="146"/>
      <c r="Q647" s="145">
        <f t="shared" si="49"/>
        <v>0</v>
      </c>
      <c r="R647" s="126">
        <f t="shared" si="48"/>
        <v>0</v>
      </c>
    </row>
    <row r="648" spans="1:18" x14ac:dyDescent="0.55000000000000004">
      <c r="A648">
        <v>639</v>
      </c>
      <c r="B648" s="142"/>
      <c r="C648" s="142"/>
      <c r="D648" s="142"/>
      <c r="E648" s="142"/>
      <c r="F648" s="142"/>
      <c r="G648" t="str">
        <f t="shared" si="45"/>
        <v/>
      </c>
      <c r="H648" s="142"/>
      <c r="I648" t="str">
        <f t="shared" ca="1" si="46"/>
        <v/>
      </c>
      <c r="J648" s="142"/>
      <c r="K648" t="str">
        <f t="shared" ca="1" si="47"/>
        <v/>
      </c>
      <c r="L648" s="142"/>
      <c r="M648" s="142"/>
      <c r="N648" s="142"/>
      <c r="O648" s="146"/>
      <c r="P648" s="146"/>
      <c r="Q648" s="145">
        <f t="shared" si="49"/>
        <v>0</v>
      </c>
      <c r="R648" s="126">
        <f t="shared" si="48"/>
        <v>0</v>
      </c>
    </row>
    <row r="649" spans="1:18" x14ac:dyDescent="0.55000000000000004">
      <c r="A649">
        <v>640</v>
      </c>
      <c r="B649" s="142"/>
      <c r="C649" s="142"/>
      <c r="D649" s="142"/>
      <c r="E649" s="142"/>
      <c r="F649" s="142"/>
      <c r="G649" t="str">
        <f t="shared" si="45"/>
        <v/>
      </c>
      <c r="H649" s="142"/>
      <c r="I649" t="str">
        <f t="shared" ca="1" si="46"/>
        <v/>
      </c>
      <c r="J649" s="142"/>
      <c r="K649" t="str">
        <f t="shared" ca="1" si="47"/>
        <v/>
      </c>
      <c r="L649" s="142"/>
      <c r="M649" s="142"/>
      <c r="N649" s="142"/>
      <c r="O649" s="146"/>
      <c r="P649" s="146"/>
      <c r="Q649" s="145">
        <f t="shared" si="49"/>
        <v>0</v>
      </c>
      <c r="R649" s="126">
        <f t="shared" si="48"/>
        <v>0</v>
      </c>
    </row>
    <row r="650" spans="1:18" x14ac:dyDescent="0.55000000000000004">
      <c r="A650">
        <v>641</v>
      </c>
      <c r="B650" s="142"/>
      <c r="C650" s="142"/>
      <c r="D650" s="142"/>
      <c r="E650" s="142"/>
      <c r="F650" s="142"/>
      <c r="G650" t="str">
        <f t="shared" si="45"/>
        <v/>
      </c>
      <c r="H650" s="142"/>
      <c r="I650" t="str">
        <f t="shared" ca="1" si="46"/>
        <v/>
      </c>
      <c r="J650" s="142"/>
      <c r="K650" t="str">
        <f t="shared" ca="1" si="47"/>
        <v/>
      </c>
      <c r="L650" s="142"/>
      <c r="M650" s="142"/>
      <c r="N650" s="142"/>
      <c r="O650" s="146"/>
      <c r="P650" s="146"/>
      <c r="Q650" s="145">
        <f t="shared" si="49"/>
        <v>0</v>
      </c>
      <c r="R650" s="126">
        <f t="shared" si="48"/>
        <v>0</v>
      </c>
    </row>
    <row r="651" spans="1:18" x14ac:dyDescent="0.55000000000000004">
      <c r="A651">
        <v>642</v>
      </c>
      <c r="B651" s="142"/>
      <c r="C651" s="142"/>
      <c r="D651" s="142"/>
      <c r="E651" s="142"/>
      <c r="F651" s="142"/>
      <c r="G651" t="str">
        <f t="shared" ref="G651:G714" si="50">LEFT(F651,1)</f>
        <v/>
      </c>
      <c r="H651" s="142"/>
      <c r="I651" t="str">
        <f t="shared" ref="I651:I714" ca="1" si="51">IFERROR(VLOOKUP(H651,INDIRECT(G651&amp;"CATL"),2,FALSE),"")</f>
        <v/>
      </c>
      <c r="J651" s="142"/>
      <c r="K651" t="str">
        <f t="shared" ref="K651:K714" ca="1" si="52">IFERROR(VLOOKUP(J651,INDIRECT("SUB"&amp;I651&amp;"L"),2,FALSE),"")</f>
        <v/>
      </c>
      <c r="L651" s="142"/>
      <c r="M651" s="142"/>
      <c r="N651" s="142"/>
      <c r="O651" s="146"/>
      <c r="P651" s="146"/>
      <c r="Q651" s="145">
        <f t="shared" si="49"/>
        <v>0</v>
      </c>
      <c r="R651" s="126">
        <f t="shared" ref="R651:R714" si="53">O651-P651</f>
        <v>0</v>
      </c>
    </row>
    <row r="652" spans="1:18" x14ac:dyDescent="0.55000000000000004">
      <c r="A652">
        <v>643</v>
      </c>
      <c r="B652" s="142"/>
      <c r="C652" s="142"/>
      <c r="D652" s="142"/>
      <c r="E652" s="142"/>
      <c r="F652" s="142"/>
      <c r="G652" t="str">
        <f t="shared" si="50"/>
        <v/>
      </c>
      <c r="H652" s="142"/>
      <c r="I652" t="str">
        <f t="shared" ca="1" si="51"/>
        <v/>
      </c>
      <c r="J652" s="142"/>
      <c r="K652" t="str">
        <f t="shared" ca="1" si="52"/>
        <v/>
      </c>
      <c r="L652" s="142"/>
      <c r="M652" s="142"/>
      <c r="N652" s="142"/>
      <c r="O652" s="146"/>
      <c r="P652" s="146"/>
      <c r="Q652" s="145">
        <f t="shared" ref="Q652:Q715" si="54">Q651+O652-P652</f>
        <v>0</v>
      </c>
      <c r="R652" s="126">
        <f t="shared" si="53"/>
        <v>0</v>
      </c>
    </row>
    <row r="653" spans="1:18" x14ac:dyDescent="0.55000000000000004">
      <c r="A653">
        <v>644</v>
      </c>
      <c r="B653" s="142"/>
      <c r="C653" s="142"/>
      <c r="D653" s="142"/>
      <c r="E653" s="142"/>
      <c r="F653" s="142"/>
      <c r="G653" t="str">
        <f t="shared" si="50"/>
        <v/>
      </c>
      <c r="H653" s="142"/>
      <c r="I653" t="str">
        <f t="shared" ca="1" si="51"/>
        <v/>
      </c>
      <c r="J653" s="142"/>
      <c r="K653" t="str">
        <f t="shared" ca="1" si="52"/>
        <v/>
      </c>
      <c r="L653" s="142"/>
      <c r="M653" s="142"/>
      <c r="N653" s="142"/>
      <c r="O653" s="146"/>
      <c r="P653" s="146"/>
      <c r="Q653" s="145">
        <f t="shared" si="54"/>
        <v>0</v>
      </c>
      <c r="R653" s="126">
        <f t="shared" si="53"/>
        <v>0</v>
      </c>
    </row>
    <row r="654" spans="1:18" x14ac:dyDescent="0.55000000000000004">
      <c r="A654">
        <v>645</v>
      </c>
      <c r="B654" s="142"/>
      <c r="C654" s="142"/>
      <c r="D654" s="142"/>
      <c r="E654" s="142"/>
      <c r="F654" s="142"/>
      <c r="G654" t="str">
        <f t="shared" si="50"/>
        <v/>
      </c>
      <c r="H654" s="142"/>
      <c r="I654" t="str">
        <f t="shared" ca="1" si="51"/>
        <v/>
      </c>
      <c r="J654" s="142"/>
      <c r="K654" t="str">
        <f t="shared" ca="1" si="52"/>
        <v/>
      </c>
      <c r="L654" s="142"/>
      <c r="M654" s="142"/>
      <c r="N654" s="142"/>
      <c r="O654" s="146"/>
      <c r="P654" s="146"/>
      <c r="Q654" s="145">
        <f t="shared" si="54"/>
        <v>0</v>
      </c>
      <c r="R654" s="126">
        <f t="shared" si="53"/>
        <v>0</v>
      </c>
    </row>
    <row r="655" spans="1:18" x14ac:dyDescent="0.55000000000000004">
      <c r="A655">
        <v>646</v>
      </c>
      <c r="B655" s="142"/>
      <c r="C655" s="142"/>
      <c r="D655" s="142"/>
      <c r="E655" s="142"/>
      <c r="F655" s="142"/>
      <c r="G655" t="str">
        <f t="shared" si="50"/>
        <v/>
      </c>
      <c r="H655" s="142"/>
      <c r="I655" t="str">
        <f t="shared" ca="1" si="51"/>
        <v/>
      </c>
      <c r="J655" s="142"/>
      <c r="K655" t="str">
        <f t="shared" ca="1" si="52"/>
        <v/>
      </c>
      <c r="L655" s="142"/>
      <c r="M655" s="142"/>
      <c r="N655" s="142"/>
      <c r="O655" s="146"/>
      <c r="P655" s="146"/>
      <c r="Q655" s="145">
        <f t="shared" si="54"/>
        <v>0</v>
      </c>
      <c r="R655" s="126">
        <f t="shared" si="53"/>
        <v>0</v>
      </c>
    </row>
    <row r="656" spans="1:18" x14ac:dyDescent="0.55000000000000004">
      <c r="A656">
        <v>647</v>
      </c>
      <c r="B656" s="142"/>
      <c r="C656" s="142"/>
      <c r="D656" s="142"/>
      <c r="E656" s="142"/>
      <c r="F656" s="142"/>
      <c r="G656" t="str">
        <f t="shared" si="50"/>
        <v/>
      </c>
      <c r="H656" s="142"/>
      <c r="I656" t="str">
        <f t="shared" ca="1" si="51"/>
        <v/>
      </c>
      <c r="J656" s="142"/>
      <c r="K656" t="str">
        <f t="shared" ca="1" si="52"/>
        <v/>
      </c>
      <c r="L656" s="142"/>
      <c r="M656" s="142"/>
      <c r="N656" s="142"/>
      <c r="O656" s="146"/>
      <c r="P656" s="146"/>
      <c r="Q656" s="145">
        <f t="shared" si="54"/>
        <v>0</v>
      </c>
      <c r="R656" s="126">
        <f t="shared" si="53"/>
        <v>0</v>
      </c>
    </row>
    <row r="657" spans="1:18" x14ac:dyDescent="0.55000000000000004">
      <c r="A657">
        <v>648</v>
      </c>
      <c r="B657" s="142"/>
      <c r="C657" s="142"/>
      <c r="D657" s="142"/>
      <c r="E657" s="142"/>
      <c r="F657" s="142"/>
      <c r="G657" t="str">
        <f t="shared" si="50"/>
        <v/>
      </c>
      <c r="H657" s="142"/>
      <c r="I657" t="str">
        <f t="shared" ca="1" si="51"/>
        <v/>
      </c>
      <c r="J657" s="142"/>
      <c r="K657" t="str">
        <f t="shared" ca="1" si="52"/>
        <v/>
      </c>
      <c r="L657" s="142"/>
      <c r="M657" s="142"/>
      <c r="N657" s="142"/>
      <c r="O657" s="146"/>
      <c r="P657" s="146"/>
      <c r="Q657" s="145">
        <f t="shared" si="54"/>
        <v>0</v>
      </c>
      <c r="R657" s="126">
        <f t="shared" si="53"/>
        <v>0</v>
      </c>
    </row>
    <row r="658" spans="1:18" x14ac:dyDescent="0.55000000000000004">
      <c r="A658">
        <v>649</v>
      </c>
      <c r="B658" s="142"/>
      <c r="C658" s="142"/>
      <c r="D658" s="142"/>
      <c r="E658" s="142"/>
      <c r="F658" s="142"/>
      <c r="G658" t="str">
        <f t="shared" si="50"/>
        <v/>
      </c>
      <c r="H658" s="142"/>
      <c r="I658" t="str">
        <f t="shared" ca="1" si="51"/>
        <v/>
      </c>
      <c r="J658" s="142"/>
      <c r="K658" t="str">
        <f t="shared" ca="1" si="52"/>
        <v/>
      </c>
      <c r="L658" s="142"/>
      <c r="M658" s="142"/>
      <c r="N658" s="142"/>
      <c r="O658" s="146"/>
      <c r="P658" s="146"/>
      <c r="Q658" s="145">
        <f t="shared" si="54"/>
        <v>0</v>
      </c>
      <c r="R658" s="126">
        <f t="shared" si="53"/>
        <v>0</v>
      </c>
    </row>
    <row r="659" spans="1:18" x14ac:dyDescent="0.55000000000000004">
      <c r="A659">
        <v>650</v>
      </c>
      <c r="B659" s="142"/>
      <c r="C659" s="142"/>
      <c r="D659" s="142"/>
      <c r="E659" s="142"/>
      <c r="F659" s="142"/>
      <c r="G659" t="str">
        <f t="shared" si="50"/>
        <v/>
      </c>
      <c r="H659" s="142"/>
      <c r="I659" t="str">
        <f t="shared" ca="1" si="51"/>
        <v/>
      </c>
      <c r="J659" s="142"/>
      <c r="K659" t="str">
        <f t="shared" ca="1" si="52"/>
        <v/>
      </c>
      <c r="L659" s="142"/>
      <c r="M659" s="142"/>
      <c r="N659" s="142"/>
      <c r="O659" s="146"/>
      <c r="P659" s="146"/>
      <c r="Q659" s="145">
        <f t="shared" si="54"/>
        <v>0</v>
      </c>
      <c r="R659" s="126">
        <f t="shared" si="53"/>
        <v>0</v>
      </c>
    </row>
    <row r="660" spans="1:18" x14ac:dyDescent="0.55000000000000004">
      <c r="A660">
        <v>651</v>
      </c>
      <c r="B660" s="142"/>
      <c r="C660" s="142"/>
      <c r="D660" s="142"/>
      <c r="E660" s="142"/>
      <c r="F660" s="142"/>
      <c r="G660" t="str">
        <f t="shared" si="50"/>
        <v/>
      </c>
      <c r="H660" s="142"/>
      <c r="I660" t="str">
        <f t="shared" ca="1" si="51"/>
        <v/>
      </c>
      <c r="J660" s="142"/>
      <c r="K660" t="str">
        <f t="shared" ca="1" si="52"/>
        <v/>
      </c>
      <c r="L660" s="142"/>
      <c r="M660" s="142"/>
      <c r="N660" s="142"/>
      <c r="O660" s="146"/>
      <c r="P660" s="146"/>
      <c r="Q660" s="145">
        <f t="shared" si="54"/>
        <v>0</v>
      </c>
      <c r="R660" s="126">
        <f t="shared" si="53"/>
        <v>0</v>
      </c>
    </row>
    <row r="661" spans="1:18" x14ac:dyDescent="0.55000000000000004">
      <c r="A661">
        <v>652</v>
      </c>
      <c r="B661" s="142"/>
      <c r="C661" s="142"/>
      <c r="D661" s="142"/>
      <c r="E661" s="142"/>
      <c r="F661" s="142"/>
      <c r="G661" t="str">
        <f t="shared" si="50"/>
        <v/>
      </c>
      <c r="H661" s="142"/>
      <c r="I661" t="str">
        <f t="shared" ca="1" si="51"/>
        <v/>
      </c>
      <c r="J661" s="142"/>
      <c r="K661" t="str">
        <f t="shared" ca="1" si="52"/>
        <v/>
      </c>
      <c r="L661" s="142"/>
      <c r="M661" s="142"/>
      <c r="N661" s="142"/>
      <c r="O661" s="146"/>
      <c r="P661" s="146"/>
      <c r="Q661" s="145">
        <f t="shared" si="54"/>
        <v>0</v>
      </c>
      <c r="R661" s="126">
        <f t="shared" si="53"/>
        <v>0</v>
      </c>
    </row>
    <row r="662" spans="1:18" x14ac:dyDescent="0.55000000000000004">
      <c r="A662">
        <v>653</v>
      </c>
      <c r="B662" s="142"/>
      <c r="C662" s="142"/>
      <c r="D662" s="142"/>
      <c r="E662" s="142"/>
      <c r="F662" s="142"/>
      <c r="G662" t="str">
        <f t="shared" si="50"/>
        <v/>
      </c>
      <c r="H662" s="142"/>
      <c r="I662" t="str">
        <f t="shared" ca="1" si="51"/>
        <v/>
      </c>
      <c r="J662" s="142"/>
      <c r="K662" t="str">
        <f t="shared" ca="1" si="52"/>
        <v/>
      </c>
      <c r="L662" s="142"/>
      <c r="M662" s="142"/>
      <c r="N662" s="142"/>
      <c r="O662" s="146"/>
      <c r="P662" s="146"/>
      <c r="Q662" s="145">
        <f t="shared" si="54"/>
        <v>0</v>
      </c>
      <c r="R662" s="126">
        <f t="shared" si="53"/>
        <v>0</v>
      </c>
    </row>
    <row r="663" spans="1:18" x14ac:dyDescent="0.55000000000000004">
      <c r="A663">
        <v>654</v>
      </c>
      <c r="B663" s="142"/>
      <c r="C663" s="142"/>
      <c r="D663" s="142"/>
      <c r="E663" s="142"/>
      <c r="F663" s="142"/>
      <c r="G663" t="str">
        <f t="shared" si="50"/>
        <v/>
      </c>
      <c r="H663" s="142"/>
      <c r="I663" t="str">
        <f t="shared" ca="1" si="51"/>
        <v/>
      </c>
      <c r="J663" s="142"/>
      <c r="K663" t="str">
        <f t="shared" ca="1" si="52"/>
        <v/>
      </c>
      <c r="L663" s="142"/>
      <c r="M663" s="142"/>
      <c r="N663" s="142"/>
      <c r="O663" s="146"/>
      <c r="P663" s="146"/>
      <c r="Q663" s="145">
        <f t="shared" si="54"/>
        <v>0</v>
      </c>
      <c r="R663" s="126">
        <f t="shared" si="53"/>
        <v>0</v>
      </c>
    </row>
    <row r="664" spans="1:18" x14ac:dyDescent="0.55000000000000004">
      <c r="A664">
        <v>655</v>
      </c>
      <c r="B664" s="142"/>
      <c r="C664" s="142"/>
      <c r="D664" s="142"/>
      <c r="E664" s="142"/>
      <c r="F664" s="142"/>
      <c r="G664" t="str">
        <f t="shared" si="50"/>
        <v/>
      </c>
      <c r="H664" s="142"/>
      <c r="I664" t="str">
        <f t="shared" ca="1" si="51"/>
        <v/>
      </c>
      <c r="J664" s="142"/>
      <c r="K664" t="str">
        <f t="shared" ca="1" si="52"/>
        <v/>
      </c>
      <c r="L664" s="142"/>
      <c r="M664" s="142"/>
      <c r="N664" s="142"/>
      <c r="O664" s="146"/>
      <c r="P664" s="146"/>
      <c r="Q664" s="145">
        <f t="shared" si="54"/>
        <v>0</v>
      </c>
      <c r="R664" s="126">
        <f t="shared" si="53"/>
        <v>0</v>
      </c>
    </row>
    <row r="665" spans="1:18" x14ac:dyDescent="0.55000000000000004">
      <c r="A665">
        <v>656</v>
      </c>
      <c r="B665" s="142"/>
      <c r="C665" s="142"/>
      <c r="D665" s="142"/>
      <c r="E665" s="142"/>
      <c r="F665" s="142"/>
      <c r="G665" t="str">
        <f t="shared" si="50"/>
        <v/>
      </c>
      <c r="H665" s="142"/>
      <c r="I665" t="str">
        <f t="shared" ca="1" si="51"/>
        <v/>
      </c>
      <c r="J665" s="142"/>
      <c r="K665" t="str">
        <f t="shared" ca="1" si="52"/>
        <v/>
      </c>
      <c r="L665" s="142"/>
      <c r="M665" s="142"/>
      <c r="N665" s="142"/>
      <c r="O665" s="146"/>
      <c r="P665" s="146"/>
      <c r="Q665" s="145">
        <f t="shared" si="54"/>
        <v>0</v>
      </c>
      <c r="R665" s="126">
        <f t="shared" si="53"/>
        <v>0</v>
      </c>
    </row>
    <row r="666" spans="1:18" x14ac:dyDescent="0.55000000000000004">
      <c r="A666">
        <v>657</v>
      </c>
      <c r="B666" s="142"/>
      <c r="C666" s="142"/>
      <c r="D666" s="142"/>
      <c r="E666" s="142"/>
      <c r="F666" s="142"/>
      <c r="G666" t="str">
        <f t="shared" si="50"/>
        <v/>
      </c>
      <c r="H666" s="142"/>
      <c r="I666" t="str">
        <f t="shared" ca="1" si="51"/>
        <v/>
      </c>
      <c r="J666" s="142"/>
      <c r="K666" t="str">
        <f t="shared" ca="1" si="52"/>
        <v/>
      </c>
      <c r="L666" s="142"/>
      <c r="M666" s="142"/>
      <c r="N666" s="142"/>
      <c r="O666" s="146"/>
      <c r="P666" s="146"/>
      <c r="Q666" s="145">
        <f t="shared" si="54"/>
        <v>0</v>
      </c>
      <c r="R666" s="126">
        <f t="shared" si="53"/>
        <v>0</v>
      </c>
    </row>
    <row r="667" spans="1:18" x14ac:dyDescent="0.55000000000000004">
      <c r="A667">
        <v>658</v>
      </c>
      <c r="B667" s="142"/>
      <c r="C667" s="142"/>
      <c r="D667" s="142"/>
      <c r="E667" s="142"/>
      <c r="F667" s="142"/>
      <c r="G667" t="str">
        <f t="shared" si="50"/>
        <v/>
      </c>
      <c r="H667" s="142"/>
      <c r="I667" t="str">
        <f t="shared" ca="1" si="51"/>
        <v/>
      </c>
      <c r="J667" s="142"/>
      <c r="K667" t="str">
        <f t="shared" ca="1" si="52"/>
        <v/>
      </c>
      <c r="L667" s="142"/>
      <c r="M667" s="142"/>
      <c r="N667" s="142"/>
      <c r="O667" s="146"/>
      <c r="P667" s="146"/>
      <c r="Q667" s="145">
        <f t="shared" si="54"/>
        <v>0</v>
      </c>
      <c r="R667" s="126">
        <f t="shared" si="53"/>
        <v>0</v>
      </c>
    </row>
    <row r="668" spans="1:18" x14ac:dyDescent="0.55000000000000004">
      <c r="A668">
        <v>659</v>
      </c>
      <c r="B668" s="142"/>
      <c r="C668" s="142"/>
      <c r="D668" s="142"/>
      <c r="E668" s="142"/>
      <c r="F668" s="142"/>
      <c r="G668" t="str">
        <f t="shared" si="50"/>
        <v/>
      </c>
      <c r="H668" s="142"/>
      <c r="I668" t="str">
        <f t="shared" ca="1" si="51"/>
        <v/>
      </c>
      <c r="J668" s="142"/>
      <c r="K668" t="str">
        <f t="shared" ca="1" si="52"/>
        <v/>
      </c>
      <c r="L668" s="142"/>
      <c r="M668" s="142"/>
      <c r="N668" s="142"/>
      <c r="O668" s="146"/>
      <c r="P668" s="146"/>
      <c r="Q668" s="145">
        <f t="shared" si="54"/>
        <v>0</v>
      </c>
      <c r="R668" s="126">
        <f t="shared" si="53"/>
        <v>0</v>
      </c>
    </row>
    <row r="669" spans="1:18" x14ac:dyDescent="0.55000000000000004">
      <c r="A669">
        <v>660</v>
      </c>
      <c r="B669" s="142"/>
      <c r="C669" s="142"/>
      <c r="D669" s="142"/>
      <c r="E669" s="142"/>
      <c r="F669" s="142"/>
      <c r="G669" t="str">
        <f t="shared" si="50"/>
        <v/>
      </c>
      <c r="H669" s="142"/>
      <c r="I669" t="str">
        <f t="shared" ca="1" si="51"/>
        <v/>
      </c>
      <c r="J669" s="142"/>
      <c r="K669" t="str">
        <f t="shared" ca="1" si="52"/>
        <v/>
      </c>
      <c r="L669" s="142"/>
      <c r="M669" s="142"/>
      <c r="N669" s="142"/>
      <c r="O669" s="146"/>
      <c r="P669" s="146"/>
      <c r="Q669" s="145">
        <f t="shared" si="54"/>
        <v>0</v>
      </c>
      <c r="R669" s="126">
        <f t="shared" si="53"/>
        <v>0</v>
      </c>
    </row>
    <row r="670" spans="1:18" x14ac:dyDescent="0.55000000000000004">
      <c r="A670">
        <v>661</v>
      </c>
      <c r="B670" s="142"/>
      <c r="C670" s="142"/>
      <c r="D670" s="142"/>
      <c r="E670" s="142"/>
      <c r="F670" s="142"/>
      <c r="G670" t="str">
        <f t="shared" si="50"/>
        <v/>
      </c>
      <c r="H670" s="142"/>
      <c r="I670" t="str">
        <f t="shared" ca="1" si="51"/>
        <v/>
      </c>
      <c r="J670" s="142"/>
      <c r="K670" t="str">
        <f t="shared" ca="1" si="52"/>
        <v/>
      </c>
      <c r="L670" s="142"/>
      <c r="M670" s="142"/>
      <c r="N670" s="142"/>
      <c r="O670" s="146"/>
      <c r="P670" s="146"/>
      <c r="Q670" s="145">
        <f t="shared" si="54"/>
        <v>0</v>
      </c>
      <c r="R670" s="126">
        <f t="shared" si="53"/>
        <v>0</v>
      </c>
    </row>
    <row r="671" spans="1:18" x14ac:dyDescent="0.55000000000000004">
      <c r="A671">
        <v>662</v>
      </c>
      <c r="B671" s="142"/>
      <c r="C671" s="142"/>
      <c r="D671" s="142"/>
      <c r="E671" s="142"/>
      <c r="F671" s="142"/>
      <c r="G671" t="str">
        <f t="shared" si="50"/>
        <v/>
      </c>
      <c r="H671" s="142"/>
      <c r="I671" t="str">
        <f t="shared" ca="1" si="51"/>
        <v/>
      </c>
      <c r="J671" s="142"/>
      <c r="K671" t="str">
        <f t="shared" ca="1" si="52"/>
        <v/>
      </c>
      <c r="L671" s="142"/>
      <c r="M671" s="142"/>
      <c r="N671" s="142"/>
      <c r="O671" s="146"/>
      <c r="P671" s="146"/>
      <c r="Q671" s="145">
        <f t="shared" si="54"/>
        <v>0</v>
      </c>
      <c r="R671" s="126">
        <f t="shared" si="53"/>
        <v>0</v>
      </c>
    </row>
    <row r="672" spans="1:18" x14ac:dyDescent="0.55000000000000004">
      <c r="A672">
        <v>663</v>
      </c>
      <c r="B672" s="142"/>
      <c r="C672" s="142"/>
      <c r="D672" s="142"/>
      <c r="E672" s="142"/>
      <c r="F672" s="142"/>
      <c r="G672" t="str">
        <f t="shared" si="50"/>
        <v/>
      </c>
      <c r="H672" s="142"/>
      <c r="I672" t="str">
        <f t="shared" ca="1" si="51"/>
        <v/>
      </c>
      <c r="J672" s="142"/>
      <c r="K672" t="str">
        <f t="shared" ca="1" si="52"/>
        <v/>
      </c>
      <c r="L672" s="142"/>
      <c r="M672" s="142"/>
      <c r="N672" s="142"/>
      <c r="O672" s="146"/>
      <c r="P672" s="146"/>
      <c r="Q672" s="145">
        <f t="shared" si="54"/>
        <v>0</v>
      </c>
      <c r="R672" s="126">
        <f t="shared" si="53"/>
        <v>0</v>
      </c>
    </row>
    <row r="673" spans="1:18" x14ac:dyDescent="0.55000000000000004">
      <c r="A673">
        <v>664</v>
      </c>
      <c r="B673" s="142"/>
      <c r="C673" s="142"/>
      <c r="D673" s="142"/>
      <c r="E673" s="142"/>
      <c r="F673" s="142"/>
      <c r="G673" t="str">
        <f t="shared" si="50"/>
        <v/>
      </c>
      <c r="H673" s="142"/>
      <c r="I673" t="str">
        <f t="shared" ca="1" si="51"/>
        <v/>
      </c>
      <c r="J673" s="142"/>
      <c r="K673" t="str">
        <f t="shared" ca="1" si="52"/>
        <v/>
      </c>
      <c r="L673" s="142"/>
      <c r="M673" s="142"/>
      <c r="N673" s="142"/>
      <c r="O673" s="146"/>
      <c r="P673" s="146"/>
      <c r="Q673" s="145">
        <f t="shared" si="54"/>
        <v>0</v>
      </c>
      <c r="R673" s="126">
        <f t="shared" si="53"/>
        <v>0</v>
      </c>
    </row>
    <row r="674" spans="1:18" x14ac:dyDescent="0.55000000000000004">
      <c r="A674">
        <v>665</v>
      </c>
      <c r="B674" s="142"/>
      <c r="C674" s="142"/>
      <c r="D674" s="142"/>
      <c r="E674" s="142"/>
      <c r="F674" s="142"/>
      <c r="G674" t="str">
        <f t="shared" si="50"/>
        <v/>
      </c>
      <c r="H674" s="142"/>
      <c r="I674" t="str">
        <f t="shared" ca="1" si="51"/>
        <v/>
      </c>
      <c r="J674" s="142"/>
      <c r="K674" t="str">
        <f t="shared" ca="1" si="52"/>
        <v/>
      </c>
      <c r="L674" s="142"/>
      <c r="M674" s="142"/>
      <c r="N674" s="142"/>
      <c r="O674" s="146"/>
      <c r="P674" s="146"/>
      <c r="Q674" s="145">
        <f t="shared" si="54"/>
        <v>0</v>
      </c>
      <c r="R674" s="126">
        <f t="shared" si="53"/>
        <v>0</v>
      </c>
    </row>
    <row r="675" spans="1:18" x14ac:dyDescent="0.55000000000000004">
      <c r="A675">
        <v>666</v>
      </c>
      <c r="B675" s="142"/>
      <c r="C675" s="142"/>
      <c r="D675" s="142"/>
      <c r="E675" s="142"/>
      <c r="F675" s="142"/>
      <c r="G675" t="str">
        <f t="shared" si="50"/>
        <v/>
      </c>
      <c r="H675" s="142"/>
      <c r="I675" t="str">
        <f t="shared" ca="1" si="51"/>
        <v/>
      </c>
      <c r="J675" s="142"/>
      <c r="K675" t="str">
        <f t="shared" ca="1" si="52"/>
        <v/>
      </c>
      <c r="L675" s="142"/>
      <c r="M675" s="142"/>
      <c r="N675" s="142"/>
      <c r="O675" s="146"/>
      <c r="P675" s="146"/>
      <c r="Q675" s="145">
        <f t="shared" si="54"/>
        <v>0</v>
      </c>
      <c r="R675" s="126">
        <f t="shared" si="53"/>
        <v>0</v>
      </c>
    </row>
    <row r="676" spans="1:18" x14ac:dyDescent="0.55000000000000004">
      <c r="A676">
        <v>667</v>
      </c>
      <c r="B676" s="142"/>
      <c r="C676" s="142"/>
      <c r="D676" s="142"/>
      <c r="E676" s="142"/>
      <c r="F676" s="142"/>
      <c r="G676" t="str">
        <f t="shared" si="50"/>
        <v/>
      </c>
      <c r="H676" s="142"/>
      <c r="I676" t="str">
        <f t="shared" ca="1" si="51"/>
        <v/>
      </c>
      <c r="J676" s="142"/>
      <c r="K676" t="str">
        <f t="shared" ca="1" si="52"/>
        <v/>
      </c>
      <c r="L676" s="142"/>
      <c r="M676" s="142"/>
      <c r="N676" s="142"/>
      <c r="O676" s="146"/>
      <c r="P676" s="146"/>
      <c r="Q676" s="145">
        <f t="shared" si="54"/>
        <v>0</v>
      </c>
      <c r="R676" s="126">
        <f t="shared" si="53"/>
        <v>0</v>
      </c>
    </row>
    <row r="677" spans="1:18" x14ac:dyDescent="0.55000000000000004">
      <c r="A677">
        <v>668</v>
      </c>
      <c r="B677" s="142"/>
      <c r="C677" s="142"/>
      <c r="D677" s="142"/>
      <c r="E677" s="142"/>
      <c r="F677" s="142"/>
      <c r="G677" t="str">
        <f t="shared" si="50"/>
        <v/>
      </c>
      <c r="H677" s="142"/>
      <c r="I677" t="str">
        <f t="shared" ca="1" si="51"/>
        <v/>
      </c>
      <c r="J677" s="142"/>
      <c r="K677" t="str">
        <f t="shared" ca="1" si="52"/>
        <v/>
      </c>
      <c r="L677" s="142"/>
      <c r="M677" s="142"/>
      <c r="N677" s="142"/>
      <c r="O677" s="146"/>
      <c r="P677" s="146"/>
      <c r="Q677" s="145">
        <f t="shared" si="54"/>
        <v>0</v>
      </c>
      <c r="R677" s="126">
        <f t="shared" si="53"/>
        <v>0</v>
      </c>
    </row>
    <row r="678" spans="1:18" x14ac:dyDescent="0.55000000000000004">
      <c r="A678">
        <v>669</v>
      </c>
      <c r="B678" s="142"/>
      <c r="C678" s="142"/>
      <c r="D678" s="142"/>
      <c r="E678" s="142"/>
      <c r="F678" s="142"/>
      <c r="G678" t="str">
        <f t="shared" si="50"/>
        <v/>
      </c>
      <c r="H678" s="142"/>
      <c r="I678" t="str">
        <f t="shared" ca="1" si="51"/>
        <v/>
      </c>
      <c r="J678" s="142"/>
      <c r="K678" t="str">
        <f t="shared" ca="1" si="52"/>
        <v/>
      </c>
      <c r="L678" s="142"/>
      <c r="M678" s="142"/>
      <c r="N678" s="142"/>
      <c r="O678" s="146"/>
      <c r="P678" s="146"/>
      <c r="Q678" s="145">
        <f t="shared" si="54"/>
        <v>0</v>
      </c>
      <c r="R678" s="126">
        <f t="shared" si="53"/>
        <v>0</v>
      </c>
    </row>
    <row r="679" spans="1:18" x14ac:dyDescent="0.55000000000000004">
      <c r="A679">
        <v>670</v>
      </c>
      <c r="B679" s="142"/>
      <c r="C679" s="142"/>
      <c r="D679" s="142"/>
      <c r="E679" s="142"/>
      <c r="F679" s="142"/>
      <c r="G679" t="str">
        <f t="shared" si="50"/>
        <v/>
      </c>
      <c r="H679" s="142"/>
      <c r="I679" t="str">
        <f t="shared" ca="1" si="51"/>
        <v/>
      </c>
      <c r="J679" s="142"/>
      <c r="K679" t="str">
        <f t="shared" ca="1" si="52"/>
        <v/>
      </c>
      <c r="L679" s="142"/>
      <c r="M679" s="142"/>
      <c r="N679" s="142"/>
      <c r="O679" s="146"/>
      <c r="P679" s="146"/>
      <c r="Q679" s="145">
        <f t="shared" si="54"/>
        <v>0</v>
      </c>
      <c r="R679" s="126">
        <f t="shared" si="53"/>
        <v>0</v>
      </c>
    </row>
    <row r="680" spans="1:18" x14ac:dyDescent="0.55000000000000004">
      <c r="A680">
        <v>671</v>
      </c>
      <c r="B680" s="142"/>
      <c r="C680" s="142"/>
      <c r="D680" s="142"/>
      <c r="E680" s="142"/>
      <c r="F680" s="142"/>
      <c r="G680" t="str">
        <f t="shared" si="50"/>
        <v/>
      </c>
      <c r="H680" s="142"/>
      <c r="I680" t="str">
        <f t="shared" ca="1" si="51"/>
        <v/>
      </c>
      <c r="J680" s="142"/>
      <c r="K680" t="str">
        <f t="shared" ca="1" si="52"/>
        <v/>
      </c>
      <c r="L680" s="142"/>
      <c r="M680" s="142"/>
      <c r="N680" s="142"/>
      <c r="O680" s="146"/>
      <c r="P680" s="146"/>
      <c r="Q680" s="145">
        <f t="shared" si="54"/>
        <v>0</v>
      </c>
      <c r="R680" s="126">
        <f t="shared" si="53"/>
        <v>0</v>
      </c>
    </row>
    <row r="681" spans="1:18" x14ac:dyDescent="0.55000000000000004">
      <c r="A681">
        <v>672</v>
      </c>
      <c r="B681" s="142"/>
      <c r="C681" s="142"/>
      <c r="D681" s="142"/>
      <c r="E681" s="142"/>
      <c r="F681" s="142"/>
      <c r="G681" t="str">
        <f t="shared" si="50"/>
        <v/>
      </c>
      <c r="H681" s="142"/>
      <c r="I681" t="str">
        <f t="shared" ca="1" si="51"/>
        <v/>
      </c>
      <c r="J681" s="142"/>
      <c r="K681" t="str">
        <f t="shared" ca="1" si="52"/>
        <v/>
      </c>
      <c r="L681" s="142"/>
      <c r="M681" s="142"/>
      <c r="N681" s="142"/>
      <c r="O681" s="146"/>
      <c r="P681" s="146"/>
      <c r="Q681" s="145">
        <f t="shared" si="54"/>
        <v>0</v>
      </c>
      <c r="R681" s="126">
        <f t="shared" si="53"/>
        <v>0</v>
      </c>
    </row>
    <row r="682" spans="1:18" x14ac:dyDescent="0.55000000000000004">
      <c r="A682">
        <v>673</v>
      </c>
      <c r="B682" s="142"/>
      <c r="C682" s="142"/>
      <c r="D682" s="142"/>
      <c r="E682" s="142"/>
      <c r="F682" s="142"/>
      <c r="G682" t="str">
        <f t="shared" si="50"/>
        <v/>
      </c>
      <c r="H682" s="142"/>
      <c r="I682" t="str">
        <f t="shared" ca="1" si="51"/>
        <v/>
      </c>
      <c r="J682" s="142"/>
      <c r="K682" t="str">
        <f t="shared" ca="1" si="52"/>
        <v/>
      </c>
      <c r="L682" s="142"/>
      <c r="M682" s="142"/>
      <c r="N682" s="142"/>
      <c r="O682" s="146"/>
      <c r="P682" s="146"/>
      <c r="Q682" s="145">
        <f t="shared" si="54"/>
        <v>0</v>
      </c>
      <c r="R682" s="126">
        <f t="shared" si="53"/>
        <v>0</v>
      </c>
    </row>
    <row r="683" spans="1:18" x14ac:dyDescent="0.55000000000000004">
      <c r="A683">
        <v>674</v>
      </c>
      <c r="B683" s="142"/>
      <c r="C683" s="142"/>
      <c r="D683" s="142"/>
      <c r="E683" s="142"/>
      <c r="F683" s="142"/>
      <c r="G683" t="str">
        <f t="shared" si="50"/>
        <v/>
      </c>
      <c r="H683" s="142"/>
      <c r="I683" t="str">
        <f t="shared" ca="1" si="51"/>
        <v/>
      </c>
      <c r="J683" s="142"/>
      <c r="K683" t="str">
        <f t="shared" ca="1" si="52"/>
        <v/>
      </c>
      <c r="L683" s="142"/>
      <c r="M683" s="142"/>
      <c r="N683" s="142"/>
      <c r="O683" s="146"/>
      <c r="P683" s="146"/>
      <c r="Q683" s="145">
        <f t="shared" si="54"/>
        <v>0</v>
      </c>
      <c r="R683" s="126">
        <f t="shared" si="53"/>
        <v>0</v>
      </c>
    </row>
    <row r="684" spans="1:18" x14ac:dyDescent="0.55000000000000004">
      <c r="A684">
        <v>675</v>
      </c>
      <c r="B684" s="142"/>
      <c r="C684" s="142"/>
      <c r="D684" s="142"/>
      <c r="E684" s="142"/>
      <c r="F684" s="142"/>
      <c r="G684" t="str">
        <f t="shared" si="50"/>
        <v/>
      </c>
      <c r="H684" s="142"/>
      <c r="I684" t="str">
        <f t="shared" ca="1" si="51"/>
        <v/>
      </c>
      <c r="J684" s="142"/>
      <c r="K684" t="str">
        <f t="shared" ca="1" si="52"/>
        <v/>
      </c>
      <c r="L684" s="142"/>
      <c r="M684" s="142"/>
      <c r="N684" s="142"/>
      <c r="O684" s="146"/>
      <c r="P684" s="146"/>
      <c r="Q684" s="145">
        <f t="shared" si="54"/>
        <v>0</v>
      </c>
      <c r="R684" s="126">
        <f t="shared" si="53"/>
        <v>0</v>
      </c>
    </row>
    <row r="685" spans="1:18" x14ac:dyDescent="0.55000000000000004">
      <c r="A685">
        <v>676</v>
      </c>
      <c r="B685" s="142"/>
      <c r="C685" s="142"/>
      <c r="D685" s="142"/>
      <c r="E685" s="142"/>
      <c r="F685" s="142"/>
      <c r="G685" t="str">
        <f t="shared" si="50"/>
        <v/>
      </c>
      <c r="H685" s="142"/>
      <c r="I685" t="str">
        <f t="shared" ca="1" si="51"/>
        <v/>
      </c>
      <c r="J685" s="142"/>
      <c r="K685" t="str">
        <f t="shared" ca="1" si="52"/>
        <v/>
      </c>
      <c r="L685" s="142"/>
      <c r="M685" s="142"/>
      <c r="N685" s="142"/>
      <c r="O685" s="146"/>
      <c r="P685" s="146"/>
      <c r="Q685" s="145">
        <f t="shared" si="54"/>
        <v>0</v>
      </c>
      <c r="R685" s="126">
        <f t="shared" si="53"/>
        <v>0</v>
      </c>
    </row>
    <row r="686" spans="1:18" x14ac:dyDescent="0.55000000000000004">
      <c r="A686">
        <v>677</v>
      </c>
      <c r="B686" s="142"/>
      <c r="C686" s="142"/>
      <c r="D686" s="142"/>
      <c r="E686" s="142"/>
      <c r="F686" s="142"/>
      <c r="G686" t="str">
        <f t="shared" si="50"/>
        <v/>
      </c>
      <c r="H686" s="142"/>
      <c r="I686" t="str">
        <f t="shared" ca="1" si="51"/>
        <v/>
      </c>
      <c r="J686" s="142"/>
      <c r="K686" t="str">
        <f t="shared" ca="1" si="52"/>
        <v/>
      </c>
      <c r="L686" s="142"/>
      <c r="M686" s="142"/>
      <c r="N686" s="142"/>
      <c r="O686" s="146"/>
      <c r="P686" s="146"/>
      <c r="Q686" s="145">
        <f t="shared" si="54"/>
        <v>0</v>
      </c>
      <c r="R686" s="126">
        <f t="shared" si="53"/>
        <v>0</v>
      </c>
    </row>
    <row r="687" spans="1:18" x14ac:dyDescent="0.55000000000000004">
      <c r="A687">
        <v>678</v>
      </c>
      <c r="B687" s="142"/>
      <c r="C687" s="142"/>
      <c r="D687" s="142"/>
      <c r="E687" s="142"/>
      <c r="F687" s="142"/>
      <c r="G687" t="str">
        <f t="shared" si="50"/>
        <v/>
      </c>
      <c r="H687" s="142"/>
      <c r="I687" t="str">
        <f t="shared" ca="1" si="51"/>
        <v/>
      </c>
      <c r="J687" s="142"/>
      <c r="K687" t="str">
        <f t="shared" ca="1" si="52"/>
        <v/>
      </c>
      <c r="L687" s="142"/>
      <c r="M687" s="142"/>
      <c r="N687" s="142"/>
      <c r="O687" s="146"/>
      <c r="P687" s="146"/>
      <c r="Q687" s="145">
        <f t="shared" si="54"/>
        <v>0</v>
      </c>
      <c r="R687" s="126">
        <f t="shared" si="53"/>
        <v>0</v>
      </c>
    </row>
    <row r="688" spans="1:18" x14ac:dyDescent="0.55000000000000004">
      <c r="A688">
        <v>679</v>
      </c>
      <c r="B688" s="142"/>
      <c r="C688" s="142"/>
      <c r="D688" s="142"/>
      <c r="E688" s="142"/>
      <c r="F688" s="142"/>
      <c r="G688" t="str">
        <f t="shared" si="50"/>
        <v/>
      </c>
      <c r="H688" s="142"/>
      <c r="I688" t="str">
        <f t="shared" ca="1" si="51"/>
        <v/>
      </c>
      <c r="J688" s="142"/>
      <c r="K688" t="str">
        <f t="shared" ca="1" si="52"/>
        <v/>
      </c>
      <c r="L688" s="142"/>
      <c r="M688" s="142"/>
      <c r="N688" s="142"/>
      <c r="O688" s="146"/>
      <c r="P688" s="146"/>
      <c r="Q688" s="145">
        <f t="shared" si="54"/>
        <v>0</v>
      </c>
      <c r="R688" s="126">
        <f t="shared" si="53"/>
        <v>0</v>
      </c>
    </row>
    <row r="689" spans="1:18" x14ac:dyDescent="0.55000000000000004">
      <c r="A689">
        <v>680</v>
      </c>
      <c r="B689" s="142"/>
      <c r="C689" s="142"/>
      <c r="D689" s="142"/>
      <c r="E689" s="142"/>
      <c r="F689" s="142"/>
      <c r="G689" t="str">
        <f t="shared" si="50"/>
        <v/>
      </c>
      <c r="H689" s="142"/>
      <c r="I689" t="str">
        <f t="shared" ca="1" si="51"/>
        <v/>
      </c>
      <c r="J689" s="142"/>
      <c r="K689" t="str">
        <f t="shared" ca="1" si="52"/>
        <v/>
      </c>
      <c r="L689" s="142"/>
      <c r="M689" s="142"/>
      <c r="N689" s="142"/>
      <c r="O689" s="146"/>
      <c r="P689" s="146"/>
      <c r="Q689" s="145">
        <f t="shared" si="54"/>
        <v>0</v>
      </c>
      <c r="R689" s="126">
        <f t="shared" si="53"/>
        <v>0</v>
      </c>
    </row>
    <row r="690" spans="1:18" x14ac:dyDescent="0.55000000000000004">
      <c r="A690">
        <v>681</v>
      </c>
      <c r="B690" s="142"/>
      <c r="C690" s="142"/>
      <c r="D690" s="142"/>
      <c r="E690" s="142"/>
      <c r="F690" s="142"/>
      <c r="G690" t="str">
        <f t="shared" si="50"/>
        <v/>
      </c>
      <c r="H690" s="142"/>
      <c r="I690" t="str">
        <f t="shared" ca="1" si="51"/>
        <v/>
      </c>
      <c r="J690" s="142"/>
      <c r="K690" t="str">
        <f t="shared" ca="1" si="52"/>
        <v/>
      </c>
      <c r="L690" s="142"/>
      <c r="M690" s="142"/>
      <c r="N690" s="142"/>
      <c r="O690" s="146"/>
      <c r="P690" s="146"/>
      <c r="Q690" s="145">
        <f t="shared" si="54"/>
        <v>0</v>
      </c>
      <c r="R690" s="126">
        <f t="shared" si="53"/>
        <v>0</v>
      </c>
    </row>
    <row r="691" spans="1:18" x14ac:dyDescent="0.55000000000000004">
      <c r="A691">
        <v>682</v>
      </c>
      <c r="B691" s="142"/>
      <c r="C691" s="142"/>
      <c r="D691" s="142"/>
      <c r="E691" s="142"/>
      <c r="F691" s="142"/>
      <c r="G691" t="str">
        <f t="shared" si="50"/>
        <v/>
      </c>
      <c r="H691" s="142"/>
      <c r="I691" t="str">
        <f t="shared" ca="1" si="51"/>
        <v/>
      </c>
      <c r="J691" s="142"/>
      <c r="K691" t="str">
        <f t="shared" ca="1" si="52"/>
        <v/>
      </c>
      <c r="L691" s="142"/>
      <c r="M691" s="142"/>
      <c r="N691" s="142"/>
      <c r="O691" s="146"/>
      <c r="P691" s="146"/>
      <c r="Q691" s="145">
        <f t="shared" si="54"/>
        <v>0</v>
      </c>
      <c r="R691" s="126">
        <f t="shared" si="53"/>
        <v>0</v>
      </c>
    </row>
    <row r="692" spans="1:18" x14ac:dyDescent="0.55000000000000004">
      <c r="A692">
        <v>683</v>
      </c>
      <c r="B692" s="142"/>
      <c r="C692" s="142"/>
      <c r="D692" s="142"/>
      <c r="E692" s="142"/>
      <c r="F692" s="142"/>
      <c r="G692" t="str">
        <f t="shared" si="50"/>
        <v/>
      </c>
      <c r="H692" s="142"/>
      <c r="I692" t="str">
        <f t="shared" ca="1" si="51"/>
        <v/>
      </c>
      <c r="J692" s="142"/>
      <c r="K692" t="str">
        <f t="shared" ca="1" si="52"/>
        <v/>
      </c>
      <c r="L692" s="142"/>
      <c r="M692" s="142"/>
      <c r="N692" s="142"/>
      <c r="O692" s="146"/>
      <c r="P692" s="146"/>
      <c r="Q692" s="145">
        <f t="shared" si="54"/>
        <v>0</v>
      </c>
      <c r="R692" s="126">
        <f t="shared" si="53"/>
        <v>0</v>
      </c>
    </row>
    <row r="693" spans="1:18" x14ac:dyDescent="0.55000000000000004">
      <c r="A693">
        <v>684</v>
      </c>
      <c r="B693" s="142"/>
      <c r="C693" s="142"/>
      <c r="D693" s="142"/>
      <c r="E693" s="142"/>
      <c r="F693" s="142"/>
      <c r="G693" t="str">
        <f t="shared" si="50"/>
        <v/>
      </c>
      <c r="H693" s="142"/>
      <c r="I693" t="str">
        <f t="shared" ca="1" si="51"/>
        <v/>
      </c>
      <c r="J693" s="142"/>
      <c r="K693" t="str">
        <f t="shared" ca="1" si="52"/>
        <v/>
      </c>
      <c r="L693" s="142"/>
      <c r="M693" s="142"/>
      <c r="N693" s="142"/>
      <c r="O693" s="146"/>
      <c r="P693" s="146"/>
      <c r="Q693" s="145">
        <f t="shared" si="54"/>
        <v>0</v>
      </c>
      <c r="R693" s="126">
        <f t="shared" si="53"/>
        <v>0</v>
      </c>
    </row>
    <row r="694" spans="1:18" x14ac:dyDescent="0.55000000000000004">
      <c r="A694">
        <v>685</v>
      </c>
      <c r="B694" s="142"/>
      <c r="C694" s="142"/>
      <c r="D694" s="142"/>
      <c r="E694" s="142"/>
      <c r="F694" s="142"/>
      <c r="G694" t="str">
        <f t="shared" si="50"/>
        <v/>
      </c>
      <c r="H694" s="142"/>
      <c r="I694" t="str">
        <f t="shared" ca="1" si="51"/>
        <v/>
      </c>
      <c r="J694" s="142"/>
      <c r="K694" t="str">
        <f t="shared" ca="1" si="52"/>
        <v/>
      </c>
      <c r="L694" s="142"/>
      <c r="M694" s="142"/>
      <c r="N694" s="142"/>
      <c r="O694" s="146"/>
      <c r="P694" s="146"/>
      <c r="Q694" s="145">
        <f t="shared" si="54"/>
        <v>0</v>
      </c>
      <c r="R694" s="126">
        <f t="shared" si="53"/>
        <v>0</v>
      </c>
    </row>
    <row r="695" spans="1:18" x14ac:dyDescent="0.55000000000000004">
      <c r="A695">
        <v>686</v>
      </c>
      <c r="B695" s="142"/>
      <c r="C695" s="142"/>
      <c r="D695" s="142"/>
      <c r="E695" s="142"/>
      <c r="F695" s="142"/>
      <c r="G695" t="str">
        <f t="shared" si="50"/>
        <v/>
      </c>
      <c r="H695" s="142"/>
      <c r="I695" t="str">
        <f t="shared" ca="1" si="51"/>
        <v/>
      </c>
      <c r="J695" s="142"/>
      <c r="K695" t="str">
        <f t="shared" ca="1" si="52"/>
        <v/>
      </c>
      <c r="L695" s="142"/>
      <c r="M695" s="142"/>
      <c r="N695" s="142"/>
      <c r="O695" s="146"/>
      <c r="P695" s="146"/>
      <c r="Q695" s="145">
        <f t="shared" si="54"/>
        <v>0</v>
      </c>
      <c r="R695" s="126">
        <f t="shared" si="53"/>
        <v>0</v>
      </c>
    </row>
    <row r="696" spans="1:18" x14ac:dyDescent="0.55000000000000004">
      <c r="A696">
        <v>687</v>
      </c>
      <c r="B696" s="142"/>
      <c r="C696" s="142"/>
      <c r="D696" s="142"/>
      <c r="E696" s="142"/>
      <c r="F696" s="142"/>
      <c r="G696" t="str">
        <f t="shared" si="50"/>
        <v/>
      </c>
      <c r="H696" s="142"/>
      <c r="I696" t="str">
        <f t="shared" ca="1" si="51"/>
        <v/>
      </c>
      <c r="J696" s="142"/>
      <c r="K696" t="str">
        <f t="shared" ca="1" si="52"/>
        <v/>
      </c>
      <c r="L696" s="142"/>
      <c r="M696" s="142"/>
      <c r="N696" s="142"/>
      <c r="O696" s="146"/>
      <c r="P696" s="146"/>
      <c r="Q696" s="145">
        <f t="shared" si="54"/>
        <v>0</v>
      </c>
      <c r="R696" s="126">
        <f t="shared" si="53"/>
        <v>0</v>
      </c>
    </row>
    <row r="697" spans="1:18" x14ac:dyDescent="0.55000000000000004">
      <c r="A697">
        <v>688</v>
      </c>
      <c r="B697" s="142"/>
      <c r="C697" s="142"/>
      <c r="D697" s="142"/>
      <c r="E697" s="142"/>
      <c r="F697" s="142"/>
      <c r="G697" t="str">
        <f t="shared" si="50"/>
        <v/>
      </c>
      <c r="H697" s="142"/>
      <c r="I697" t="str">
        <f t="shared" ca="1" si="51"/>
        <v/>
      </c>
      <c r="J697" s="142"/>
      <c r="K697" t="str">
        <f t="shared" ca="1" si="52"/>
        <v/>
      </c>
      <c r="L697" s="142"/>
      <c r="M697" s="142"/>
      <c r="N697" s="142"/>
      <c r="O697" s="146"/>
      <c r="P697" s="146"/>
      <c r="Q697" s="145">
        <f t="shared" si="54"/>
        <v>0</v>
      </c>
      <c r="R697" s="126">
        <f t="shared" si="53"/>
        <v>0</v>
      </c>
    </row>
    <row r="698" spans="1:18" x14ac:dyDescent="0.55000000000000004">
      <c r="A698">
        <v>689</v>
      </c>
      <c r="B698" s="142"/>
      <c r="C698" s="142"/>
      <c r="D698" s="142"/>
      <c r="E698" s="142"/>
      <c r="F698" s="142"/>
      <c r="G698" t="str">
        <f t="shared" si="50"/>
        <v/>
      </c>
      <c r="H698" s="142"/>
      <c r="I698" t="str">
        <f t="shared" ca="1" si="51"/>
        <v/>
      </c>
      <c r="J698" s="142"/>
      <c r="K698" t="str">
        <f t="shared" ca="1" si="52"/>
        <v/>
      </c>
      <c r="L698" s="142"/>
      <c r="M698" s="142"/>
      <c r="N698" s="142"/>
      <c r="O698" s="146"/>
      <c r="P698" s="146"/>
      <c r="Q698" s="145">
        <f t="shared" si="54"/>
        <v>0</v>
      </c>
      <c r="R698" s="126">
        <f t="shared" si="53"/>
        <v>0</v>
      </c>
    </row>
    <row r="699" spans="1:18" x14ac:dyDescent="0.55000000000000004">
      <c r="A699">
        <v>690</v>
      </c>
      <c r="B699" s="142"/>
      <c r="C699" s="142"/>
      <c r="D699" s="142"/>
      <c r="E699" s="142"/>
      <c r="F699" s="142"/>
      <c r="G699" t="str">
        <f t="shared" si="50"/>
        <v/>
      </c>
      <c r="H699" s="142"/>
      <c r="I699" t="str">
        <f t="shared" ca="1" si="51"/>
        <v/>
      </c>
      <c r="J699" s="142"/>
      <c r="K699" t="str">
        <f t="shared" ca="1" si="52"/>
        <v/>
      </c>
      <c r="L699" s="142"/>
      <c r="M699" s="142"/>
      <c r="N699" s="142"/>
      <c r="O699" s="146"/>
      <c r="P699" s="146"/>
      <c r="Q699" s="145">
        <f t="shared" si="54"/>
        <v>0</v>
      </c>
      <c r="R699" s="126">
        <f t="shared" si="53"/>
        <v>0</v>
      </c>
    </row>
    <row r="700" spans="1:18" x14ac:dyDescent="0.55000000000000004">
      <c r="A700">
        <v>691</v>
      </c>
      <c r="B700" s="142"/>
      <c r="C700" s="142"/>
      <c r="D700" s="142"/>
      <c r="E700" s="142"/>
      <c r="F700" s="142"/>
      <c r="G700" t="str">
        <f t="shared" si="50"/>
        <v/>
      </c>
      <c r="H700" s="142"/>
      <c r="I700" t="str">
        <f t="shared" ca="1" si="51"/>
        <v/>
      </c>
      <c r="J700" s="142"/>
      <c r="K700" t="str">
        <f t="shared" ca="1" si="52"/>
        <v/>
      </c>
      <c r="L700" s="142"/>
      <c r="M700" s="142"/>
      <c r="N700" s="142"/>
      <c r="O700" s="146"/>
      <c r="P700" s="146"/>
      <c r="Q700" s="145">
        <f t="shared" si="54"/>
        <v>0</v>
      </c>
      <c r="R700" s="126">
        <f t="shared" si="53"/>
        <v>0</v>
      </c>
    </row>
    <row r="701" spans="1:18" x14ac:dyDescent="0.55000000000000004">
      <c r="A701">
        <v>692</v>
      </c>
      <c r="B701" s="142"/>
      <c r="C701" s="142"/>
      <c r="D701" s="142"/>
      <c r="E701" s="142"/>
      <c r="F701" s="142"/>
      <c r="G701" t="str">
        <f t="shared" si="50"/>
        <v/>
      </c>
      <c r="H701" s="142"/>
      <c r="I701" t="str">
        <f t="shared" ca="1" si="51"/>
        <v/>
      </c>
      <c r="J701" s="142"/>
      <c r="K701" t="str">
        <f t="shared" ca="1" si="52"/>
        <v/>
      </c>
      <c r="L701" s="142"/>
      <c r="M701" s="142"/>
      <c r="N701" s="142"/>
      <c r="O701" s="146"/>
      <c r="P701" s="146"/>
      <c r="Q701" s="145">
        <f t="shared" si="54"/>
        <v>0</v>
      </c>
      <c r="R701" s="126">
        <f t="shared" si="53"/>
        <v>0</v>
      </c>
    </row>
    <row r="702" spans="1:18" x14ac:dyDescent="0.55000000000000004">
      <c r="A702">
        <v>693</v>
      </c>
      <c r="B702" s="142"/>
      <c r="C702" s="142"/>
      <c r="D702" s="142"/>
      <c r="E702" s="142"/>
      <c r="F702" s="142"/>
      <c r="G702" t="str">
        <f t="shared" si="50"/>
        <v/>
      </c>
      <c r="H702" s="142"/>
      <c r="I702" t="str">
        <f t="shared" ca="1" si="51"/>
        <v/>
      </c>
      <c r="J702" s="142"/>
      <c r="K702" t="str">
        <f t="shared" ca="1" si="52"/>
        <v/>
      </c>
      <c r="L702" s="142"/>
      <c r="M702" s="142"/>
      <c r="N702" s="142"/>
      <c r="O702" s="146"/>
      <c r="P702" s="146"/>
      <c r="Q702" s="145">
        <f t="shared" si="54"/>
        <v>0</v>
      </c>
      <c r="R702" s="126">
        <f t="shared" si="53"/>
        <v>0</v>
      </c>
    </row>
    <row r="703" spans="1:18" x14ac:dyDescent="0.55000000000000004">
      <c r="A703">
        <v>694</v>
      </c>
      <c r="B703" s="142"/>
      <c r="C703" s="142"/>
      <c r="D703" s="142"/>
      <c r="E703" s="142"/>
      <c r="F703" s="142"/>
      <c r="G703" t="str">
        <f t="shared" si="50"/>
        <v/>
      </c>
      <c r="H703" s="142"/>
      <c r="I703" t="str">
        <f t="shared" ca="1" si="51"/>
        <v/>
      </c>
      <c r="J703" s="142"/>
      <c r="K703" t="str">
        <f t="shared" ca="1" si="52"/>
        <v/>
      </c>
      <c r="L703" s="142"/>
      <c r="M703" s="142"/>
      <c r="N703" s="142"/>
      <c r="O703" s="146"/>
      <c r="P703" s="146"/>
      <c r="Q703" s="145">
        <f t="shared" si="54"/>
        <v>0</v>
      </c>
      <c r="R703" s="126">
        <f t="shared" si="53"/>
        <v>0</v>
      </c>
    </row>
    <row r="704" spans="1:18" x14ac:dyDescent="0.55000000000000004">
      <c r="A704">
        <v>695</v>
      </c>
      <c r="B704" s="142"/>
      <c r="C704" s="142"/>
      <c r="D704" s="142"/>
      <c r="E704" s="142"/>
      <c r="F704" s="142"/>
      <c r="G704" t="str">
        <f t="shared" si="50"/>
        <v/>
      </c>
      <c r="H704" s="142"/>
      <c r="I704" t="str">
        <f t="shared" ca="1" si="51"/>
        <v/>
      </c>
      <c r="J704" s="142"/>
      <c r="K704" t="str">
        <f t="shared" ca="1" si="52"/>
        <v/>
      </c>
      <c r="L704" s="142"/>
      <c r="M704" s="142"/>
      <c r="N704" s="142"/>
      <c r="O704" s="146"/>
      <c r="P704" s="146"/>
      <c r="Q704" s="145">
        <f t="shared" si="54"/>
        <v>0</v>
      </c>
      <c r="R704" s="126">
        <f t="shared" si="53"/>
        <v>0</v>
      </c>
    </row>
    <row r="705" spans="1:18" x14ac:dyDescent="0.55000000000000004">
      <c r="A705">
        <v>696</v>
      </c>
      <c r="B705" s="142"/>
      <c r="C705" s="142"/>
      <c r="D705" s="142"/>
      <c r="E705" s="142"/>
      <c r="F705" s="142"/>
      <c r="G705" t="str">
        <f t="shared" si="50"/>
        <v/>
      </c>
      <c r="H705" s="142"/>
      <c r="I705" t="str">
        <f t="shared" ca="1" si="51"/>
        <v/>
      </c>
      <c r="J705" s="142"/>
      <c r="K705" t="str">
        <f t="shared" ca="1" si="52"/>
        <v/>
      </c>
      <c r="L705" s="142"/>
      <c r="M705" s="142"/>
      <c r="N705" s="142"/>
      <c r="O705" s="146"/>
      <c r="P705" s="146"/>
      <c r="Q705" s="145">
        <f t="shared" si="54"/>
        <v>0</v>
      </c>
      <c r="R705" s="126">
        <f t="shared" si="53"/>
        <v>0</v>
      </c>
    </row>
    <row r="706" spans="1:18" x14ac:dyDescent="0.55000000000000004">
      <c r="A706">
        <v>697</v>
      </c>
      <c r="B706" s="142"/>
      <c r="C706" s="142"/>
      <c r="D706" s="142"/>
      <c r="E706" s="142"/>
      <c r="F706" s="142"/>
      <c r="G706" t="str">
        <f t="shared" si="50"/>
        <v/>
      </c>
      <c r="H706" s="142"/>
      <c r="I706" t="str">
        <f t="shared" ca="1" si="51"/>
        <v/>
      </c>
      <c r="J706" s="142"/>
      <c r="K706" t="str">
        <f t="shared" ca="1" si="52"/>
        <v/>
      </c>
      <c r="L706" s="142"/>
      <c r="M706" s="142"/>
      <c r="N706" s="142"/>
      <c r="O706" s="146"/>
      <c r="P706" s="146"/>
      <c r="Q706" s="145">
        <f t="shared" si="54"/>
        <v>0</v>
      </c>
      <c r="R706" s="126">
        <f t="shared" si="53"/>
        <v>0</v>
      </c>
    </row>
    <row r="707" spans="1:18" x14ac:dyDescent="0.55000000000000004">
      <c r="A707">
        <v>698</v>
      </c>
      <c r="B707" s="142"/>
      <c r="C707" s="142"/>
      <c r="D707" s="142"/>
      <c r="E707" s="142"/>
      <c r="F707" s="142"/>
      <c r="G707" t="str">
        <f t="shared" si="50"/>
        <v/>
      </c>
      <c r="H707" s="142"/>
      <c r="I707" t="str">
        <f t="shared" ca="1" si="51"/>
        <v/>
      </c>
      <c r="J707" s="142"/>
      <c r="K707" t="str">
        <f t="shared" ca="1" si="52"/>
        <v/>
      </c>
      <c r="L707" s="142"/>
      <c r="M707" s="142"/>
      <c r="N707" s="142"/>
      <c r="O707" s="146"/>
      <c r="P707" s="146"/>
      <c r="Q707" s="145">
        <f t="shared" si="54"/>
        <v>0</v>
      </c>
      <c r="R707" s="126">
        <f t="shared" si="53"/>
        <v>0</v>
      </c>
    </row>
    <row r="708" spans="1:18" x14ac:dyDescent="0.55000000000000004">
      <c r="A708">
        <v>699</v>
      </c>
      <c r="B708" s="142"/>
      <c r="C708" s="142"/>
      <c r="D708" s="142"/>
      <c r="E708" s="142"/>
      <c r="F708" s="142"/>
      <c r="G708" t="str">
        <f t="shared" si="50"/>
        <v/>
      </c>
      <c r="H708" s="142"/>
      <c r="I708" t="str">
        <f t="shared" ca="1" si="51"/>
        <v/>
      </c>
      <c r="J708" s="142"/>
      <c r="K708" t="str">
        <f t="shared" ca="1" si="52"/>
        <v/>
      </c>
      <c r="L708" s="142"/>
      <c r="M708" s="142"/>
      <c r="N708" s="142"/>
      <c r="O708" s="146"/>
      <c r="P708" s="146"/>
      <c r="Q708" s="145">
        <f t="shared" si="54"/>
        <v>0</v>
      </c>
      <c r="R708" s="126">
        <f t="shared" si="53"/>
        <v>0</v>
      </c>
    </row>
    <row r="709" spans="1:18" x14ac:dyDescent="0.55000000000000004">
      <c r="A709">
        <v>700</v>
      </c>
      <c r="B709" s="142"/>
      <c r="C709" s="142"/>
      <c r="D709" s="142"/>
      <c r="E709" s="142"/>
      <c r="F709" s="142"/>
      <c r="G709" t="str">
        <f t="shared" si="50"/>
        <v/>
      </c>
      <c r="H709" s="142"/>
      <c r="I709" t="str">
        <f t="shared" ca="1" si="51"/>
        <v/>
      </c>
      <c r="J709" s="142"/>
      <c r="K709" t="str">
        <f t="shared" ca="1" si="52"/>
        <v/>
      </c>
      <c r="L709" s="142"/>
      <c r="M709" s="142"/>
      <c r="N709" s="142"/>
      <c r="O709" s="146"/>
      <c r="P709" s="146"/>
      <c r="Q709" s="145">
        <f t="shared" si="54"/>
        <v>0</v>
      </c>
      <c r="R709" s="126">
        <f t="shared" si="53"/>
        <v>0</v>
      </c>
    </row>
    <row r="710" spans="1:18" x14ac:dyDescent="0.55000000000000004">
      <c r="A710">
        <v>701</v>
      </c>
      <c r="B710" s="142"/>
      <c r="C710" s="142"/>
      <c r="D710" s="142"/>
      <c r="E710" s="142"/>
      <c r="F710" s="142"/>
      <c r="G710" t="str">
        <f t="shared" si="50"/>
        <v/>
      </c>
      <c r="H710" s="142"/>
      <c r="I710" t="str">
        <f t="shared" ca="1" si="51"/>
        <v/>
      </c>
      <c r="J710" s="142"/>
      <c r="K710" t="str">
        <f t="shared" ca="1" si="52"/>
        <v/>
      </c>
      <c r="L710" s="142"/>
      <c r="M710" s="142"/>
      <c r="N710" s="142"/>
      <c r="O710" s="146"/>
      <c r="P710" s="146"/>
      <c r="Q710" s="145">
        <f t="shared" si="54"/>
        <v>0</v>
      </c>
      <c r="R710" s="126">
        <f t="shared" si="53"/>
        <v>0</v>
      </c>
    </row>
    <row r="711" spans="1:18" x14ac:dyDescent="0.55000000000000004">
      <c r="A711">
        <v>702</v>
      </c>
      <c r="B711" s="142"/>
      <c r="C711" s="142"/>
      <c r="D711" s="142"/>
      <c r="E711" s="142"/>
      <c r="F711" s="142"/>
      <c r="G711" t="str">
        <f t="shared" si="50"/>
        <v/>
      </c>
      <c r="H711" s="142"/>
      <c r="I711" t="str">
        <f t="shared" ca="1" si="51"/>
        <v/>
      </c>
      <c r="J711" s="142"/>
      <c r="K711" t="str">
        <f t="shared" ca="1" si="52"/>
        <v/>
      </c>
      <c r="L711" s="142"/>
      <c r="M711" s="142"/>
      <c r="N711" s="142"/>
      <c r="O711" s="146"/>
      <c r="P711" s="146"/>
      <c r="Q711" s="145">
        <f t="shared" si="54"/>
        <v>0</v>
      </c>
      <c r="R711" s="126">
        <f t="shared" si="53"/>
        <v>0</v>
      </c>
    </row>
    <row r="712" spans="1:18" x14ac:dyDescent="0.55000000000000004">
      <c r="A712">
        <v>703</v>
      </c>
      <c r="B712" s="142"/>
      <c r="C712" s="142"/>
      <c r="D712" s="142"/>
      <c r="E712" s="142"/>
      <c r="F712" s="142"/>
      <c r="G712" t="str">
        <f t="shared" si="50"/>
        <v/>
      </c>
      <c r="H712" s="142"/>
      <c r="I712" t="str">
        <f t="shared" ca="1" si="51"/>
        <v/>
      </c>
      <c r="J712" s="142"/>
      <c r="K712" t="str">
        <f t="shared" ca="1" si="52"/>
        <v/>
      </c>
      <c r="L712" s="142"/>
      <c r="M712" s="142"/>
      <c r="N712" s="142"/>
      <c r="O712" s="146"/>
      <c r="P712" s="146"/>
      <c r="Q712" s="145">
        <f t="shared" si="54"/>
        <v>0</v>
      </c>
      <c r="R712" s="126">
        <f t="shared" si="53"/>
        <v>0</v>
      </c>
    </row>
    <row r="713" spans="1:18" x14ac:dyDescent="0.55000000000000004">
      <c r="A713">
        <v>704</v>
      </c>
      <c r="B713" s="142"/>
      <c r="C713" s="142"/>
      <c r="D713" s="142"/>
      <c r="E713" s="142"/>
      <c r="F713" s="142"/>
      <c r="G713" t="str">
        <f t="shared" si="50"/>
        <v/>
      </c>
      <c r="H713" s="142"/>
      <c r="I713" t="str">
        <f t="shared" ca="1" si="51"/>
        <v/>
      </c>
      <c r="J713" s="142"/>
      <c r="K713" t="str">
        <f t="shared" ca="1" si="52"/>
        <v/>
      </c>
      <c r="L713" s="142"/>
      <c r="M713" s="142"/>
      <c r="N713" s="142"/>
      <c r="O713" s="146"/>
      <c r="P713" s="146"/>
      <c r="Q713" s="145">
        <f t="shared" si="54"/>
        <v>0</v>
      </c>
      <c r="R713" s="126">
        <f t="shared" si="53"/>
        <v>0</v>
      </c>
    </row>
    <row r="714" spans="1:18" x14ac:dyDescent="0.55000000000000004">
      <c r="A714">
        <v>705</v>
      </c>
      <c r="B714" s="142"/>
      <c r="C714" s="142"/>
      <c r="D714" s="142"/>
      <c r="E714" s="142"/>
      <c r="F714" s="142"/>
      <c r="G714" t="str">
        <f t="shared" si="50"/>
        <v/>
      </c>
      <c r="H714" s="142"/>
      <c r="I714" t="str">
        <f t="shared" ca="1" si="51"/>
        <v/>
      </c>
      <c r="J714" s="142"/>
      <c r="K714" t="str">
        <f t="shared" ca="1" si="52"/>
        <v/>
      </c>
      <c r="L714" s="142"/>
      <c r="M714" s="142"/>
      <c r="N714" s="142"/>
      <c r="O714" s="146"/>
      <c r="P714" s="146"/>
      <c r="Q714" s="145">
        <f t="shared" si="54"/>
        <v>0</v>
      </c>
      <c r="R714" s="126">
        <f t="shared" si="53"/>
        <v>0</v>
      </c>
    </row>
    <row r="715" spans="1:18" x14ac:dyDescent="0.55000000000000004">
      <c r="A715">
        <v>706</v>
      </c>
      <c r="B715" s="142"/>
      <c r="C715" s="142"/>
      <c r="D715" s="142"/>
      <c r="E715" s="142"/>
      <c r="F715" s="142"/>
      <c r="G715" t="str">
        <f t="shared" ref="G715:G778" si="55">LEFT(F715,1)</f>
        <v/>
      </c>
      <c r="H715" s="142"/>
      <c r="I715" t="str">
        <f t="shared" ref="I715:I778" ca="1" si="56">IFERROR(VLOOKUP(H715,INDIRECT(G715&amp;"CATL"),2,FALSE),"")</f>
        <v/>
      </c>
      <c r="J715" s="142"/>
      <c r="K715" t="str">
        <f t="shared" ref="K715:K778" ca="1" si="57">IFERROR(VLOOKUP(J715,INDIRECT("SUB"&amp;I715&amp;"L"),2,FALSE),"")</f>
        <v/>
      </c>
      <c r="L715" s="142"/>
      <c r="M715" s="142"/>
      <c r="N715" s="142"/>
      <c r="O715" s="146"/>
      <c r="P715" s="146"/>
      <c r="Q715" s="145">
        <f t="shared" si="54"/>
        <v>0</v>
      </c>
      <c r="R715" s="126">
        <f t="shared" ref="R715:R778" si="58">O715-P715</f>
        <v>0</v>
      </c>
    </row>
    <row r="716" spans="1:18" x14ac:dyDescent="0.55000000000000004">
      <c r="A716">
        <v>707</v>
      </c>
      <c r="B716" s="142"/>
      <c r="C716" s="142"/>
      <c r="D716" s="142"/>
      <c r="E716" s="142"/>
      <c r="F716" s="142"/>
      <c r="G716" t="str">
        <f t="shared" si="55"/>
        <v/>
      </c>
      <c r="H716" s="142"/>
      <c r="I716" t="str">
        <f t="shared" ca="1" si="56"/>
        <v/>
      </c>
      <c r="J716" s="142"/>
      <c r="K716" t="str">
        <f t="shared" ca="1" si="57"/>
        <v/>
      </c>
      <c r="L716" s="142"/>
      <c r="M716" s="142"/>
      <c r="N716" s="142"/>
      <c r="O716" s="146"/>
      <c r="P716" s="146"/>
      <c r="Q716" s="145">
        <f t="shared" ref="Q716:Q779" si="59">Q715+O716-P716</f>
        <v>0</v>
      </c>
      <c r="R716" s="126">
        <f t="shared" si="58"/>
        <v>0</v>
      </c>
    </row>
    <row r="717" spans="1:18" x14ac:dyDescent="0.55000000000000004">
      <c r="A717">
        <v>708</v>
      </c>
      <c r="B717" s="142"/>
      <c r="C717" s="142"/>
      <c r="D717" s="142"/>
      <c r="E717" s="142"/>
      <c r="F717" s="142"/>
      <c r="G717" t="str">
        <f t="shared" si="55"/>
        <v/>
      </c>
      <c r="H717" s="142"/>
      <c r="I717" t="str">
        <f t="shared" ca="1" si="56"/>
        <v/>
      </c>
      <c r="J717" s="142"/>
      <c r="K717" t="str">
        <f t="shared" ca="1" si="57"/>
        <v/>
      </c>
      <c r="L717" s="142"/>
      <c r="M717" s="142"/>
      <c r="N717" s="142"/>
      <c r="O717" s="146"/>
      <c r="P717" s="146"/>
      <c r="Q717" s="145">
        <f t="shared" si="59"/>
        <v>0</v>
      </c>
      <c r="R717" s="126">
        <f t="shared" si="58"/>
        <v>0</v>
      </c>
    </row>
    <row r="718" spans="1:18" x14ac:dyDescent="0.55000000000000004">
      <c r="A718">
        <v>709</v>
      </c>
      <c r="B718" s="142"/>
      <c r="C718" s="142"/>
      <c r="D718" s="142"/>
      <c r="E718" s="142"/>
      <c r="F718" s="142"/>
      <c r="G718" t="str">
        <f t="shared" si="55"/>
        <v/>
      </c>
      <c r="H718" s="142"/>
      <c r="I718" t="str">
        <f t="shared" ca="1" si="56"/>
        <v/>
      </c>
      <c r="J718" s="142"/>
      <c r="K718" t="str">
        <f t="shared" ca="1" si="57"/>
        <v/>
      </c>
      <c r="L718" s="142"/>
      <c r="M718" s="142"/>
      <c r="N718" s="142"/>
      <c r="O718" s="146"/>
      <c r="P718" s="146"/>
      <c r="Q718" s="145">
        <f t="shared" si="59"/>
        <v>0</v>
      </c>
      <c r="R718" s="126">
        <f t="shared" si="58"/>
        <v>0</v>
      </c>
    </row>
    <row r="719" spans="1:18" x14ac:dyDescent="0.55000000000000004">
      <c r="A719">
        <v>710</v>
      </c>
      <c r="B719" s="142"/>
      <c r="C719" s="142"/>
      <c r="D719" s="142"/>
      <c r="E719" s="142"/>
      <c r="F719" s="142"/>
      <c r="G719" t="str">
        <f t="shared" si="55"/>
        <v/>
      </c>
      <c r="H719" s="142"/>
      <c r="I719" t="str">
        <f t="shared" ca="1" si="56"/>
        <v/>
      </c>
      <c r="J719" s="142"/>
      <c r="K719" t="str">
        <f t="shared" ca="1" si="57"/>
        <v/>
      </c>
      <c r="L719" s="142"/>
      <c r="M719" s="142"/>
      <c r="N719" s="142"/>
      <c r="O719" s="146"/>
      <c r="P719" s="146"/>
      <c r="Q719" s="145">
        <f t="shared" si="59"/>
        <v>0</v>
      </c>
      <c r="R719" s="126">
        <f t="shared" si="58"/>
        <v>0</v>
      </c>
    </row>
    <row r="720" spans="1:18" x14ac:dyDescent="0.55000000000000004">
      <c r="A720">
        <v>711</v>
      </c>
      <c r="B720" s="142"/>
      <c r="C720" s="142"/>
      <c r="D720" s="142"/>
      <c r="E720" s="142"/>
      <c r="F720" s="142"/>
      <c r="G720" t="str">
        <f t="shared" si="55"/>
        <v/>
      </c>
      <c r="H720" s="142"/>
      <c r="I720" t="str">
        <f t="shared" ca="1" si="56"/>
        <v/>
      </c>
      <c r="J720" s="142"/>
      <c r="K720" t="str">
        <f t="shared" ca="1" si="57"/>
        <v/>
      </c>
      <c r="L720" s="142"/>
      <c r="M720" s="142"/>
      <c r="N720" s="142"/>
      <c r="O720" s="146"/>
      <c r="P720" s="146"/>
      <c r="Q720" s="145">
        <f t="shared" si="59"/>
        <v>0</v>
      </c>
      <c r="R720" s="126">
        <f t="shared" si="58"/>
        <v>0</v>
      </c>
    </row>
    <row r="721" spans="1:18" x14ac:dyDescent="0.55000000000000004">
      <c r="A721">
        <v>712</v>
      </c>
      <c r="B721" s="142"/>
      <c r="C721" s="142"/>
      <c r="D721" s="142"/>
      <c r="E721" s="142"/>
      <c r="F721" s="142"/>
      <c r="G721" t="str">
        <f t="shared" si="55"/>
        <v/>
      </c>
      <c r="H721" s="142"/>
      <c r="I721" t="str">
        <f t="shared" ca="1" si="56"/>
        <v/>
      </c>
      <c r="J721" s="142"/>
      <c r="K721" t="str">
        <f t="shared" ca="1" si="57"/>
        <v/>
      </c>
      <c r="L721" s="142"/>
      <c r="M721" s="142"/>
      <c r="N721" s="142"/>
      <c r="O721" s="146"/>
      <c r="P721" s="146"/>
      <c r="Q721" s="145">
        <f t="shared" si="59"/>
        <v>0</v>
      </c>
      <c r="R721" s="126">
        <f t="shared" si="58"/>
        <v>0</v>
      </c>
    </row>
    <row r="722" spans="1:18" x14ac:dyDescent="0.55000000000000004">
      <c r="A722">
        <v>713</v>
      </c>
      <c r="B722" s="142"/>
      <c r="C722" s="142"/>
      <c r="D722" s="142"/>
      <c r="E722" s="142"/>
      <c r="F722" s="142"/>
      <c r="G722" t="str">
        <f t="shared" si="55"/>
        <v/>
      </c>
      <c r="H722" s="142"/>
      <c r="I722" t="str">
        <f t="shared" ca="1" si="56"/>
        <v/>
      </c>
      <c r="J722" s="142"/>
      <c r="K722" t="str">
        <f t="shared" ca="1" si="57"/>
        <v/>
      </c>
      <c r="L722" s="142"/>
      <c r="M722" s="142"/>
      <c r="N722" s="142"/>
      <c r="O722" s="146"/>
      <c r="P722" s="146"/>
      <c r="Q722" s="145">
        <f t="shared" si="59"/>
        <v>0</v>
      </c>
      <c r="R722" s="126">
        <f t="shared" si="58"/>
        <v>0</v>
      </c>
    </row>
    <row r="723" spans="1:18" x14ac:dyDescent="0.55000000000000004">
      <c r="A723">
        <v>714</v>
      </c>
      <c r="B723" s="142"/>
      <c r="C723" s="142"/>
      <c r="D723" s="142"/>
      <c r="E723" s="142"/>
      <c r="F723" s="142"/>
      <c r="G723" t="str">
        <f t="shared" si="55"/>
        <v/>
      </c>
      <c r="H723" s="142"/>
      <c r="I723" t="str">
        <f t="shared" ca="1" si="56"/>
        <v/>
      </c>
      <c r="J723" s="142"/>
      <c r="K723" t="str">
        <f t="shared" ca="1" si="57"/>
        <v/>
      </c>
      <c r="L723" s="142"/>
      <c r="M723" s="142"/>
      <c r="N723" s="142"/>
      <c r="O723" s="146"/>
      <c r="P723" s="146"/>
      <c r="Q723" s="145">
        <f t="shared" si="59"/>
        <v>0</v>
      </c>
      <c r="R723" s="126">
        <f t="shared" si="58"/>
        <v>0</v>
      </c>
    </row>
    <row r="724" spans="1:18" x14ac:dyDescent="0.55000000000000004">
      <c r="A724">
        <v>715</v>
      </c>
      <c r="B724" s="142"/>
      <c r="C724" s="142"/>
      <c r="D724" s="142"/>
      <c r="E724" s="142"/>
      <c r="F724" s="142"/>
      <c r="G724" t="str">
        <f t="shared" si="55"/>
        <v/>
      </c>
      <c r="H724" s="142"/>
      <c r="I724" t="str">
        <f t="shared" ca="1" si="56"/>
        <v/>
      </c>
      <c r="J724" s="142"/>
      <c r="K724" t="str">
        <f t="shared" ca="1" si="57"/>
        <v/>
      </c>
      <c r="L724" s="142"/>
      <c r="M724" s="142"/>
      <c r="N724" s="142"/>
      <c r="O724" s="146"/>
      <c r="P724" s="146"/>
      <c r="Q724" s="145">
        <f t="shared" si="59"/>
        <v>0</v>
      </c>
      <c r="R724" s="126">
        <f t="shared" si="58"/>
        <v>0</v>
      </c>
    </row>
    <row r="725" spans="1:18" x14ac:dyDescent="0.55000000000000004">
      <c r="A725">
        <v>716</v>
      </c>
      <c r="B725" s="142"/>
      <c r="C725" s="142"/>
      <c r="D725" s="142"/>
      <c r="E725" s="142"/>
      <c r="F725" s="142"/>
      <c r="G725" t="str">
        <f t="shared" si="55"/>
        <v/>
      </c>
      <c r="H725" s="142"/>
      <c r="I725" t="str">
        <f t="shared" ca="1" si="56"/>
        <v/>
      </c>
      <c r="J725" s="142"/>
      <c r="K725" t="str">
        <f t="shared" ca="1" si="57"/>
        <v/>
      </c>
      <c r="L725" s="142"/>
      <c r="M725" s="142"/>
      <c r="N725" s="142"/>
      <c r="O725" s="146"/>
      <c r="P725" s="146"/>
      <c r="Q725" s="145">
        <f t="shared" si="59"/>
        <v>0</v>
      </c>
      <c r="R725" s="126">
        <f t="shared" si="58"/>
        <v>0</v>
      </c>
    </row>
    <row r="726" spans="1:18" x14ac:dyDescent="0.55000000000000004">
      <c r="A726">
        <v>717</v>
      </c>
      <c r="B726" s="142"/>
      <c r="C726" s="142"/>
      <c r="D726" s="142"/>
      <c r="E726" s="142"/>
      <c r="F726" s="142"/>
      <c r="G726" t="str">
        <f t="shared" si="55"/>
        <v/>
      </c>
      <c r="H726" s="142"/>
      <c r="I726" t="str">
        <f t="shared" ca="1" si="56"/>
        <v/>
      </c>
      <c r="J726" s="142"/>
      <c r="K726" t="str">
        <f t="shared" ca="1" si="57"/>
        <v/>
      </c>
      <c r="L726" s="142"/>
      <c r="M726" s="142"/>
      <c r="N726" s="142"/>
      <c r="O726" s="146"/>
      <c r="P726" s="146"/>
      <c r="Q726" s="145">
        <f t="shared" si="59"/>
        <v>0</v>
      </c>
      <c r="R726" s="126">
        <f t="shared" si="58"/>
        <v>0</v>
      </c>
    </row>
    <row r="727" spans="1:18" x14ac:dyDescent="0.55000000000000004">
      <c r="A727">
        <v>718</v>
      </c>
      <c r="B727" s="142"/>
      <c r="C727" s="142"/>
      <c r="D727" s="142"/>
      <c r="E727" s="142"/>
      <c r="F727" s="142"/>
      <c r="G727" t="str">
        <f t="shared" si="55"/>
        <v/>
      </c>
      <c r="H727" s="142"/>
      <c r="I727" t="str">
        <f t="shared" ca="1" si="56"/>
        <v/>
      </c>
      <c r="J727" s="142"/>
      <c r="K727" t="str">
        <f t="shared" ca="1" si="57"/>
        <v/>
      </c>
      <c r="L727" s="142"/>
      <c r="M727" s="142"/>
      <c r="N727" s="142"/>
      <c r="O727" s="146"/>
      <c r="P727" s="146"/>
      <c r="Q727" s="145">
        <f t="shared" si="59"/>
        <v>0</v>
      </c>
      <c r="R727" s="126">
        <f t="shared" si="58"/>
        <v>0</v>
      </c>
    </row>
    <row r="728" spans="1:18" x14ac:dyDescent="0.55000000000000004">
      <c r="A728">
        <v>719</v>
      </c>
      <c r="B728" s="142"/>
      <c r="C728" s="142"/>
      <c r="D728" s="142"/>
      <c r="E728" s="142"/>
      <c r="F728" s="142"/>
      <c r="G728" t="str">
        <f t="shared" si="55"/>
        <v/>
      </c>
      <c r="H728" s="142"/>
      <c r="I728" t="str">
        <f t="shared" ca="1" si="56"/>
        <v/>
      </c>
      <c r="J728" s="142"/>
      <c r="K728" t="str">
        <f t="shared" ca="1" si="57"/>
        <v/>
      </c>
      <c r="L728" s="142"/>
      <c r="M728" s="142"/>
      <c r="N728" s="142"/>
      <c r="O728" s="146"/>
      <c r="P728" s="146"/>
      <c r="Q728" s="145">
        <f t="shared" si="59"/>
        <v>0</v>
      </c>
      <c r="R728" s="126">
        <f t="shared" si="58"/>
        <v>0</v>
      </c>
    </row>
    <row r="729" spans="1:18" x14ac:dyDescent="0.55000000000000004">
      <c r="A729">
        <v>720</v>
      </c>
      <c r="B729" s="142"/>
      <c r="C729" s="142"/>
      <c r="D729" s="142"/>
      <c r="E729" s="142"/>
      <c r="F729" s="142"/>
      <c r="G729" t="str">
        <f t="shared" si="55"/>
        <v/>
      </c>
      <c r="H729" s="142"/>
      <c r="I729" t="str">
        <f t="shared" ca="1" si="56"/>
        <v/>
      </c>
      <c r="J729" s="142"/>
      <c r="K729" t="str">
        <f t="shared" ca="1" si="57"/>
        <v/>
      </c>
      <c r="L729" s="142"/>
      <c r="M729" s="142"/>
      <c r="N729" s="142"/>
      <c r="O729" s="146"/>
      <c r="P729" s="146"/>
      <c r="Q729" s="145">
        <f t="shared" si="59"/>
        <v>0</v>
      </c>
      <c r="R729" s="126">
        <f t="shared" si="58"/>
        <v>0</v>
      </c>
    </row>
    <row r="730" spans="1:18" x14ac:dyDescent="0.55000000000000004">
      <c r="A730">
        <v>721</v>
      </c>
      <c r="B730" s="142"/>
      <c r="C730" s="142"/>
      <c r="D730" s="142"/>
      <c r="E730" s="142"/>
      <c r="F730" s="142"/>
      <c r="G730" t="str">
        <f t="shared" si="55"/>
        <v/>
      </c>
      <c r="H730" s="142"/>
      <c r="I730" t="str">
        <f t="shared" ca="1" si="56"/>
        <v/>
      </c>
      <c r="J730" s="142"/>
      <c r="K730" t="str">
        <f t="shared" ca="1" si="57"/>
        <v/>
      </c>
      <c r="L730" s="142"/>
      <c r="M730" s="142"/>
      <c r="N730" s="142"/>
      <c r="O730" s="146"/>
      <c r="P730" s="146"/>
      <c r="Q730" s="145">
        <f t="shared" si="59"/>
        <v>0</v>
      </c>
      <c r="R730" s="126">
        <f t="shared" si="58"/>
        <v>0</v>
      </c>
    </row>
    <row r="731" spans="1:18" x14ac:dyDescent="0.55000000000000004">
      <c r="A731">
        <v>722</v>
      </c>
      <c r="B731" s="142"/>
      <c r="C731" s="142"/>
      <c r="D731" s="142"/>
      <c r="E731" s="142"/>
      <c r="F731" s="142"/>
      <c r="G731" t="str">
        <f t="shared" si="55"/>
        <v/>
      </c>
      <c r="H731" s="142"/>
      <c r="I731" t="str">
        <f t="shared" ca="1" si="56"/>
        <v/>
      </c>
      <c r="J731" s="142"/>
      <c r="K731" t="str">
        <f t="shared" ca="1" si="57"/>
        <v/>
      </c>
      <c r="L731" s="142"/>
      <c r="M731" s="142"/>
      <c r="N731" s="142"/>
      <c r="O731" s="146"/>
      <c r="P731" s="146"/>
      <c r="Q731" s="145">
        <f t="shared" si="59"/>
        <v>0</v>
      </c>
      <c r="R731" s="126">
        <f t="shared" si="58"/>
        <v>0</v>
      </c>
    </row>
    <row r="732" spans="1:18" x14ac:dyDescent="0.55000000000000004">
      <c r="A732">
        <v>723</v>
      </c>
      <c r="B732" s="142"/>
      <c r="C732" s="142"/>
      <c r="D732" s="142"/>
      <c r="E732" s="142"/>
      <c r="F732" s="142"/>
      <c r="G732" t="str">
        <f t="shared" si="55"/>
        <v/>
      </c>
      <c r="H732" s="142"/>
      <c r="I732" t="str">
        <f t="shared" ca="1" si="56"/>
        <v/>
      </c>
      <c r="J732" s="142"/>
      <c r="K732" t="str">
        <f t="shared" ca="1" si="57"/>
        <v/>
      </c>
      <c r="L732" s="142"/>
      <c r="M732" s="142"/>
      <c r="N732" s="142"/>
      <c r="O732" s="146"/>
      <c r="P732" s="146"/>
      <c r="Q732" s="145">
        <f t="shared" si="59"/>
        <v>0</v>
      </c>
      <c r="R732" s="126">
        <f t="shared" si="58"/>
        <v>0</v>
      </c>
    </row>
    <row r="733" spans="1:18" x14ac:dyDescent="0.55000000000000004">
      <c r="A733">
        <v>724</v>
      </c>
      <c r="B733" s="142"/>
      <c r="C733" s="142"/>
      <c r="D733" s="142"/>
      <c r="E733" s="142"/>
      <c r="F733" s="142"/>
      <c r="G733" t="str">
        <f t="shared" si="55"/>
        <v/>
      </c>
      <c r="H733" s="142"/>
      <c r="I733" t="str">
        <f t="shared" ca="1" si="56"/>
        <v/>
      </c>
      <c r="J733" s="142"/>
      <c r="K733" t="str">
        <f t="shared" ca="1" si="57"/>
        <v/>
      </c>
      <c r="L733" s="142"/>
      <c r="M733" s="142"/>
      <c r="N733" s="142"/>
      <c r="O733" s="146"/>
      <c r="P733" s="146"/>
      <c r="Q733" s="145">
        <f t="shared" si="59"/>
        <v>0</v>
      </c>
      <c r="R733" s="126">
        <f t="shared" si="58"/>
        <v>0</v>
      </c>
    </row>
    <row r="734" spans="1:18" x14ac:dyDescent="0.55000000000000004">
      <c r="A734">
        <v>725</v>
      </c>
      <c r="B734" s="142"/>
      <c r="C734" s="142"/>
      <c r="D734" s="142"/>
      <c r="E734" s="142"/>
      <c r="F734" s="142"/>
      <c r="G734" t="str">
        <f t="shared" si="55"/>
        <v/>
      </c>
      <c r="H734" s="142"/>
      <c r="I734" t="str">
        <f t="shared" ca="1" si="56"/>
        <v/>
      </c>
      <c r="J734" s="142"/>
      <c r="K734" t="str">
        <f t="shared" ca="1" si="57"/>
        <v/>
      </c>
      <c r="L734" s="142"/>
      <c r="M734" s="142"/>
      <c r="N734" s="142"/>
      <c r="O734" s="146"/>
      <c r="P734" s="146"/>
      <c r="Q734" s="145">
        <f t="shared" si="59"/>
        <v>0</v>
      </c>
      <c r="R734" s="126">
        <f t="shared" si="58"/>
        <v>0</v>
      </c>
    </row>
    <row r="735" spans="1:18" x14ac:dyDescent="0.55000000000000004">
      <c r="A735">
        <v>726</v>
      </c>
      <c r="B735" s="142"/>
      <c r="C735" s="142"/>
      <c r="D735" s="142"/>
      <c r="E735" s="142"/>
      <c r="F735" s="142"/>
      <c r="G735" t="str">
        <f t="shared" si="55"/>
        <v/>
      </c>
      <c r="H735" s="142"/>
      <c r="I735" t="str">
        <f t="shared" ca="1" si="56"/>
        <v/>
      </c>
      <c r="J735" s="142"/>
      <c r="K735" t="str">
        <f t="shared" ca="1" si="57"/>
        <v/>
      </c>
      <c r="L735" s="142"/>
      <c r="M735" s="142"/>
      <c r="N735" s="142"/>
      <c r="O735" s="146"/>
      <c r="P735" s="146"/>
      <c r="Q735" s="145">
        <f t="shared" si="59"/>
        <v>0</v>
      </c>
      <c r="R735" s="126">
        <f t="shared" si="58"/>
        <v>0</v>
      </c>
    </row>
    <row r="736" spans="1:18" x14ac:dyDescent="0.55000000000000004">
      <c r="A736">
        <v>727</v>
      </c>
      <c r="B736" s="142"/>
      <c r="C736" s="142"/>
      <c r="D736" s="142"/>
      <c r="E736" s="142"/>
      <c r="F736" s="142"/>
      <c r="G736" t="str">
        <f t="shared" si="55"/>
        <v/>
      </c>
      <c r="H736" s="142"/>
      <c r="I736" t="str">
        <f t="shared" ca="1" si="56"/>
        <v/>
      </c>
      <c r="J736" s="142"/>
      <c r="K736" t="str">
        <f t="shared" ca="1" si="57"/>
        <v/>
      </c>
      <c r="L736" s="142"/>
      <c r="M736" s="142"/>
      <c r="N736" s="142"/>
      <c r="O736" s="146"/>
      <c r="P736" s="146"/>
      <c r="Q736" s="145">
        <f t="shared" si="59"/>
        <v>0</v>
      </c>
      <c r="R736" s="126">
        <f t="shared" si="58"/>
        <v>0</v>
      </c>
    </row>
    <row r="737" spans="1:18" x14ac:dyDescent="0.55000000000000004">
      <c r="A737">
        <v>728</v>
      </c>
      <c r="B737" s="142"/>
      <c r="C737" s="142"/>
      <c r="D737" s="142"/>
      <c r="E737" s="142"/>
      <c r="F737" s="142"/>
      <c r="G737" t="str">
        <f t="shared" si="55"/>
        <v/>
      </c>
      <c r="H737" s="142"/>
      <c r="I737" t="str">
        <f t="shared" ca="1" si="56"/>
        <v/>
      </c>
      <c r="J737" s="142"/>
      <c r="K737" t="str">
        <f t="shared" ca="1" si="57"/>
        <v/>
      </c>
      <c r="L737" s="142"/>
      <c r="M737" s="142"/>
      <c r="N737" s="142"/>
      <c r="O737" s="146"/>
      <c r="P737" s="146"/>
      <c r="Q737" s="145">
        <f t="shared" si="59"/>
        <v>0</v>
      </c>
      <c r="R737" s="126">
        <f t="shared" si="58"/>
        <v>0</v>
      </c>
    </row>
    <row r="738" spans="1:18" x14ac:dyDescent="0.55000000000000004">
      <c r="A738">
        <v>729</v>
      </c>
      <c r="B738" s="142"/>
      <c r="C738" s="142"/>
      <c r="D738" s="142"/>
      <c r="E738" s="142"/>
      <c r="F738" s="142"/>
      <c r="G738" t="str">
        <f t="shared" si="55"/>
        <v/>
      </c>
      <c r="H738" s="142"/>
      <c r="I738" t="str">
        <f t="shared" ca="1" si="56"/>
        <v/>
      </c>
      <c r="J738" s="142"/>
      <c r="K738" t="str">
        <f t="shared" ca="1" si="57"/>
        <v/>
      </c>
      <c r="L738" s="142"/>
      <c r="M738" s="142"/>
      <c r="N738" s="142"/>
      <c r="O738" s="146"/>
      <c r="P738" s="146"/>
      <c r="Q738" s="145">
        <f t="shared" si="59"/>
        <v>0</v>
      </c>
      <c r="R738" s="126">
        <f t="shared" si="58"/>
        <v>0</v>
      </c>
    </row>
    <row r="739" spans="1:18" x14ac:dyDescent="0.55000000000000004">
      <c r="A739">
        <v>730</v>
      </c>
      <c r="B739" s="142"/>
      <c r="C739" s="142"/>
      <c r="D739" s="142"/>
      <c r="E739" s="142"/>
      <c r="F739" s="142"/>
      <c r="G739" t="str">
        <f t="shared" si="55"/>
        <v/>
      </c>
      <c r="H739" s="142"/>
      <c r="I739" t="str">
        <f t="shared" ca="1" si="56"/>
        <v/>
      </c>
      <c r="J739" s="142"/>
      <c r="K739" t="str">
        <f t="shared" ca="1" si="57"/>
        <v/>
      </c>
      <c r="L739" s="142"/>
      <c r="M739" s="142"/>
      <c r="N739" s="142"/>
      <c r="O739" s="146"/>
      <c r="P739" s="146"/>
      <c r="Q739" s="145">
        <f t="shared" si="59"/>
        <v>0</v>
      </c>
      <c r="R739" s="126">
        <f t="shared" si="58"/>
        <v>0</v>
      </c>
    </row>
    <row r="740" spans="1:18" x14ac:dyDescent="0.55000000000000004">
      <c r="A740">
        <v>731</v>
      </c>
      <c r="B740" s="142"/>
      <c r="C740" s="142"/>
      <c r="D740" s="142"/>
      <c r="E740" s="142"/>
      <c r="F740" s="142"/>
      <c r="G740" t="str">
        <f t="shared" si="55"/>
        <v/>
      </c>
      <c r="H740" s="142"/>
      <c r="I740" t="str">
        <f t="shared" ca="1" si="56"/>
        <v/>
      </c>
      <c r="J740" s="142"/>
      <c r="K740" t="str">
        <f t="shared" ca="1" si="57"/>
        <v/>
      </c>
      <c r="L740" s="142"/>
      <c r="M740" s="142"/>
      <c r="N740" s="142"/>
      <c r="O740" s="146"/>
      <c r="P740" s="146"/>
      <c r="Q740" s="145">
        <f t="shared" si="59"/>
        <v>0</v>
      </c>
      <c r="R740" s="126">
        <f t="shared" si="58"/>
        <v>0</v>
      </c>
    </row>
    <row r="741" spans="1:18" x14ac:dyDescent="0.55000000000000004">
      <c r="A741">
        <v>732</v>
      </c>
      <c r="B741" s="142"/>
      <c r="C741" s="142"/>
      <c r="D741" s="142"/>
      <c r="E741" s="142"/>
      <c r="F741" s="142"/>
      <c r="G741" t="str">
        <f t="shared" si="55"/>
        <v/>
      </c>
      <c r="H741" s="142"/>
      <c r="I741" t="str">
        <f t="shared" ca="1" si="56"/>
        <v/>
      </c>
      <c r="J741" s="142"/>
      <c r="K741" t="str">
        <f t="shared" ca="1" si="57"/>
        <v/>
      </c>
      <c r="L741" s="142"/>
      <c r="M741" s="142"/>
      <c r="N741" s="142"/>
      <c r="O741" s="146"/>
      <c r="P741" s="146"/>
      <c r="Q741" s="145">
        <f t="shared" si="59"/>
        <v>0</v>
      </c>
      <c r="R741" s="126">
        <f t="shared" si="58"/>
        <v>0</v>
      </c>
    </row>
    <row r="742" spans="1:18" x14ac:dyDescent="0.55000000000000004">
      <c r="A742">
        <v>733</v>
      </c>
      <c r="B742" s="142"/>
      <c r="C742" s="142"/>
      <c r="D742" s="142"/>
      <c r="E742" s="142"/>
      <c r="F742" s="142"/>
      <c r="G742" t="str">
        <f t="shared" si="55"/>
        <v/>
      </c>
      <c r="H742" s="142"/>
      <c r="I742" t="str">
        <f t="shared" ca="1" si="56"/>
        <v/>
      </c>
      <c r="J742" s="142"/>
      <c r="K742" t="str">
        <f t="shared" ca="1" si="57"/>
        <v/>
      </c>
      <c r="L742" s="142"/>
      <c r="M742" s="142"/>
      <c r="N742" s="142"/>
      <c r="O742" s="146"/>
      <c r="P742" s="146"/>
      <c r="Q742" s="145">
        <f t="shared" si="59"/>
        <v>0</v>
      </c>
      <c r="R742" s="126">
        <f t="shared" si="58"/>
        <v>0</v>
      </c>
    </row>
    <row r="743" spans="1:18" x14ac:dyDescent="0.55000000000000004">
      <c r="A743">
        <v>734</v>
      </c>
      <c r="B743" s="142"/>
      <c r="C743" s="142"/>
      <c r="D743" s="142"/>
      <c r="E743" s="142"/>
      <c r="F743" s="142"/>
      <c r="G743" t="str">
        <f t="shared" si="55"/>
        <v/>
      </c>
      <c r="H743" s="142"/>
      <c r="I743" t="str">
        <f t="shared" ca="1" si="56"/>
        <v/>
      </c>
      <c r="J743" s="142"/>
      <c r="K743" t="str">
        <f t="shared" ca="1" si="57"/>
        <v/>
      </c>
      <c r="L743" s="142"/>
      <c r="M743" s="142"/>
      <c r="N743" s="142"/>
      <c r="O743" s="146"/>
      <c r="P743" s="146"/>
      <c r="Q743" s="145">
        <f t="shared" si="59"/>
        <v>0</v>
      </c>
      <c r="R743" s="126">
        <f t="shared" si="58"/>
        <v>0</v>
      </c>
    </row>
    <row r="744" spans="1:18" x14ac:dyDescent="0.55000000000000004">
      <c r="A744">
        <v>735</v>
      </c>
      <c r="B744" s="142"/>
      <c r="C744" s="142"/>
      <c r="D744" s="142"/>
      <c r="E744" s="142"/>
      <c r="F744" s="142"/>
      <c r="G744" t="str">
        <f t="shared" si="55"/>
        <v/>
      </c>
      <c r="H744" s="142"/>
      <c r="I744" t="str">
        <f t="shared" ca="1" si="56"/>
        <v/>
      </c>
      <c r="J744" s="142"/>
      <c r="K744" t="str">
        <f t="shared" ca="1" si="57"/>
        <v/>
      </c>
      <c r="L744" s="142"/>
      <c r="M744" s="142"/>
      <c r="N744" s="142"/>
      <c r="O744" s="146"/>
      <c r="P744" s="146"/>
      <c r="Q744" s="145">
        <f t="shared" si="59"/>
        <v>0</v>
      </c>
      <c r="R744" s="126">
        <f t="shared" si="58"/>
        <v>0</v>
      </c>
    </row>
    <row r="745" spans="1:18" x14ac:dyDescent="0.55000000000000004">
      <c r="A745">
        <v>736</v>
      </c>
      <c r="B745" s="142"/>
      <c r="C745" s="142"/>
      <c r="D745" s="142"/>
      <c r="E745" s="142"/>
      <c r="F745" s="142"/>
      <c r="G745" t="str">
        <f t="shared" si="55"/>
        <v/>
      </c>
      <c r="H745" s="142"/>
      <c r="I745" t="str">
        <f t="shared" ca="1" si="56"/>
        <v/>
      </c>
      <c r="J745" s="142"/>
      <c r="K745" t="str">
        <f t="shared" ca="1" si="57"/>
        <v/>
      </c>
      <c r="L745" s="142"/>
      <c r="M745" s="142"/>
      <c r="N745" s="142"/>
      <c r="O745" s="146"/>
      <c r="P745" s="146"/>
      <c r="Q745" s="145">
        <f t="shared" si="59"/>
        <v>0</v>
      </c>
      <c r="R745" s="126">
        <f t="shared" si="58"/>
        <v>0</v>
      </c>
    </row>
    <row r="746" spans="1:18" x14ac:dyDescent="0.55000000000000004">
      <c r="A746">
        <v>737</v>
      </c>
      <c r="B746" s="142"/>
      <c r="C746" s="142"/>
      <c r="D746" s="142"/>
      <c r="E746" s="142"/>
      <c r="F746" s="142"/>
      <c r="G746" t="str">
        <f t="shared" si="55"/>
        <v/>
      </c>
      <c r="H746" s="142"/>
      <c r="I746" t="str">
        <f t="shared" ca="1" si="56"/>
        <v/>
      </c>
      <c r="J746" s="142"/>
      <c r="K746" t="str">
        <f t="shared" ca="1" si="57"/>
        <v/>
      </c>
      <c r="L746" s="142"/>
      <c r="M746" s="142"/>
      <c r="N746" s="142"/>
      <c r="O746" s="146"/>
      <c r="P746" s="146"/>
      <c r="Q746" s="145">
        <f t="shared" si="59"/>
        <v>0</v>
      </c>
      <c r="R746" s="126">
        <f t="shared" si="58"/>
        <v>0</v>
      </c>
    </row>
    <row r="747" spans="1:18" x14ac:dyDescent="0.55000000000000004">
      <c r="A747">
        <v>738</v>
      </c>
      <c r="B747" s="142"/>
      <c r="C747" s="142"/>
      <c r="D747" s="142"/>
      <c r="E747" s="142"/>
      <c r="F747" s="142"/>
      <c r="G747" t="str">
        <f t="shared" si="55"/>
        <v/>
      </c>
      <c r="H747" s="142"/>
      <c r="I747" t="str">
        <f t="shared" ca="1" si="56"/>
        <v/>
      </c>
      <c r="J747" s="142"/>
      <c r="K747" t="str">
        <f t="shared" ca="1" si="57"/>
        <v/>
      </c>
      <c r="L747" s="142"/>
      <c r="M747" s="142"/>
      <c r="N747" s="142"/>
      <c r="O747" s="146"/>
      <c r="P747" s="146"/>
      <c r="Q747" s="145">
        <f t="shared" si="59"/>
        <v>0</v>
      </c>
      <c r="R747" s="126">
        <f t="shared" si="58"/>
        <v>0</v>
      </c>
    </row>
    <row r="748" spans="1:18" x14ac:dyDescent="0.55000000000000004">
      <c r="A748">
        <v>739</v>
      </c>
      <c r="B748" s="142"/>
      <c r="C748" s="142"/>
      <c r="D748" s="142"/>
      <c r="E748" s="142"/>
      <c r="F748" s="142"/>
      <c r="G748" t="str">
        <f t="shared" si="55"/>
        <v/>
      </c>
      <c r="H748" s="142"/>
      <c r="I748" t="str">
        <f t="shared" ca="1" si="56"/>
        <v/>
      </c>
      <c r="J748" s="142"/>
      <c r="K748" t="str">
        <f t="shared" ca="1" si="57"/>
        <v/>
      </c>
      <c r="L748" s="142"/>
      <c r="M748" s="142"/>
      <c r="N748" s="142"/>
      <c r="O748" s="146"/>
      <c r="P748" s="146"/>
      <c r="Q748" s="145">
        <f t="shared" si="59"/>
        <v>0</v>
      </c>
      <c r="R748" s="126">
        <f t="shared" si="58"/>
        <v>0</v>
      </c>
    </row>
    <row r="749" spans="1:18" x14ac:dyDescent="0.55000000000000004">
      <c r="A749">
        <v>740</v>
      </c>
      <c r="B749" s="142"/>
      <c r="C749" s="142"/>
      <c r="D749" s="142"/>
      <c r="E749" s="142"/>
      <c r="F749" s="142"/>
      <c r="G749" t="str">
        <f t="shared" si="55"/>
        <v/>
      </c>
      <c r="H749" s="142"/>
      <c r="I749" t="str">
        <f t="shared" ca="1" si="56"/>
        <v/>
      </c>
      <c r="J749" s="142"/>
      <c r="K749" t="str">
        <f t="shared" ca="1" si="57"/>
        <v/>
      </c>
      <c r="L749" s="142"/>
      <c r="M749" s="142"/>
      <c r="N749" s="142"/>
      <c r="O749" s="146"/>
      <c r="P749" s="146"/>
      <c r="Q749" s="145">
        <f t="shared" si="59"/>
        <v>0</v>
      </c>
      <c r="R749" s="126">
        <f t="shared" si="58"/>
        <v>0</v>
      </c>
    </row>
    <row r="750" spans="1:18" x14ac:dyDescent="0.55000000000000004">
      <c r="A750">
        <v>741</v>
      </c>
      <c r="B750" s="142"/>
      <c r="C750" s="142"/>
      <c r="D750" s="142"/>
      <c r="E750" s="142"/>
      <c r="F750" s="142"/>
      <c r="G750" t="str">
        <f t="shared" si="55"/>
        <v/>
      </c>
      <c r="H750" s="142"/>
      <c r="I750" t="str">
        <f t="shared" ca="1" si="56"/>
        <v/>
      </c>
      <c r="J750" s="142"/>
      <c r="K750" t="str">
        <f t="shared" ca="1" si="57"/>
        <v/>
      </c>
      <c r="L750" s="142"/>
      <c r="M750" s="142"/>
      <c r="N750" s="142"/>
      <c r="O750" s="146"/>
      <c r="P750" s="146"/>
      <c r="Q750" s="145">
        <f t="shared" si="59"/>
        <v>0</v>
      </c>
      <c r="R750" s="126">
        <f t="shared" si="58"/>
        <v>0</v>
      </c>
    </row>
    <row r="751" spans="1:18" x14ac:dyDescent="0.55000000000000004">
      <c r="A751">
        <v>742</v>
      </c>
      <c r="B751" s="142"/>
      <c r="C751" s="142"/>
      <c r="D751" s="142"/>
      <c r="E751" s="142"/>
      <c r="F751" s="142"/>
      <c r="G751" t="str">
        <f t="shared" si="55"/>
        <v/>
      </c>
      <c r="H751" s="142"/>
      <c r="I751" t="str">
        <f t="shared" ca="1" si="56"/>
        <v/>
      </c>
      <c r="J751" s="142"/>
      <c r="K751" t="str">
        <f t="shared" ca="1" si="57"/>
        <v/>
      </c>
      <c r="L751" s="142"/>
      <c r="M751" s="142"/>
      <c r="N751" s="142"/>
      <c r="O751" s="146"/>
      <c r="P751" s="146"/>
      <c r="Q751" s="145">
        <f t="shared" si="59"/>
        <v>0</v>
      </c>
      <c r="R751" s="126">
        <f t="shared" si="58"/>
        <v>0</v>
      </c>
    </row>
    <row r="752" spans="1:18" x14ac:dyDescent="0.55000000000000004">
      <c r="A752">
        <v>743</v>
      </c>
      <c r="B752" s="142"/>
      <c r="C752" s="142"/>
      <c r="D752" s="142"/>
      <c r="E752" s="142"/>
      <c r="F752" s="142"/>
      <c r="G752" t="str">
        <f t="shared" si="55"/>
        <v/>
      </c>
      <c r="H752" s="142"/>
      <c r="I752" t="str">
        <f t="shared" ca="1" si="56"/>
        <v/>
      </c>
      <c r="J752" s="142"/>
      <c r="K752" t="str">
        <f t="shared" ca="1" si="57"/>
        <v/>
      </c>
      <c r="L752" s="142"/>
      <c r="M752" s="142"/>
      <c r="N752" s="142"/>
      <c r="O752" s="146"/>
      <c r="P752" s="146"/>
      <c r="Q752" s="145">
        <f t="shared" si="59"/>
        <v>0</v>
      </c>
      <c r="R752" s="126">
        <f t="shared" si="58"/>
        <v>0</v>
      </c>
    </row>
    <row r="753" spans="1:18" x14ac:dyDescent="0.55000000000000004">
      <c r="A753">
        <v>744</v>
      </c>
      <c r="B753" s="142"/>
      <c r="C753" s="142"/>
      <c r="D753" s="142"/>
      <c r="E753" s="142"/>
      <c r="F753" s="142"/>
      <c r="G753" t="str">
        <f t="shared" si="55"/>
        <v/>
      </c>
      <c r="H753" s="142"/>
      <c r="I753" t="str">
        <f t="shared" ca="1" si="56"/>
        <v/>
      </c>
      <c r="J753" s="142"/>
      <c r="K753" t="str">
        <f t="shared" ca="1" si="57"/>
        <v/>
      </c>
      <c r="L753" s="142"/>
      <c r="M753" s="142"/>
      <c r="N753" s="142"/>
      <c r="O753" s="146"/>
      <c r="P753" s="146"/>
      <c r="Q753" s="145">
        <f t="shared" si="59"/>
        <v>0</v>
      </c>
      <c r="R753" s="126">
        <f t="shared" si="58"/>
        <v>0</v>
      </c>
    </row>
    <row r="754" spans="1:18" x14ac:dyDescent="0.55000000000000004">
      <c r="A754">
        <v>745</v>
      </c>
      <c r="B754" s="142"/>
      <c r="C754" s="142"/>
      <c r="D754" s="142"/>
      <c r="E754" s="142"/>
      <c r="F754" s="142"/>
      <c r="G754" t="str">
        <f t="shared" si="55"/>
        <v/>
      </c>
      <c r="H754" s="142"/>
      <c r="I754" t="str">
        <f t="shared" ca="1" si="56"/>
        <v/>
      </c>
      <c r="J754" s="142"/>
      <c r="K754" t="str">
        <f t="shared" ca="1" si="57"/>
        <v/>
      </c>
      <c r="L754" s="142"/>
      <c r="M754" s="142"/>
      <c r="N754" s="142"/>
      <c r="O754" s="146"/>
      <c r="P754" s="146"/>
      <c r="Q754" s="145">
        <f t="shared" si="59"/>
        <v>0</v>
      </c>
      <c r="R754" s="126">
        <f t="shared" si="58"/>
        <v>0</v>
      </c>
    </row>
    <row r="755" spans="1:18" x14ac:dyDescent="0.55000000000000004">
      <c r="A755">
        <v>746</v>
      </c>
      <c r="B755" s="142"/>
      <c r="C755" s="142"/>
      <c r="D755" s="142"/>
      <c r="E755" s="142"/>
      <c r="F755" s="142"/>
      <c r="G755" t="str">
        <f t="shared" si="55"/>
        <v/>
      </c>
      <c r="H755" s="142"/>
      <c r="I755" t="str">
        <f t="shared" ca="1" si="56"/>
        <v/>
      </c>
      <c r="J755" s="142"/>
      <c r="K755" t="str">
        <f t="shared" ca="1" si="57"/>
        <v/>
      </c>
      <c r="L755" s="142"/>
      <c r="M755" s="142"/>
      <c r="N755" s="142"/>
      <c r="O755" s="146"/>
      <c r="P755" s="146"/>
      <c r="Q755" s="145">
        <f t="shared" si="59"/>
        <v>0</v>
      </c>
      <c r="R755" s="126">
        <f t="shared" si="58"/>
        <v>0</v>
      </c>
    </row>
    <row r="756" spans="1:18" x14ac:dyDescent="0.55000000000000004">
      <c r="A756">
        <v>747</v>
      </c>
      <c r="B756" s="142"/>
      <c r="C756" s="142"/>
      <c r="D756" s="142"/>
      <c r="E756" s="142"/>
      <c r="F756" s="142"/>
      <c r="G756" t="str">
        <f t="shared" si="55"/>
        <v/>
      </c>
      <c r="H756" s="142"/>
      <c r="I756" t="str">
        <f t="shared" ca="1" si="56"/>
        <v/>
      </c>
      <c r="J756" s="142"/>
      <c r="K756" t="str">
        <f t="shared" ca="1" si="57"/>
        <v/>
      </c>
      <c r="L756" s="142"/>
      <c r="M756" s="142"/>
      <c r="N756" s="142"/>
      <c r="O756" s="146"/>
      <c r="P756" s="146"/>
      <c r="Q756" s="145">
        <f t="shared" si="59"/>
        <v>0</v>
      </c>
      <c r="R756" s="126">
        <f t="shared" si="58"/>
        <v>0</v>
      </c>
    </row>
    <row r="757" spans="1:18" x14ac:dyDescent="0.55000000000000004">
      <c r="A757">
        <v>748</v>
      </c>
      <c r="B757" s="142"/>
      <c r="C757" s="142"/>
      <c r="D757" s="142"/>
      <c r="E757" s="142"/>
      <c r="F757" s="142"/>
      <c r="G757" t="str">
        <f t="shared" si="55"/>
        <v/>
      </c>
      <c r="H757" s="142"/>
      <c r="I757" t="str">
        <f t="shared" ca="1" si="56"/>
        <v/>
      </c>
      <c r="J757" s="142"/>
      <c r="K757" t="str">
        <f t="shared" ca="1" si="57"/>
        <v/>
      </c>
      <c r="L757" s="142"/>
      <c r="M757" s="142"/>
      <c r="N757" s="142"/>
      <c r="O757" s="146"/>
      <c r="P757" s="146"/>
      <c r="Q757" s="145">
        <f t="shared" si="59"/>
        <v>0</v>
      </c>
      <c r="R757" s="126">
        <f t="shared" si="58"/>
        <v>0</v>
      </c>
    </row>
    <row r="758" spans="1:18" x14ac:dyDescent="0.55000000000000004">
      <c r="A758">
        <v>749</v>
      </c>
      <c r="B758" s="142"/>
      <c r="C758" s="142"/>
      <c r="D758" s="142"/>
      <c r="E758" s="142"/>
      <c r="F758" s="142"/>
      <c r="G758" t="str">
        <f t="shared" si="55"/>
        <v/>
      </c>
      <c r="H758" s="142"/>
      <c r="I758" t="str">
        <f t="shared" ca="1" si="56"/>
        <v/>
      </c>
      <c r="J758" s="142"/>
      <c r="K758" t="str">
        <f t="shared" ca="1" si="57"/>
        <v/>
      </c>
      <c r="L758" s="142"/>
      <c r="M758" s="142"/>
      <c r="N758" s="142"/>
      <c r="O758" s="146"/>
      <c r="P758" s="146"/>
      <c r="Q758" s="145">
        <f t="shared" si="59"/>
        <v>0</v>
      </c>
      <c r="R758" s="126">
        <f t="shared" si="58"/>
        <v>0</v>
      </c>
    </row>
    <row r="759" spans="1:18" x14ac:dyDescent="0.55000000000000004">
      <c r="A759">
        <v>750</v>
      </c>
      <c r="B759" s="142"/>
      <c r="C759" s="142"/>
      <c r="D759" s="142"/>
      <c r="E759" s="142"/>
      <c r="F759" s="142"/>
      <c r="G759" t="str">
        <f t="shared" si="55"/>
        <v/>
      </c>
      <c r="H759" s="142"/>
      <c r="I759" t="str">
        <f t="shared" ca="1" si="56"/>
        <v/>
      </c>
      <c r="J759" s="142"/>
      <c r="K759" t="str">
        <f t="shared" ca="1" si="57"/>
        <v/>
      </c>
      <c r="L759" s="142"/>
      <c r="M759" s="142"/>
      <c r="N759" s="142"/>
      <c r="O759" s="146"/>
      <c r="P759" s="146"/>
      <c r="Q759" s="145">
        <f t="shared" si="59"/>
        <v>0</v>
      </c>
      <c r="R759" s="126">
        <f t="shared" si="58"/>
        <v>0</v>
      </c>
    </row>
    <row r="760" spans="1:18" x14ac:dyDescent="0.55000000000000004">
      <c r="A760">
        <v>751</v>
      </c>
      <c r="B760" s="142"/>
      <c r="C760" s="142"/>
      <c r="D760" s="142"/>
      <c r="E760" s="142"/>
      <c r="F760" s="142"/>
      <c r="G760" t="str">
        <f t="shared" si="55"/>
        <v/>
      </c>
      <c r="H760" s="142"/>
      <c r="I760" t="str">
        <f t="shared" ca="1" si="56"/>
        <v/>
      </c>
      <c r="J760" s="142"/>
      <c r="K760" t="str">
        <f t="shared" ca="1" si="57"/>
        <v/>
      </c>
      <c r="L760" s="142"/>
      <c r="M760" s="142"/>
      <c r="N760" s="142"/>
      <c r="O760" s="146"/>
      <c r="P760" s="146"/>
      <c r="Q760" s="145">
        <f t="shared" si="59"/>
        <v>0</v>
      </c>
      <c r="R760" s="126">
        <f t="shared" si="58"/>
        <v>0</v>
      </c>
    </row>
    <row r="761" spans="1:18" x14ac:dyDescent="0.55000000000000004">
      <c r="A761">
        <v>752</v>
      </c>
      <c r="B761" s="142"/>
      <c r="C761" s="142"/>
      <c r="D761" s="142"/>
      <c r="E761" s="142"/>
      <c r="F761" s="142"/>
      <c r="G761" t="str">
        <f t="shared" si="55"/>
        <v/>
      </c>
      <c r="H761" s="142"/>
      <c r="I761" t="str">
        <f t="shared" ca="1" si="56"/>
        <v/>
      </c>
      <c r="J761" s="142"/>
      <c r="K761" t="str">
        <f t="shared" ca="1" si="57"/>
        <v/>
      </c>
      <c r="L761" s="142"/>
      <c r="M761" s="142"/>
      <c r="N761" s="142"/>
      <c r="O761" s="146"/>
      <c r="P761" s="146"/>
      <c r="Q761" s="145">
        <f t="shared" si="59"/>
        <v>0</v>
      </c>
      <c r="R761" s="126">
        <f t="shared" si="58"/>
        <v>0</v>
      </c>
    </row>
    <row r="762" spans="1:18" x14ac:dyDescent="0.55000000000000004">
      <c r="A762">
        <v>753</v>
      </c>
      <c r="B762" s="142"/>
      <c r="C762" s="142"/>
      <c r="D762" s="142"/>
      <c r="E762" s="142"/>
      <c r="F762" s="142"/>
      <c r="G762" t="str">
        <f t="shared" si="55"/>
        <v/>
      </c>
      <c r="H762" s="142"/>
      <c r="I762" t="str">
        <f t="shared" ca="1" si="56"/>
        <v/>
      </c>
      <c r="J762" s="142"/>
      <c r="K762" t="str">
        <f t="shared" ca="1" si="57"/>
        <v/>
      </c>
      <c r="L762" s="142"/>
      <c r="M762" s="142"/>
      <c r="N762" s="142"/>
      <c r="O762" s="146"/>
      <c r="P762" s="146"/>
      <c r="Q762" s="145">
        <f t="shared" si="59"/>
        <v>0</v>
      </c>
      <c r="R762" s="126">
        <f t="shared" si="58"/>
        <v>0</v>
      </c>
    </row>
    <row r="763" spans="1:18" x14ac:dyDescent="0.55000000000000004">
      <c r="A763">
        <v>754</v>
      </c>
      <c r="B763" s="142"/>
      <c r="C763" s="142"/>
      <c r="D763" s="142"/>
      <c r="E763" s="142"/>
      <c r="F763" s="142"/>
      <c r="G763" t="str">
        <f t="shared" si="55"/>
        <v/>
      </c>
      <c r="H763" s="142"/>
      <c r="I763" t="str">
        <f t="shared" ca="1" si="56"/>
        <v/>
      </c>
      <c r="J763" s="142"/>
      <c r="K763" t="str">
        <f t="shared" ca="1" si="57"/>
        <v/>
      </c>
      <c r="L763" s="142"/>
      <c r="M763" s="142"/>
      <c r="N763" s="142"/>
      <c r="O763" s="146"/>
      <c r="P763" s="146"/>
      <c r="Q763" s="145">
        <f t="shared" si="59"/>
        <v>0</v>
      </c>
      <c r="R763" s="126">
        <f t="shared" si="58"/>
        <v>0</v>
      </c>
    </row>
    <row r="764" spans="1:18" x14ac:dyDescent="0.55000000000000004">
      <c r="A764">
        <v>755</v>
      </c>
      <c r="B764" s="142"/>
      <c r="C764" s="142"/>
      <c r="D764" s="142"/>
      <c r="E764" s="142"/>
      <c r="F764" s="142"/>
      <c r="G764" t="str">
        <f t="shared" si="55"/>
        <v/>
      </c>
      <c r="H764" s="142"/>
      <c r="I764" t="str">
        <f t="shared" ca="1" si="56"/>
        <v/>
      </c>
      <c r="J764" s="142"/>
      <c r="K764" t="str">
        <f t="shared" ca="1" si="57"/>
        <v/>
      </c>
      <c r="L764" s="142"/>
      <c r="M764" s="142"/>
      <c r="N764" s="142"/>
      <c r="O764" s="146"/>
      <c r="P764" s="146"/>
      <c r="Q764" s="145">
        <f t="shared" si="59"/>
        <v>0</v>
      </c>
      <c r="R764" s="126">
        <f t="shared" si="58"/>
        <v>0</v>
      </c>
    </row>
    <row r="765" spans="1:18" x14ac:dyDescent="0.55000000000000004">
      <c r="A765">
        <v>756</v>
      </c>
      <c r="B765" s="142"/>
      <c r="C765" s="142"/>
      <c r="D765" s="142"/>
      <c r="E765" s="142"/>
      <c r="F765" s="142"/>
      <c r="G765" t="str">
        <f t="shared" si="55"/>
        <v/>
      </c>
      <c r="H765" s="142"/>
      <c r="I765" t="str">
        <f t="shared" ca="1" si="56"/>
        <v/>
      </c>
      <c r="J765" s="142"/>
      <c r="K765" t="str">
        <f t="shared" ca="1" si="57"/>
        <v/>
      </c>
      <c r="L765" s="142"/>
      <c r="M765" s="142"/>
      <c r="N765" s="142"/>
      <c r="O765" s="146"/>
      <c r="P765" s="146"/>
      <c r="Q765" s="145">
        <f t="shared" si="59"/>
        <v>0</v>
      </c>
      <c r="R765" s="126">
        <f t="shared" si="58"/>
        <v>0</v>
      </c>
    </row>
    <row r="766" spans="1:18" x14ac:dyDescent="0.55000000000000004">
      <c r="A766">
        <v>757</v>
      </c>
      <c r="B766" s="142"/>
      <c r="C766" s="142"/>
      <c r="D766" s="142"/>
      <c r="E766" s="142"/>
      <c r="F766" s="142"/>
      <c r="G766" t="str">
        <f t="shared" si="55"/>
        <v/>
      </c>
      <c r="H766" s="142"/>
      <c r="I766" t="str">
        <f t="shared" ca="1" si="56"/>
        <v/>
      </c>
      <c r="J766" s="142"/>
      <c r="K766" t="str">
        <f t="shared" ca="1" si="57"/>
        <v/>
      </c>
      <c r="L766" s="142"/>
      <c r="M766" s="142"/>
      <c r="N766" s="142"/>
      <c r="O766" s="146"/>
      <c r="P766" s="146"/>
      <c r="Q766" s="145">
        <f t="shared" si="59"/>
        <v>0</v>
      </c>
      <c r="R766" s="126">
        <f t="shared" si="58"/>
        <v>0</v>
      </c>
    </row>
    <row r="767" spans="1:18" x14ac:dyDescent="0.55000000000000004">
      <c r="A767">
        <v>758</v>
      </c>
      <c r="B767" s="142"/>
      <c r="C767" s="142"/>
      <c r="D767" s="142"/>
      <c r="E767" s="142"/>
      <c r="F767" s="142"/>
      <c r="G767" t="str">
        <f t="shared" si="55"/>
        <v/>
      </c>
      <c r="H767" s="142"/>
      <c r="I767" t="str">
        <f t="shared" ca="1" si="56"/>
        <v/>
      </c>
      <c r="J767" s="142"/>
      <c r="K767" t="str">
        <f t="shared" ca="1" si="57"/>
        <v/>
      </c>
      <c r="L767" s="142"/>
      <c r="M767" s="142"/>
      <c r="N767" s="142"/>
      <c r="O767" s="146"/>
      <c r="P767" s="146"/>
      <c r="Q767" s="145">
        <f t="shared" si="59"/>
        <v>0</v>
      </c>
      <c r="R767" s="126">
        <f t="shared" si="58"/>
        <v>0</v>
      </c>
    </row>
    <row r="768" spans="1:18" x14ac:dyDescent="0.55000000000000004">
      <c r="A768">
        <v>759</v>
      </c>
      <c r="B768" s="142"/>
      <c r="C768" s="142"/>
      <c r="D768" s="142"/>
      <c r="E768" s="142"/>
      <c r="F768" s="142"/>
      <c r="G768" t="str">
        <f t="shared" si="55"/>
        <v/>
      </c>
      <c r="H768" s="142"/>
      <c r="I768" t="str">
        <f t="shared" ca="1" si="56"/>
        <v/>
      </c>
      <c r="J768" s="142"/>
      <c r="K768" t="str">
        <f t="shared" ca="1" si="57"/>
        <v/>
      </c>
      <c r="L768" s="142"/>
      <c r="M768" s="142"/>
      <c r="N768" s="142"/>
      <c r="O768" s="146"/>
      <c r="P768" s="146"/>
      <c r="Q768" s="145">
        <f t="shared" si="59"/>
        <v>0</v>
      </c>
      <c r="R768" s="126">
        <f t="shared" si="58"/>
        <v>0</v>
      </c>
    </row>
    <row r="769" spans="1:18" x14ac:dyDescent="0.55000000000000004">
      <c r="A769">
        <v>760</v>
      </c>
      <c r="B769" s="142"/>
      <c r="C769" s="142"/>
      <c r="D769" s="142"/>
      <c r="E769" s="142"/>
      <c r="F769" s="142"/>
      <c r="G769" t="str">
        <f t="shared" si="55"/>
        <v/>
      </c>
      <c r="H769" s="142"/>
      <c r="I769" t="str">
        <f t="shared" ca="1" si="56"/>
        <v/>
      </c>
      <c r="J769" s="142"/>
      <c r="K769" t="str">
        <f t="shared" ca="1" si="57"/>
        <v/>
      </c>
      <c r="L769" s="142"/>
      <c r="M769" s="142"/>
      <c r="N769" s="142"/>
      <c r="O769" s="146"/>
      <c r="P769" s="146"/>
      <c r="Q769" s="145">
        <f t="shared" si="59"/>
        <v>0</v>
      </c>
      <c r="R769" s="126">
        <f t="shared" si="58"/>
        <v>0</v>
      </c>
    </row>
    <row r="770" spans="1:18" x14ac:dyDescent="0.55000000000000004">
      <c r="A770">
        <v>761</v>
      </c>
      <c r="B770" s="142"/>
      <c r="C770" s="142"/>
      <c r="D770" s="142"/>
      <c r="E770" s="142"/>
      <c r="F770" s="142"/>
      <c r="G770" t="str">
        <f t="shared" si="55"/>
        <v/>
      </c>
      <c r="H770" s="142"/>
      <c r="I770" t="str">
        <f t="shared" ca="1" si="56"/>
        <v/>
      </c>
      <c r="J770" s="142"/>
      <c r="K770" t="str">
        <f t="shared" ca="1" si="57"/>
        <v/>
      </c>
      <c r="L770" s="142"/>
      <c r="M770" s="142"/>
      <c r="N770" s="142"/>
      <c r="O770" s="146"/>
      <c r="P770" s="146"/>
      <c r="Q770" s="145">
        <f t="shared" si="59"/>
        <v>0</v>
      </c>
      <c r="R770" s="126">
        <f t="shared" si="58"/>
        <v>0</v>
      </c>
    </row>
    <row r="771" spans="1:18" x14ac:dyDescent="0.55000000000000004">
      <c r="A771">
        <v>762</v>
      </c>
      <c r="B771" s="142"/>
      <c r="C771" s="142"/>
      <c r="D771" s="142"/>
      <c r="E771" s="142"/>
      <c r="F771" s="142"/>
      <c r="G771" t="str">
        <f t="shared" si="55"/>
        <v/>
      </c>
      <c r="H771" s="142"/>
      <c r="I771" t="str">
        <f t="shared" ca="1" si="56"/>
        <v/>
      </c>
      <c r="J771" s="142"/>
      <c r="K771" t="str">
        <f t="shared" ca="1" si="57"/>
        <v/>
      </c>
      <c r="L771" s="142"/>
      <c r="M771" s="142"/>
      <c r="N771" s="142"/>
      <c r="O771" s="146"/>
      <c r="P771" s="146"/>
      <c r="Q771" s="145">
        <f t="shared" si="59"/>
        <v>0</v>
      </c>
      <c r="R771" s="126">
        <f t="shared" si="58"/>
        <v>0</v>
      </c>
    </row>
    <row r="772" spans="1:18" x14ac:dyDescent="0.55000000000000004">
      <c r="A772">
        <v>763</v>
      </c>
      <c r="B772" s="142"/>
      <c r="C772" s="142"/>
      <c r="D772" s="142"/>
      <c r="E772" s="142"/>
      <c r="F772" s="142"/>
      <c r="G772" t="str">
        <f t="shared" si="55"/>
        <v/>
      </c>
      <c r="H772" s="142"/>
      <c r="I772" t="str">
        <f t="shared" ca="1" si="56"/>
        <v/>
      </c>
      <c r="J772" s="142"/>
      <c r="K772" t="str">
        <f t="shared" ca="1" si="57"/>
        <v/>
      </c>
      <c r="L772" s="142"/>
      <c r="M772" s="142"/>
      <c r="N772" s="142"/>
      <c r="O772" s="146"/>
      <c r="P772" s="146"/>
      <c r="Q772" s="145">
        <f t="shared" si="59"/>
        <v>0</v>
      </c>
      <c r="R772" s="126">
        <f t="shared" si="58"/>
        <v>0</v>
      </c>
    </row>
    <row r="773" spans="1:18" x14ac:dyDescent="0.55000000000000004">
      <c r="A773">
        <v>764</v>
      </c>
      <c r="B773" s="142"/>
      <c r="C773" s="142"/>
      <c r="D773" s="142"/>
      <c r="E773" s="142"/>
      <c r="F773" s="142"/>
      <c r="G773" t="str">
        <f t="shared" si="55"/>
        <v/>
      </c>
      <c r="H773" s="142"/>
      <c r="I773" t="str">
        <f t="shared" ca="1" si="56"/>
        <v/>
      </c>
      <c r="J773" s="142"/>
      <c r="K773" t="str">
        <f t="shared" ca="1" si="57"/>
        <v/>
      </c>
      <c r="L773" s="142"/>
      <c r="M773" s="142"/>
      <c r="N773" s="142"/>
      <c r="O773" s="146"/>
      <c r="P773" s="146"/>
      <c r="Q773" s="145">
        <f t="shared" si="59"/>
        <v>0</v>
      </c>
      <c r="R773" s="126">
        <f t="shared" si="58"/>
        <v>0</v>
      </c>
    </row>
    <row r="774" spans="1:18" x14ac:dyDescent="0.55000000000000004">
      <c r="A774">
        <v>765</v>
      </c>
      <c r="B774" s="142"/>
      <c r="C774" s="142"/>
      <c r="D774" s="142"/>
      <c r="E774" s="142"/>
      <c r="F774" s="142"/>
      <c r="G774" t="str">
        <f t="shared" si="55"/>
        <v/>
      </c>
      <c r="H774" s="142"/>
      <c r="I774" t="str">
        <f t="shared" ca="1" si="56"/>
        <v/>
      </c>
      <c r="J774" s="142"/>
      <c r="K774" t="str">
        <f t="shared" ca="1" si="57"/>
        <v/>
      </c>
      <c r="L774" s="142"/>
      <c r="M774" s="142"/>
      <c r="N774" s="142"/>
      <c r="O774" s="146"/>
      <c r="P774" s="146"/>
      <c r="Q774" s="145">
        <f t="shared" si="59"/>
        <v>0</v>
      </c>
      <c r="R774" s="126">
        <f t="shared" si="58"/>
        <v>0</v>
      </c>
    </row>
    <row r="775" spans="1:18" x14ac:dyDescent="0.55000000000000004">
      <c r="A775">
        <v>766</v>
      </c>
      <c r="B775" s="142"/>
      <c r="C775" s="142"/>
      <c r="D775" s="142"/>
      <c r="E775" s="142"/>
      <c r="F775" s="142"/>
      <c r="G775" t="str">
        <f t="shared" si="55"/>
        <v/>
      </c>
      <c r="H775" s="142"/>
      <c r="I775" t="str">
        <f t="shared" ca="1" si="56"/>
        <v/>
      </c>
      <c r="J775" s="142"/>
      <c r="K775" t="str">
        <f t="shared" ca="1" si="57"/>
        <v/>
      </c>
      <c r="L775" s="142"/>
      <c r="M775" s="142"/>
      <c r="N775" s="142"/>
      <c r="O775" s="146"/>
      <c r="P775" s="146"/>
      <c r="Q775" s="145">
        <f t="shared" si="59"/>
        <v>0</v>
      </c>
      <c r="R775" s="126">
        <f t="shared" si="58"/>
        <v>0</v>
      </c>
    </row>
    <row r="776" spans="1:18" x14ac:dyDescent="0.55000000000000004">
      <c r="A776">
        <v>767</v>
      </c>
      <c r="B776" s="142"/>
      <c r="C776" s="142"/>
      <c r="D776" s="142"/>
      <c r="E776" s="142"/>
      <c r="F776" s="142"/>
      <c r="G776" t="str">
        <f t="shared" si="55"/>
        <v/>
      </c>
      <c r="H776" s="142"/>
      <c r="I776" t="str">
        <f t="shared" ca="1" si="56"/>
        <v/>
      </c>
      <c r="J776" s="142"/>
      <c r="K776" t="str">
        <f t="shared" ca="1" si="57"/>
        <v/>
      </c>
      <c r="L776" s="142"/>
      <c r="M776" s="142"/>
      <c r="N776" s="142"/>
      <c r="O776" s="146"/>
      <c r="P776" s="146"/>
      <c r="Q776" s="145">
        <f t="shared" si="59"/>
        <v>0</v>
      </c>
      <c r="R776" s="126">
        <f t="shared" si="58"/>
        <v>0</v>
      </c>
    </row>
    <row r="777" spans="1:18" x14ac:dyDescent="0.55000000000000004">
      <c r="A777">
        <v>768</v>
      </c>
      <c r="B777" s="142"/>
      <c r="C777" s="142"/>
      <c r="D777" s="142"/>
      <c r="E777" s="142"/>
      <c r="F777" s="142"/>
      <c r="G777" t="str">
        <f t="shared" si="55"/>
        <v/>
      </c>
      <c r="H777" s="142"/>
      <c r="I777" t="str">
        <f t="shared" ca="1" si="56"/>
        <v/>
      </c>
      <c r="J777" s="142"/>
      <c r="K777" t="str">
        <f t="shared" ca="1" si="57"/>
        <v/>
      </c>
      <c r="L777" s="142"/>
      <c r="M777" s="142"/>
      <c r="N777" s="142"/>
      <c r="O777" s="146"/>
      <c r="P777" s="146"/>
      <c r="Q777" s="145">
        <f t="shared" si="59"/>
        <v>0</v>
      </c>
      <c r="R777" s="126">
        <f t="shared" si="58"/>
        <v>0</v>
      </c>
    </row>
    <row r="778" spans="1:18" x14ac:dyDescent="0.55000000000000004">
      <c r="A778">
        <v>769</v>
      </c>
      <c r="B778" s="142"/>
      <c r="C778" s="142"/>
      <c r="D778" s="142"/>
      <c r="E778" s="142"/>
      <c r="F778" s="142"/>
      <c r="G778" t="str">
        <f t="shared" si="55"/>
        <v/>
      </c>
      <c r="H778" s="142"/>
      <c r="I778" t="str">
        <f t="shared" ca="1" si="56"/>
        <v/>
      </c>
      <c r="J778" s="142"/>
      <c r="K778" t="str">
        <f t="shared" ca="1" si="57"/>
        <v/>
      </c>
      <c r="L778" s="142"/>
      <c r="M778" s="142"/>
      <c r="N778" s="142"/>
      <c r="O778" s="146"/>
      <c r="P778" s="146"/>
      <c r="Q778" s="145">
        <f t="shared" si="59"/>
        <v>0</v>
      </c>
      <c r="R778" s="126">
        <f t="shared" si="58"/>
        <v>0</v>
      </c>
    </row>
    <row r="779" spans="1:18" x14ac:dyDescent="0.55000000000000004">
      <c r="A779">
        <v>770</v>
      </c>
      <c r="B779" s="142"/>
      <c r="C779" s="142"/>
      <c r="D779" s="142"/>
      <c r="E779" s="142"/>
      <c r="F779" s="142"/>
      <c r="G779" t="str">
        <f t="shared" ref="G779:G842" si="60">LEFT(F779,1)</f>
        <v/>
      </c>
      <c r="H779" s="142"/>
      <c r="I779" t="str">
        <f t="shared" ref="I779:I842" ca="1" si="61">IFERROR(VLOOKUP(H779,INDIRECT(G779&amp;"CATL"),2,FALSE),"")</f>
        <v/>
      </c>
      <c r="J779" s="142"/>
      <c r="K779" t="str">
        <f t="shared" ref="K779:K842" ca="1" si="62">IFERROR(VLOOKUP(J779,INDIRECT("SUB"&amp;I779&amp;"L"),2,FALSE),"")</f>
        <v/>
      </c>
      <c r="L779" s="142"/>
      <c r="M779" s="142"/>
      <c r="N779" s="142"/>
      <c r="O779" s="146"/>
      <c r="P779" s="146"/>
      <c r="Q779" s="145">
        <f t="shared" si="59"/>
        <v>0</v>
      </c>
      <c r="R779" s="126">
        <f t="shared" ref="R779:R842" si="63">O779-P779</f>
        <v>0</v>
      </c>
    </row>
    <row r="780" spans="1:18" x14ac:dyDescent="0.55000000000000004">
      <c r="A780">
        <v>771</v>
      </c>
      <c r="B780" s="142"/>
      <c r="C780" s="142"/>
      <c r="D780" s="142"/>
      <c r="E780" s="142"/>
      <c r="F780" s="142"/>
      <c r="G780" t="str">
        <f t="shared" si="60"/>
        <v/>
      </c>
      <c r="H780" s="142"/>
      <c r="I780" t="str">
        <f t="shared" ca="1" si="61"/>
        <v/>
      </c>
      <c r="J780" s="142"/>
      <c r="K780" t="str">
        <f t="shared" ca="1" si="62"/>
        <v/>
      </c>
      <c r="L780" s="142"/>
      <c r="M780" s="142"/>
      <c r="N780" s="142"/>
      <c r="O780" s="146"/>
      <c r="P780" s="146"/>
      <c r="Q780" s="145">
        <f t="shared" ref="Q780:Q843" si="64">Q779+O780-P780</f>
        <v>0</v>
      </c>
      <c r="R780" s="126">
        <f t="shared" si="63"/>
        <v>0</v>
      </c>
    </row>
    <row r="781" spans="1:18" x14ac:dyDescent="0.55000000000000004">
      <c r="A781">
        <v>772</v>
      </c>
      <c r="B781" s="142"/>
      <c r="C781" s="142"/>
      <c r="D781" s="142"/>
      <c r="E781" s="142"/>
      <c r="F781" s="142"/>
      <c r="G781" t="str">
        <f t="shared" si="60"/>
        <v/>
      </c>
      <c r="H781" s="142"/>
      <c r="I781" t="str">
        <f t="shared" ca="1" si="61"/>
        <v/>
      </c>
      <c r="J781" s="142"/>
      <c r="K781" t="str">
        <f t="shared" ca="1" si="62"/>
        <v/>
      </c>
      <c r="L781" s="142"/>
      <c r="M781" s="142"/>
      <c r="N781" s="142"/>
      <c r="O781" s="146"/>
      <c r="P781" s="146"/>
      <c r="Q781" s="145">
        <f t="shared" si="64"/>
        <v>0</v>
      </c>
      <c r="R781" s="126">
        <f t="shared" si="63"/>
        <v>0</v>
      </c>
    </row>
    <row r="782" spans="1:18" x14ac:dyDescent="0.55000000000000004">
      <c r="A782">
        <v>773</v>
      </c>
      <c r="B782" s="142"/>
      <c r="C782" s="142"/>
      <c r="D782" s="142"/>
      <c r="E782" s="142"/>
      <c r="F782" s="142"/>
      <c r="G782" t="str">
        <f t="shared" si="60"/>
        <v/>
      </c>
      <c r="H782" s="142"/>
      <c r="I782" t="str">
        <f t="shared" ca="1" si="61"/>
        <v/>
      </c>
      <c r="J782" s="142"/>
      <c r="K782" t="str">
        <f t="shared" ca="1" si="62"/>
        <v/>
      </c>
      <c r="L782" s="142"/>
      <c r="M782" s="142"/>
      <c r="N782" s="142"/>
      <c r="O782" s="146"/>
      <c r="P782" s="146"/>
      <c r="Q782" s="145">
        <f t="shared" si="64"/>
        <v>0</v>
      </c>
      <c r="R782" s="126">
        <f t="shared" si="63"/>
        <v>0</v>
      </c>
    </row>
    <row r="783" spans="1:18" x14ac:dyDescent="0.55000000000000004">
      <c r="A783">
        <v>774</v>
      </c>
      <c r="B783" s="142"/>
      <c r="C783" s="142"/>
      <c r="D783" s="142"/>
      <c r="E783" s="142"/>
      <c r="F783" s="142"/>
      <c r="G783" t="str">
        <f t="shared" si="60"/>
        <v/>
      </c>
      <c r="H783" s="142"/>
      <c r="I783" t="str">
        <f t="shared" ca="1" si="61"/>
        <v/>
      </c>
      <c r="J783" s="142"/>
      <c r="K783" t="str">
        <f t="shared" ca="1" si="62"/>
        <v/>
      </c>
      <c r="L783" s="142"/>
      <c r="M783" s="142"/>
      <c r="N783" s="142"/>
      <c r="O783" s="146"/>
      <c r="P783" s="146"/>
      <c r="Q783" s="145">
        <f t="shared" si="64"/>
        <v>0</v>
      </c>
      <c r="R783" s="126">
        <f t="shared" si="63"/>
        <v>0</v>
      </c>
    </row>
    <row r="784" spans="1:18" x14ac:dyDescent="0.55000000000000004">
      <c r="A784">
        <v>775</v>
      </c>
      <c r="B784" s="142"/>
      <c r="C784" s="142"/>
      <c r="D784" s="142"/>
      <c r="E784" s="142"/>
      <c r="F784" s="142"/>
      <c r="G784" t="str">
        <f t="shared" si="60"/>
        <v/>
      </c>
      <c r="H784" s="142"/>
      <c r="I784" t="str">
        <f t="shared" ca="1" si="61"/>
        <v/>
      </c>
      <c r="J784" s="142"/>
      <c r="K784" t="str">
        <f t="shared" ca="1" si="62"/>
        <v/>
      </c>
      <c r="L784" s="142"/>
      <c r="M784" s="142"/>
      <c r="N784" s="142"/>
      <c r="O784" s="146"/>
      <c r="P784" s="146"/>
      <c r="Q784" s="145">
        <f t="shared" si="64"/>
        <v>0</v>
      </c>
      <c r="R784" s="126">
        <f t="shared" si="63"/>
        <v>0</v>
      </c>
    </row>
    <row r="785" spans="1:18" x14ac:dyDescent="0.55000000000000004">
      <c r="A785">
        <v>776</v>
      </c>
      <c r="B785" s="142"/>
      <c r="C785" s="142"/>
      <c r="D785" s="142"/>
      <c r="E785" s="142"/>
      <c r="F785" s="142"/>
      <c r="G785" t="str">
        <f t="shared" si="60"/>
        <v/>
      </c>
      <c r="H785" s="142"/>
      <c r="I785" t="str">
        <f t="shared" ca="1" si="61"/>
        <v/>
      </c>
      <c r="J785" s="142"/>
      <c r="K785" t="str">
        <f t="shared" ca="1" si="62"/>
        <v/>
      </c>
      <c r="L785" s="142"/>
      <c r="M785" s="142"/>
      <c r="N785" s="142"/>
      <c r="O785" s="146"/>
      <c r="P785" s="146"/>
      <c r="Q785" s="145">
        <f t="shared" si="64"/>
        <v>0</v>
      </c>
      <c r="R785" s="126">
        <f t="shared" si="63"/>
        <v>0</v>
      </c>
    </row>
    <row r="786" spans="1:18" x14ac:dyDescent="0.55000000000000004">
      <c r="A786">
        <v>777</v>
      </c>
      <c r="B786" s="142"/>
      <c r="C786" s="142"/>
      <c r="D786" s="142"/>
      <c r="E786" s="142"/>
      <c r="F786" s="142"/>
      <c r="G786" t="str">
        <f t="shared" si="60"/>
        <v/>
      </c>
      <c r="H786" s="142"/>
      <c r="I786" t="str">
        <f t="shared" ca="1" si="61"/>
        <v/>
      </c>
      <c r="J786" s="142"/>
      <c r="K786" t="str">
        <f t="shared" ca="1" si="62"/>
        <v/>
      </c>
      <c r="L786" s="142"/>
      <c r="M786" s="142"/>
      <c r="N786" s="142"/>
      <c r="O786" s="146"/>
      <c r="P786" s="146"/>
      <c r="Q786" s="145">
        <f t="shared" si="64"/>
        <v>0</v>
      </c>
      <c r="R786" s="126">
        <f t="shared" si="63"/>
        <v>0</v>
      </c>
    </row>
    <row r="787" spans="1:18" x14ac:dyDescent="0.55000000000000004">
      <c r="A787">
        <v>778</v>
      </c>
      <c r="B787" s="142"/>
      <c r="C787" s="142"/>
      <c r="D787" s="142"/>
      <c r="E787" s="142"/>
      <c r="F787" s="142"/>
      <c r="G787" t="str">
        <f t="shared" si="60"/>
        <v/>
      </c>
      <c r="H787" s="142"/>
      <c r="I787" t="str">
        <f t="shared" ca="1" si="61"/>
        <v/>
      </c>
      <c r="J787" s="142"/>
      <c r="K787" t="str">
        <f t="shared" ca="1" si="62"/>
        <v/>
      </c>
      <c r="L787" s="142"/>
      <c r="M787" s="142"/>
      <c r="N787" s="142"/>
      <c r="O787" s="146"/>
      <c r="P787" s="146"/>
      <c r="Q787" s="145">
        <f t="shared" si="64"/>
        <v>0</v>
      </c>
      <c r="R787" s="126">
        <f t="shared" si="63"/>
        <v>0</v>
      </c>
    </row>
    <row r="788" spans="1:18" x14ac:dyDescent="0.55000000000000004">
      <c r="A788">
        <v>779</v>
      </c>
      <c r="B788" s="142"/>
      <c r="C788" s="142"/>
      <c r="D788" s="142"/>
      <c r="E788" s="142"/>
      <c r="F788" s="142"/>
      <c r="G788" t="str">
        <f t="shared" si="60"/>
        <v/>
      </c>
      <c r="H788" s="142"/>
      <c r="I788" t="str">
        <f t="shared" ca="1" si="61"/>
        <v/>
      </c>
      <c r="J788" s="142"/>
      <c r="K788" t="str">
        <f t="shared" ca="1" si="62"/>
        <v/>
      </c>
      <c r="L788" s="142"/>
      <c r="M788" s="142"/>
      <c r="N788" s="142"/>
      <c r="O788" s="146"/>
      <c r="P788" s="146"/>
      <c r="Q788" s="145">
        <f t="shared" si="64"/>
        <v>0</v>
      </c>
      <c r="R788" s="126">
        <f t="shared" si="63"/>
        <v>0</v>
      </c>
    </row>
    <row r="789" spans="1:18" x14ac:dyDescent="0.55000000000000004">
      <c r="A789">
        <v>780</v>
      </c>
      <c r="B789" s="142"/>
      <c r="C789" s="142"/>
      <c r="D789" s="142"/>
      <c r="E789" s="142"/>
      <c r="F789" s="142"/>
      <c r="G789" t="str">
        <f t="shared" si="60"/>
        <v/>
      </c>
      <c r="H789" s="142"/>
      <c r="I789" t="str">
        <f t="shared" ca="1" si="61"/>
        <v/>
      </c>
      <c r="J789" s="142"/>
      <c r="K789" t="str">
        <f t="shared" ca="1" si="62"/>
        <v/>
      </c>
      <c r="L789" s="142"/>
      <c r="M789" s="142"/>
      <c r="N789" s="142"/>
      <c r="O789" s="146"/>
      <c r="P789" s="146"/>
      <c r="Q789" s="145">
        <f t="shared" si="64"/>
        <v>0</v>
      </c>
      <c r="R789" s="126">
        <f t="shared" si="63"/>
        <v>0</v>
      </c>
    </row>
    <row r="790" spans="1:18" x14ac:dyDescent="0.55000000000000004">
      <c r="A790">
        <v>781</v>
      </c>
      <c r="B790" s="142"/>
      <c r="C790" s="142"/>
      <c r="D790" s="142"/>
      <c r="E790" s="142"/>
      <c r="F790" s="142"/>
      <c r="G790" t="str">
        <f t="shared" si="60"/>
        <v/>
      </c>
      <c r="H790" s="142"/>
      <c r="I790" t="str">
        <f t="shared" ca="1" si="61"/>
        <v/>
      </c>
      <c r="J790" s="142"/>
      <c r="K790" t="str">
        <f t="shared" ca="1" si="62"/>
        <v/>
      </c>
      <c r="L790" s="142"/>
      <c r="M790" s="142"/>
      <c r="N790" s="142"/>
      <c r="O790" s="146"/>
      <c r="P790" s="146"/>
      <c r="Q790" s="145">
        <f t="shared" si="64"/>
        <v>0</v>
      </c>
      <c r="R790" s="126">
        <f t="shared" si="63"/>
        <v>0</v>
      </c>
    </row>
    <row r="791" spans="1:18" x14ac:dyDescent="0.55000000000000004">
      <c r="A791">
        <v>782</v>
      </c>
      <c r="B791" s="142"/>
      <c r="C791" s="142"/>
      <c r="D791" s="142"/>
      <c r="E791" s="142"/>
      <c r="F791" s="142"/>
      <c r="G791" t="str">
        <f t="shared" si="60"/>
        <v/>
      </c>
      <c r="H791" s="142"/>
      <c r="I791" t="str">
        <f t="shared" ca="1" si="61"/>
        <v/>
      </c>
      <c r="J791" s="142"/>
      <c r="K791" t="str">
        <f t="shared" ca="1" si="62"/>
        <v/>
      </c>
      <c r="L791" s="142"/>
      <c r="M791" s="142"/>
      <c r="N791" s="142"/>
      <c r="O791" s="146"/>
      <c r="P791" s="146"/>
      <c r="Q791" s="145">
        <f t="shared" si="64"/>
        <v>0</v>
      </c>
      <c r="R791" s="126">
        <f t="shared" si="63"/>
        <v>0</v>
      </c>
    </row>
    <row r="792" spans="1:18" x14ac:dyDescent="0.55000000000000004">
      <c r="A792">
        <v>783</v>
      </c>
      <c r="B792" s="142"/>
      <c r="C792" s="142"/>
      <c r="D792" s="142"/>
      <c r="E792" s="142"/>
      <c r="F792" s="142"/>
      <c r="G792" t="str">
        <f t="shared" si="60"/>
        <v/>
      </c>
      <c r="H792" s="142"/>
      <c r="I792" t="str">
        <f t="shared" ca="1" si="61"/>
        <v/>
      </c>
      <c r="J792" s="142"/>
      <c r="K792" t="str">
        <f t="shared" ca="1" si="62"/>
        <v/>
      </c>
      <c r="L792" s="142"/>
      <c r="M792" s="142"/>
      <c r="N792" s="142"/>
      <c r="O792" s="146"/>
      <c r="P792" s="146"/>
      <c r="Q792" s="145">
        <f t="shared" si="64"/>
        <v>0</v>
      </c>
      <c r="R792" s="126">
        <f t="shared" si="63"/>
        <v>0</v>
      </c>
    </row>
    <row r="793" spans="1:18" x14ac:dyDescent="0.55000000000000004">
      <c r="A793">
        <v>784</v>
      </c>
      <c r="B793" s="142"/>
      <c r="C793" s="142"/>
      <c r="D793" s="142"/>
      <c r="E793" s="142"/>
      <c r="F793" s="142"/>
      <c r="G793" t="str">
        <f t="shared" si="60"/>
        <v/>
      </c>
      <c r="H793" s="142"/>
      <c r="I793" t="str">
        <f t="shared" ca="1" si="61"/>
        <v/>
      </c>
      <c r="J793" s="142"/>
      <c r="K793" t="str">
        <f t="shared" ca="1" si="62"/>
        <v/>
      </c>
      <c r="L793" s="142"/>
      <c r="M793" s="142"/>
      <c r="N793" s="142"/>
      <c r="O793" s="146"/>
      <c r="P793" s="146"/>
      <c r="Q793" s="145">
        <f t="shared" si="64"/>
        <v>0</v>
      </c>
      <c r="R793" s="126">
        <f t="shared" si="63"/>
        <v>0</v>
      </c>
    </row>
    <row r="794" spans="1:18" x14ac:dyDescent="0.55000000000000004">
      <c r="A794">
        <v>785</v>
      </c>
      <c r="B794" s="142"/>
      <c r="C794" s="142"/>
      <c r="D794" s="142"/>
      <c r="E794" s="142"/>
      <c r="F794" s="142"/>
      <c r="G794" t="str">
        <f t="shared" si="60"/>
        <v/>
      </c>
      <c r="H794" s="142"/>
      <c r="I794" t="str">
        <f t="shared" ca="1" si="61"/>
        <v/>
      </c>
      <c r="J794" s="142"/>
      <c r="K794" t="str">
        <f t="shared" ca="1" si="62"/>
        <v/>
      </c>
      <c r="L794" s="142"/>
      <c r="M794" s="142"/>
      <c r="N794" s="142"/>
      <c r="O794" s="146"/>
      <c r="P794" s="146"/>
      <c r="Q794" s="145">
        <f t="shared" si="64"/>
        <v>0</v>
      </c>
      <c r="R794" s="126">
        <f t="shared" si="63"/>
        <v>0</v>
      </c>
    </row>
    <row r="795" spans="1:18" x14ac:dyDescent="0.55000000000000004">
      <c r="A795">
        <v>786</v>
      </c>
      <c r="B795" s="142"/>
      <c r="C795" s="142"/>
      <c r="D795" s="142"/>
      <c r="E795" s="142"/>
      <c r="F795" s="142"/>
      <c r="G795" t="str">
        <f t="shared" si="60"/>
        <v/>
      </c>
      <c r="H795" s="142"/>
      <c r="I795" t="str">
        <f t="shared" ca="1" si="61"/>
        <v/>
      </c>
      <c r="J795" s="142"/>
      <c r="K795" t="str">
        <f t="shared" ca="1" si="62"/>
        <v/>
      </c>
      <c r="L795" s="142"/>
      <c r="M795" s="142"/>
      <c r="N795" s="142"/>
      <c r="O795" s="146"/>
      <c r="P795" s="146"/>
      <c r="Q795" s="145">
        <f t="shared" si="64"/>
        <v>0</v>
      </c>
      <c r="R795" s="126">
        <f t="shared" si="63"/>
        <v>0</v>
      </c>
    </row>
    <row r="796" spans="1:18" x14ac:dyDescent="0.55000000000000004">
      <c r="A796">
        <v>787</v>
      </c>
      <c r="B796" s="142"/>
      <c r="C796" s="142"/>
      <c r="D796" s="142"/>
      <c r="E796" s="142"/>
      <c r="F796" s="142"/>
      <c r="G796" t="str">
        <f t="shared" si="60"/>
        <v/>
      </c>
      <c r="H796" s="142"/>
      <c r="I796" t="str">
        <f t="shared" ca="1" si="61"/>
        <v/>
      </c>
      <c r="J796" s="142"/>
      <c r="K796" t="str">
        <f t="shared" ca="1" si="62"/>
        <v/>
      </c>
      <c r="L796" s="142"/>
      <c r="M796" s="142"/>
      <c r="N796" s="142"/>
      <c r="O796" s="146"/>
      <c r="P796" s="146"/>
      <c r="Q796" s="145">
        <f t="shared" si="64"/>
        <v>0</v>
      </c>
      <c r="R796" s="126">
        <f t="shared" si="63"/>
        <v>0</v>
      </c>
    </row>
    <row r="797" spans="1:18" x14ac:dyDescent="0.55000000000000004">
      <c r="A797">
        <v>788</v>
      </c>
      <c r="B797" s="142"/>
      <c r="C797" s="142"/>
      <c r="D797" s="142"/>
      <c r="E797" s="142"/>
      <c r="F797" s="142"/>
      <c r="G797" t="str">
        <f t="shared" si="60"/>
        <v/>
      </c>
      <c r="H797" s="142"/>
      <c r="I797" t="str">
        <f t="shared" ca="1" si="61"/>
        <v/>
      </c>
      <c r="J797" s="142"/>
      <c r="K797" t="str">
        <f t="shared" ca="1" si="62"/>
        <v/>
      </c>
      <c r="L797" s="142"/>
      <c r="M797" s="142"/>
      <c r="N797" s="142"/>
      <c r="O797" s="146"/>
      <c r="P797" s="146"/>
      <c r="Q797" s="145">
        <f t="shared" si="64"/>
        <v>0</v>
      </c>
      <c r="R797" s="126">
        <f t="shared" si="63"/>
        <v>0</v>
      </c>
    </row>
    <row r="798" spans="1:18" x14ac:dyDescent="0.55000000000000004">
      <c r="A798">
        <v>789</v>
      </c>
      <c r="B798" s="142"/>
      <c r="C798" s="142"/>
      <c r="D798" s="142"/>
      <c r="E798" s="142"/>
      <c r="F798" s="142"/>
      <c r="G798" t="str">
        <f t="shared" si="60"/>
        <v/>
      </c>
      <c r="H798" s="142"/>
      <c r="I798" t="str">
        <f t="shared" ca="1" si="61"/>
        <v/>
      </c>
      <c r="J798" s="142"/>
      <c r="K798" t="str">
        <f t="shared" ca="1" si="62"/>
        <v/>
      </c>
      <c r="L798" s="142"/>
      <c r="M798" s="142"/>
      <c r="N798" s="142"/>
      <c r="O798" s="146"/>
      <c r="P798" s="146"/>
      <c r="Q798" s="145">
        <f t="shared" si="64"/>
        <v>0</v>
      </c>
      <c r="R798" s="126">
        <f t="shared" si="63"/>
        <v>0</v>
      </c>
    </row>
    <row r="799" spans="1:18" x14ac:dyDescent="0.55000000000000004">
      <c r="A799">
        <v>790</v>
      </c>
      <c r="B799" s="142"/>
      <c r="C799" s="142"/>
      <c r="D799" s="142"/>
      <c r="E799" s="142"/>
      <c r="F799" s="142"/>
      <c r="G799" t="str">
        <f t="shared" si="60"/>
        <v/>
      </c>
      <c r="H799" s="142"/>
      <c r="I799" t="str">
        <f t="shared" ca="1" si="61"/>
        <v/>
      </c>
      <c r="J799" s="142"/>
      <c r="K799" t="str">
        <f t="shared" ca="1" si="62"/>
        <v/>
      </c>
      <c r="L799" s="142"/>
      <c r="M799" s="142"/>
      <c r="N799" s="142"/>
      <c r="O799" s="146"/>
      <c r="P799" s="146"/>
      <c r="Q799" s="145">
        <f t="shared" si="64"/>
        <v>0</v>
      </c>
      <c r="R799" s="126">
        <f t="shared" si="63"/>
        <v>0</v>
      </c>
    </row>
    <row r="800" spans="1:18" x14ac:dyDescent="0.55000000000000004">
      <c r="A800">
        <v>791</v>
      </c>
      <c r="B800" s="142"/>
      <c r="C800" s="142"/>
      <c r="D800" s="142"/>
      <c r="E800" s="142"/>
      <c r="F800" s="142"/>
      <c r="G800" t="str">
        <f t="shared" si="60"/>
        <v/>
      </c>
      <c r="H800" s="142"/>
      <c r="I800" t="str">
        <f t="shared" ca="1" si="61"/>
        <v/>
      </c>
      <c r="J800" s="142"/>
      <c r="K800" t="str">
        <f t="shared" ca="1" si="62"/>
        <v/>
      </c>
      <c r="L800" s="142"/>
      <c r="M800" s="142"/>
      <c r="N800" s="142"/>
      <c r="O800" s="146"/>
      <c r="P800" s="146"/>
      <c r="Q800" s="145">
        <f t="shared" si="64"/>
        <v>0</v>
      </c>
      <c r="R800" s="126">
        <f t="shared" si="63"/>
        <v>0</v>
      </c>
    </row>
    <row r="801" spans="1:18" x14ac:dyDescent="0.55000000000000004">
      <c r="A801">
        <v>792</v>
      </c>
      <c r="B801" s="142"/>
      <c r="C801" s="142"/>
      <c r="D801" s="142"/>
      <c r="E801" s="142"/>
      <c r="F801" s="142"/>
      <c r="G801" t="str">
        <f t="shared" si="60"/>
        <v/>
      </c>
      <c r="H801" s="142"/>
      <c r="I801" t="str">
        <f t="shared" ca="1" si="61"/>
        <v/>
      </c>
      <c r="J801" s="142"/>
      <c r="K801" t="str">
        <f t="shared" ca="1" si="62"/>
        <v/>
      </c>
      <c r="L801" s="142"/>
      <c r="M801" s="142"/>
      <c r="N801" s="142"/>
      <c r="O801" s="146"/>
      <c r="P801" s="146"/>
      <c r="Q801" s="145">
        <f t="shared" si="64"/>
        <v>0</v>
      </c>
      <c r="R801" s="126">
        <f t="shared" si="63"/>
        <v>0</v>
      </c>
    </row>
    <row r="802" spans="1:18" x14ac:dyDescent="0.55000000000000004">
      <c r="A802">
        <v>793</v>
      </c>
      <c r="B802" s="142"/>
      <c r="C802" s="142"/>
      <c r="D802" s="142"/>
      <c r="E802" s="142"/>
      <c r="F802" s="142"/>
      <c r="G802" t="str">
        <f t="shared" si="60"/>
        <v/>
      </c>
      <c r="H802" s="142"/>
      <c r="I802" t="str">
        <f t="shared" ca="1" si="61"/>
        <v/>
      </c>
      <c r="J802" s="142"/>
      <c r="K802" t="str">
        <f t="shared" ca="1" si="62"/>
        <v/>
      </c>
      <c r="L802" s="142"/>
      <c r="M802" s="142"/>
      <c r="N802" s="142"/>
      <c r="O802" s="146"/>
      <c r="P802" s="146"/>
      <c r="Q802" s="145">
        <f t="shared" si="64"/>
        <v>0</v>
      </c>
      <c r="R802" s="126">
        <f t="shared" si="63"/>
        <v>0</v>
      </c>
    </row>
    <row r="803" spans="1:18" x14ac:dyDescent="0.55000000000000004">
      <c r="A803">
        <v>794</v>
      </c>
      <c r="B803" s="142"/>
      <c r="C803" s="142"/>
      <c r="D803" s="142"/>
      <c r="E803" s="142"/>
      <c r="F803" s="142"/>
      <c r="G803" t="str">
        <f t="shared" si="60"/>
        <v/>
      </c>
      <c r="H803" s="142"/>
      <c r="I803" t="str">
        <f t="shared" ca="1" si="61"/>
        <v/>
      </c>
      <c r="J803" s="142"/>
      <c r="K803" t="str">
        <f t="shared" ca="1" si="62"/>
        <v/>
      </c>
      <c r="L803" s="142"/>
      <c r="M803" s="142"/>
      <c r="N803" s="142"/>
      <c r="O803" s="146"/>
      <c r="P803" s="146"/>
      <c r="Q803" s="145">
        <f t="shared" si="64"/>
        <v>0</v>
      </c>
      <c r="R803" s="126">
        <f t="shared" si="63"/>
        <v>0</v>
      </c>
    </row>
    <row r="804" spans="1:18" x14ac:dyDescent="0.55000000000000004">
      <c r="A804">
        <v>795</v>
      </c>
      <c r="B804" s="142"/>
      <c r="C804" s="142"/>
      <c r="D804" s="142"/>
      <c r="E804" s="142"/>
      <c r="F804" s="142"/>
      <c r="G804" t="str">
        <f t="shared" si="60"/>
        <v/>
      </c>
      <c r="H804" s="142"/>
      <c r="I804" t="str">
        <f t="shared" ca="1" si="61"/>
        <v/>
      </c>
      <c r="J804" s="142"/>
      <c r="K804" t="str">
        <f t="shared" ca="1" si="62"/>
        <v/>
      </c>
      <c r="L804" s="142"/>
      <c r="M804" s="142"/>
      <c r="N804" s="142"/>
      <c r="O804" s="146"/>
      <c r="P804" s="146"/>
      <c r="Q804" s="145">
        <f t="shared" si="64"/>
        <v>0</v>
      </c>
      <c r="R804" s="126">
        <f t="shared" si="63"/>
        <v>0</v>
      </c>
    </row>
    <row r="805" spans="1:18" x14ac:dyDescent="0.55000000000000004">
      <c r="A805">
        <v>796</v>
      </c>
      <c r="B805" s="142"/>
      <c r="C805" s="142"/>
      <c r="D805" s="142"/>
      <c r="E805" s="142"/>
      <c r="F805" s="142"/>
      <c r="G805" t="str">
        <f t="shared" si="60"/>
        <v/>
      </c>
      <c r="H805" s="142"/>
      <c r="I805" t="str">
        <f t="shared" ca="1" si="61"/>
        <v/>
      </c>
      <c r="J805" s="142"/>
      <c r="K805" t="str">
        <f t="shared" ca="1" si="62"/>
        <v/>
      </c>
      <c r="L805" s="142"/>
      <c r="M805" s="142"/>
      <c r="N805" s="142"/>
      <c r="O805" s="146"/>
      <c r="P805" s="146"/>
      <c r="Q805" s="145">
        <f t="shared" si="64"/>
        <v>0</v>
      </c>
      <c r="R805" s="126">
        <f t="shared" si="63"/>
        <v>0</v>
      </c>
    </row>
    <row r="806" spans="1:18" x14ac:dyDescent="0.55000000000000004">
      <c r="A806">
        <v>797</v>
      </c>
      <c r="B806" s="142"/>
      <c r="C806" s="142"/>
      <c r="D806" s="142"/>
      <c r="E806" s="142"/>
      <c r="F806" s="142"/>
      <c r="G806" t="str">
        <f t="shared" si="60"/>
        <v/>
      </c>
      <c r="H806" s="142"/>
      <c r="I806" t="str">
        <f t="shared" ca="1" si="61"/>
        <v/>
      </c>
      <c r="J806" s="142"/>
      <c r="K806" t="str">
        <f t="shared" ca="1" si="62"/>
        <v/>
      </c>
      <c r="L806" s="142"/>
      <c r="M806" s="142"/>
      <c r="N806" s="142"/>
      <c r="O806" s="146"/>
      <c r="P806" s="146"/>
      <c r="Q806" s="145">
        <f t="shared" si="64"/>
        <v>0</v>
      </c>
      <c r="R806" s="126">
        <f t="shared" si="63"/>
        <v>0</v>
      </c>
    </row>
    <row r="807" spans="1:18" x14ac:dyDescent="0.55000000000000004">
      <c r="A807">
        <v>798</v>
      </c>
      <c r="B807" s="142"/>
      <c r="C807" s="142"/>
      <c r="D807" s="142"/>
      <c r="E807" s="142"/>
      <c r="F807" s="142"/>
      <c r="G807" t="str">
        <f t="shared" si="60"/>
        <v/>
      </c>
      <c r="H807" s="142"/>
      <c r="I807" t="str">
        <f t="shared" ca="1" si="61"/>
        <v/>
      </c>
      <c r="J807" s="142"/>
      <c r="K807" t="str">
        <f t="shared" ca="1" si="62"/>
        <v/>
      </c>
      <c r="L807" s="142"/>
      <c r="M807" s="142"/>
      <c r="N807" s="142"/>
      <c r="O807" s="146"/>
      <c r="P807" s="146"/>
      <c r="Q807" s="145">
        <f t="shared" si="64"/>
        <v>0</v>
      </c>
      <c r="R807" s="126">
        <f t="shared" si="63"/>
        <v>0</v>
      </c>
    </row>
    <row r="808" spans="1:18" x14ac:dyDescent="0.55000000000000004">
      <c r="A808">
        <v>799</v>
      </c>
      <c r="B808" s="142"/>
      <c r="C808" s="142"/>
      <c r="D808" s="142"/>
      <c r="E808" s="142"/>
      <c r="F808" s="142"/>
      <c r="G808" t="str">
        <f t="shared" si="60"/>
        <v/>
      </c>
      <c r="H808" s="142"/>
      <c r="I808" t="str">
        <f t="shared" ca="1" si="61"/>
        <v/>
      </c>
      <c r="J808" s="142"/>
      <c r="K808" t="str">
        <f t="shared" ca="1" si="62"/>
        <v/>
      </c>
      <c r="L808" s="142"/>
      <c r="M808" s="142"/>
      <c r="N808" s="142"/>
      <c r="O808" s="146"/>
      <c r="P808" s="146"/>
      <c r="Q808" s="145">
        <f t="shared" si="64"/>
        <v>0</v>
      </c>
      <c r="R808" s="126">
        <f t="shared" si="63"/>
        <v>0</v>
      </c>
    </row>
    <row r="809" spans="1:18" x14ac:dyDescent="0.55000000000000004">
      <c r="A809">
        <v>800</v>
      </c>
      <c r="B809" s="142"/>
      <c r="C809" s="142"/>
      <c r="D809" s="142"/>
      <c r="E809" s="142"/>
      <c r="F809" s="142"/>
      <c r="G809" t="str">
        <f t="shared" si="60"/>
        <v/>
      </c>
      <c r="H809" s="142"/>
      <c r="I809" t="str">
        <f t="shared" ca="1" si="61"/>
        <v/>
      </c>
      <c r="J809" s="142"/>
      <c r="K809" t="str">
        <f t="shared" ca="1" si="62"/>
        <v/>
      </c>
      <c r="L809" s="142"/>
      <c r="M809" s="142"/>
      <c r="N809" s="142"/>
      <c r="O809" s="146"/>
      <c r="P809" s="146"/>
      <c r="Q809" s="145">
        <f t="shared" si="64"/>
        <v>0</v>
      </c>
      <c r="R809" s="126">
        <f t="shared" si="63"/>
        <v>0</v>
      </c>
    </row>
    <row r="810" spans="1:18" x14ac:dyDescent="0.55000000000000004">
      <c r="A810">
        <v>801</v>
      </c>
      <c r="B810" s="142"/>
      <c r="C810" s="142"/>
      <c r="D810" s="142"/>
      <c r="E810" s="142"/>
      <c r="F810" s="142"/>
      <c r="G810" t="str">
        <f t="shared" si="60"/>
        <v/>
      </c>
      <c r="H810" s="142"/>
      <c r="I810" t="str">
        <f t="shared" ca="1" si="61"/>
        <v/>
      </c>
      <c r="J810" s="142"/>
      <c r="K810" t="str">
        <f t="shared" ca="1" si="62"/>
        <v/>
      </c>
      <c r="L810" s="142"/>
      <c r="M810" s="142"/>
      <c r="N810" s="142"/>
      <c r="O810" s="146"/>
      <c r="P810" s="146"/>
      <c r="Q810" s="145">
        <f t="shared" si="64"/>
        <v>0</v>
      </c>
      <c r="R810" s="126">
        <f t="shared" si="63"/>
        <v>0</v>
      </c>
    </row>
    <row r="811" spans="1:18" x14ac:dyDescent="0.55000000000000004">
      <c r="A811">
        <v>802</v>
      </c>
      <c r="B811" s="142"/>
      <c r="C811" s="142"/>
      <c r="D811" s="142"/>
      <c r="E811" s="142"/>
      <c r="F811" s="142"/>
      <c r="G811" t="str">
        <f t="shared" si="60"/>
        <v/>
      </c>
      <c r="H811" s="142"/>
      <c r="I811" t="str">
        <f t="shared" ca="1" si="61"/>
        <v/>
      </c>
      <c r="J811" s="142"/>
      <c r="K811" t="str">
        <f t="shared" ca="1" si="62"/>
        <v/>
      </c>
      <c r="L811" s="142"/>
      <c r="M811" s="142"/>
      <c r="N811" s="142"/>
      <c r="O811" s="146"/>
      <c r="P811" s="146"/>
      <c r="Q811" s="145">
        <f t="shared" si="64"/>
        <v>0</v>
      </c>
      <c r="R811" s="126">
        <f t="shared" si="63"/>
        <v>0</v>
      </c>
    </row>
    <row r="812" spans="1:18" x14ac:dyDescent="0.55000000000000004">
      <c r="A812">
        <v>803</v>
      </c>
      <c r="B812" s="142"/>
      <c r="C812" s="142"/>
      <c r="D812" s="142"/>
      <c r="E812" s="142"/>
      <c r="F812" s="142"/>
      <c r="G812" t="str">
        <f t="shared" si="60"/>
        <v/>
      </c>
      <c r="H812" s="142"/>
      <c r="I812" t="str">
        <f t="shared" ca="1" si="61"/>
        <v/>
      </c>
      <c r="J812" s="142"/>
      <c r="K812" t="str">
        <f t="shared" ca="1" si="62"/>
        <v/>
      </c>
      <c r="L812" s="142"/>
      <c r="M812" s="142"/>
      <c r="N812" s="142"/>
      <c r="O812" s="146"/>
      <c r="P812" s="146"/>
      <c r="Q812" s="145">
        <f t="shared" si="64"/>
        <v>0</v>
      </c>
      <c r="R812" s="126">
        <f t="shared" si="63"/>
        <v>0</v>
      </c>
    </row>
    <row r="813" spans="1:18" x14ac:dyDescent="0.55000000000000004">
      <c r="A813">
        <v>804</v>
      </c>
      <c r="B813" s="142"/>
      <c r="C813" s="142"/>
      <c r="D813" s="142"/>
      <c r="E813" s="142"/>
      <c r="F813" s="142"/>
      <c r="G813" t="str">
        <f t="shared" si="60"/>
        <v/>
      </c>
      <c r="H813" s="142"/>
      <c r="I813" t="str">
        <f t="shared" ca="1" si="61"/>
        <v/>
      </c>
      <c r="J813" s="142"/>
      <c r="K813" t="str">
        <f t="shared" ca="1" si="62"/>
        <v/>
      </c>
      <c r="L813" s="142"/>
      <c r="M813" s="142"/>
      <c r="N813" s="142"/>
      <c r="O813" s="146"/>
      <c r="P813" s="146"/>
      <c r="Q813" s="145">
        <f t="shared" si="64"/>
        <v>0</v>
      </c>
      <c r="R813" s="126">
        <f t="shared" si="63"/>
        <v>0</v>
      </c>
    </row>
    <row r="814" spans="1:18" x14ac:dyDescent="0.55000000000000004">
      <c r="A814">
        <v>805</v>
      </c>
      <c r="B814" s="142"/>
      <c r="C814" s="142"/>
      <c r="D814" s="142"/>
      <c r="E814" s="142"/>
      <c r="F814" s="142"/>
      <c r="G814" t="str">
        <f t="shared" si="60"/>
        <v/>
      </c>
      <c r="H814" s="142"/>
      <c r="I814" t="str">
        <f t="shared" ca="1" si="61"/>
        <v/>
      </c>
      <c r="J814" s="142"/>
      <c r="K814" t="str">
        <f t="shared" ca="1" si="62"/>
        <v/>
      </c>
      <c r="L814" s="142"/>
      <c r="M814" s="142"/>
      <c r="N814" s="142"/>
      <c r="O814" s="146"/>
      <c r="P814" s="146"/>
      <c r="Q814" s="145">
        <f t="shared" si="64"/>
        <v>0</v>
      </c>
      <c r="R814" s="126">
        <f t="shared" si="63"/>
        <v>0</v>
      </c>
    </row>
    <row r="815" spans="1:18" x14ac:dyDescent="0.55000000000000004">
      <c r="A815">
        <v>806</v>
      </c>
      <c r="B815" s="142"/>
      <c r="C815" s="142"/>
      <c r="D815" s="142"/>
      <c r="E815" s="142"/>
      <c r="F815" s="142"/>
      <c r="G815" t="str">
        <f t="shared" si="60"/>
        <v/>
      </c>
      <c r="H815" s="142"/>
      <c r="I815" t="str">
        <f t="shared" ca="1" si="61"/>
        <v/>
      </c>
      <c r="J815" s="142"/>
      <c r="K815" t="str">
        <f t="shared" ca="1" si="62"/>
        <v/>
      </c>
      <c r="L815" s="142"/>
      <c r="M815" s="142"/>
      <c r="N815" s="142"/>
      <c r="O815" s="146"/>
      <c r="P815" s="146"/>
      <c r="Q815" s="145">
        <f t="shared" si="64"/>
        <v>0</v>
      </c>
      <c r="R815" s="126">
        <f t="shared" si="63"/>
        <v>0</v>
      </c>
    </row>
    <row r="816" spans="1:18" x14ac:dyDescent="0.55000000000000004">
      <c r="A816">
        <v>807</v>
      </c>
      <c r="B816" s="142"/>
      <c r="C816" s="142"/>
      <c r="D816" s="142"/>
      <c r="E816" s="142"/>
      <c r="F816" s="142"/>
      <c r="G816" t="str">
        <f t="shared" si="60"/>
        <v/>
      </c>
      <c r="H816" s="142"/>
      <c r="I816" t="str">
        <f t="shared" ca="1" si="61"/>
        <v/>
      </c>
      <c r="J816" s="142"/>
      <c r="K816" t="str">
        <f t="shared" ca="1" si="62"/>
        <v/>
      </c>
      <c r="L816" s="142"/>
      <c r="M816" s="142"/>
      <c r="N816" s="142"/>
      <c r="O816" s="146"/>
      <c r="P816" s="146"/>
      <c r="Q816" s="145">
        <f t="shared" si="64"/>
        <v>0</v>
      </c>
      <c r="R816" s="126">
        <f t="shared" si="63"/>
        <v>0</v>
      </c>
    </row>
    <row r="817" spans="1:18" x14ac:dyDescent="0.55000000000000004">
      <c r="A817">
        <v>808</v>
      </c>
      <c r="B817" s="142"/>
      <c r="C817" s="142"/>
      <c r="D817" s="142"/>
      <c r="E817" s="142"/>
      <c r="F817" s="142"/>
      <c r="G817" t="str">
        <f t="shared" si="60"/>
        <v/>
      </c>
      <c r="H817" s="142"/>
      <c r="I817" t="str">
        <f t="shared" ca="1" si="61"/>
        <v/>
      </c>
      <c r="J817" s="142"/>
      <c r="K817" t="str">
        <f t="shared" ca="1" si="62"/>
        <v/>
      </c>
      <c r="L817" s="142"/>
      <c r="M817" s="142"/>
      <c r="N817" s="142"/>
      <c r="O817" s="146"/>
      <c r="P817" s="146"/>
      <c r="Q817" s="145">
        <f t="shared" si="64"/>
        <v>0</v>
      </c>
      <c r="R817" s="126">
        <f t="shared" si="63"/>
        <v>0</v>
      </c>
    </row>
    <row r="818" spans="1:18" x14ac:dyDescent="0.55000000000000004">
      <c r="A818">
        <v>809</v>
      </c>
      <c r="B818" s="142"/>
      <c r="C818" s="142"/>
      <c r="D818" s="142"/>
      <c r="E818" s="142"/>
      <c r="F818" s="142"/>
      <c r="G818" t="str">
        <f t="shared" si="60"/>
        <v/>
      </c>
      <c r="H818" s="142"/>
      <c r="I818" t="str">
        <f t="shared" ca="1" si="61"/>
        <v/>
      </c>
      <c r="J818" s="142"/>
      <c r="K818" t="str">
        <f t="shared" ca="1" si="62"/>
        <v/>
      </c>
      <c r="L818" s="142"/>
      <c r="M818" s="142"/>
      <c r="N818" s="142"/>
      <c r="O818" s="146"/>
      <c r="P818" s="146"/>
      <c r="Q818" s="145">
        <f t="shared" si="64"/>
        <v>0</v>
      </c>
      <c r="R818" s="126">
        <f t="shared" si="63"/>
        <v>0</v>
      </c>
    </row>
    <row r="819" spans="1:18" x14ac:dyDescent="0.55000000000000004">
      <c r="A819">
        <v>810</v>
      </c>
      <c r="B819" s="142"/>
      <c r="C819" s="142"/>
      <c r="D819" s="142"/>
      <c r="E819" s="142"/>
      <c r="F819" s="142"/>
      <c r="G819" t="str">
        <f t="shared" si="60"/>
        <v/>
      </c>
      <c r="H819" s="142"/>
      <c r="I819" t="str">
        <f t="shared" ca="1" si="61"/>
        <v/>
      </c>
      <c r="J819" s="142"/>
      <c r="K819" t="str">
        <f t="shared" ca="1" si="62"/>
        <v/>
      </c>
      <c r="L819" s="142"/>
      <c r="M819" s="142"/>
      <c r="N819" s="142"/>
      <c r="O819" s="146"/>
      <c r="P819" s="146"/>
      <c r="Q819" s="145">
        <f t="shared" si="64"/>
        <v>0</v>
      </c>
      <c r="R819" s="126">
        <f t="shared" si="63"/>
        <v>0</v>
      </c>
    </row>
    <row r="820" spans="1:18" x14ac:dyDescent="0.55000000000000004">
      <c r="A820">
        <v>811</v>
      </c>
      <c r="B820" s="142"/>
      <c r="C820" s="142"/>
      <c r="D820" s="142"/>
      <c r="E820" s="142"/>
      <c r="F820" s="142"/>
      <c r="G820" t="str">
        <f t="shared" si="60"/>
        <v/>
      </c>
      <c r="H820" s="142"/>
      <c r="I820" t="str">
        <f t="shared" ca="1" si="61"/>
        <v/>
      </c>
      <c r="J820" s="142"/>
      <c r="K820" t="str">
        <f t="shared" ca="1" si="62"/>
        <v/>
      </c>
      <c r="L820" s="142"/>
      <c r="M820" s="142"/>
      <c r="N820" s="142"/>
      <c r="O820" s="146"/>
      <c r="P820" s="146"/>
      <c r="Q820" s="145">
        <f t="shared" si="64"/>
        <v>0</v>
      </c>
      <c r="R820" s="126">
        <f t="shared" si="63"/>
        <v>0</v>
      </c>
    </row>
    <row r="821" spans="1:18" x14ac:dyDescent="0.55000000000000004">
      <c r="A821">
        <v>812</v>
      </c>
      <c r="B821" s="142"/>
      <c r="C821" s="142"/>
      <c r="D821" s="142"/>
      <c r="E821" s="142"/>
      <c r="F821" s="142"/>
      <c r="G821" t="str">
        <f t="shared" si="60"/>
        <v/>
      </c>
      <c r="H821" s="142"/>
      <c r="I821" t="str">
        <f t="shared" ca="1" si="61"/>
        <v/>
      </c>
      <c r="J821" s="142"/>
      <c r="K821" t="str">
        <f t="shared" ca="1" si="62"/>
        <v/>
      </c>
      <c r="L821" s="142"/>
      <c r="M821" s="142"/>
      <c r="N821" s="142"/>
      <c r="O821" s="146"/>
      <c r="P821" s="146"/>
      <c r="Q821" s="145">
        <f t="shared" si="64"/>
        <v>0</v>
      </c>
      <c r="R821" s="126">
        <f t="shared" si="63"/>
        <v>0</v>
      </c>
    </row>
    <row r="822" spans="1:18" x14ac:dyDescent="0.55000000000000004">
      <c r="A822">
        <v>813</v>
      </c>
      <c r="B822" s="142"/>
      <c r="C822" s="142"/>
      <c r="D822" s="142"/>
      <c r="E822" s="142"/>
      <c r="F822" s="142"/>
      <c r="G822" t="str">
        <f t="shared" si="60"/>
        <v/>
      </c>
      <c r="H822" s="142"/>
      <c r="I822" t="str">
        <f t="shared" ca="1" si="61"/>
        <v/>
      </c>
      <c r="J822" s="142"/>
      <c r="K822" t="str">
        <f t="shared" ca="1" si="62"/>
        <v/>
      </c>
      <c r="L822" s="142"/>
      <c r="M822" s="142"/>
      <c r="N822" s="142"/>
      <c r="O822" s="146"/>
      <c r="P822" s="146"/>
      <c r="Q822" s="145">
        <f t="shared" si="64"/>
        <v>0</v>
      </c>
      <c r="R822" s="126">
        <f t="shared" si="63"/>
        <v>0</v>
      </c>
    </row>
    <row r="823" spans="1:18" x14ac:dyDescent="0.55000000000000004">
      <c r="A823">
        <v>814</v>
      </c>
      <c r="B823" s="142"/>
      <c r="C823" s="142"/>
      <c r="D823" s="142"/>
      <c r="E823" s="142"/>
      <c r="F823" s="142"/>
      <c r="G823" t="str">
        <f t="shared" si="60"/>
        <v/>
      </c>
      <c r="H823" s="142"/>
      <c r="I823" t="str">
        <f t="shared" ca="1" si="61"/>
        <v/>
      </c>
      <c r="J823" s="142"/>
      <c r="K823" t="str">
        <f t="shared" ca="1" si="62"/>
        <v/>
      </c>
      <c r="L823" s="142"/>
      <c r="M823" s="142"/>
      <c r="N823" s="142"/>
      <c r="O823" s="146"/>
      <c r="P823" s="146"/>
      <c r="Q823" s="145">
        <f t="shared" si="64"/>
        <v>0</v>
      </c>
      <c r="R823" s="126">
        <f t="shared" si="63"/>
        <v>0</v>
      </c>
    </row>
    <row r="824" spans="1:18" x14ac:dyDescent="0.55000000000000004">
      <c r="A824">
        <v>815</v>
      </c>
      <c r="B824" s="142"/>
      <c r="C824" s="142"/>
      <c r="D824" s="142"/>
      <c r="E824" s="142"/>
      <c r="F824" s="142"/>
      <c r="G824" t="str">
        <f t="shared" si="60"/>
        <v/>
      </c>
      <c r="H824" s="142"/>
      <c r="I824" t="str">
        <f t="shared" ca="1" si="61"/>
        <v/>
      </c>
      <c r="J824" s="142"/>
      <c r="K824" t="str">
        <f t="shared" ca="1" si="62"/>
        <v/>
      </c>
      <c r="L824" s="142"/>
      <c r="M824" s="142"/>
      <c r="N824" s="142"/>
      <c r="O824" s="146"/>
      <c r="P824" s="146"/>
      <c r="Q824" s="145">
        <f t="shared" si="64"/>
        <v>0</v>
      </c>
      <c r="R824" s="126">
        <f t="shared" si="63"/>
        <v>0</v>
      </c>
    </row>
    <row r="825" spans="1:18" x14ac:dyDescent="0.55000000000000004">
      <c r="A825">
        <v>816</v>
      </c>
      <c r="B825" s="142"/>
      <c r="C825" s="142"/>
      <c r="D825" s="142"/>
      <c r="E825" s="142"/>
      <c r="F825" s="142"/>
      <c r="G825" t="str">
        <f t="shared" si="60"/>
        <v/>
      </c>
      <c r="H825" s="142"/>
      <c r="I825" t="str">
        <f t="shared" ca="1" si="61"/>
        <v/>
      </c>
      <c r="J825" s="142"/>
      <c r="K825" t="str">
        <f t="shared" ca="1" si="62"/>
        <v/>
      </c>
      <c r="L825" s="142"/>
      <c r="M825" s="142"/>
      <c r="N825" s="142"/>
      <c r="O825" s="146"/>
      <c r="P825" s="146"/>
      <c r="Q825" s="145">
        <f t="shared" si="64"/>
        <v>0</v>
      </c>
      <c r="R825" s="126">
        <f t="shared" si="63"/>
        <v>0</v>
      </c>
    </row>
    <row r="826" spans="1:18" x14ac:dyDescent="0.55000000000000004">
      <c r="A826">
        <v>817</v>
      </c>
      <c r="B826" s="142"/>
      <c r="C826" s="142"/>
      <c r="D826" s="142"/>
      <c r="E826" s="142"/>
      <c r="F826" s="142"/>
      <c r="G826" t="str">
        <f t="shared" si="60"/>
        <v/>
      </c>
      <c r="H826" s="142"/>
      <c r="I826" t="str">
        <f t="shared" ca="1" si="61"/>
        <v/>
      </c>
      <c r="J826" s="142"/>
      <c r="K826" t="str">
        <f t="shared" ca="1" si="62"/>
        <v/>
      </c>
      <c r="L826" s="142"/>
      <c r="M826" s="142"/>
      <c r="N826" s="142"/>
      <c r="O826" s="146"/>
      <c r="P826" s="146"/>
      <c r="Q826" s="145">
        <f t="shared" si="64"/>
        <v>0</v>
      </c>
      <c r="R826" s="126">
        <f t="shared" si="63"/>
        <v>0</v>
      </c>
    </row>
    <row r="827" spans="1:18" x14ac:dyDescent="0.55000000000000004">
      <c r="A827">
        <v>818</v>
      </c>
      <c r="B827" s="142"/>
      <c r="C827" s="142"/>
      <c r="D827" s="142"/>
      <c r="E827" s="142"/>
      <c r="F827" s="142"/>
      <c r="G827" t="str">
        <f t="shared" si="60"/>
        <v/>
      </c>
      <c r="H827" s="142"/>
      <c r="I827" t="str">
        <f t="shared" ca="1" si="61"/>
        <v/>
      </c>
      <c r="J827" s="142"/>
      <c r="K827" t="str">
        <f t="shared" ca="1" si="62"/>
        <v/>
      </c>
      <c r="L827" s="142"/>
      <c r="M827" s="142"/>
      <c r="N827" s="142"/>
      <c r="O827" s="146"/>
      <c r="P827" s="146"/>
      <c r="Q827" s="145">
        <f t="shared" si="64"/>
        <v>0</v>
      </c>
      <c r="R827" s="126">
        <f t="shared" si="63"/>
        <v>0</v>
      </c>
    </row>
    <row r="828" spans="1:18" x14ac:dyDescent="0.55000000000000004">
      <c r="A828">
        <v>819</v>
      </c>
      <c r="B828" s="142"/>
      <c r="C828" s="142"/>
      <c r="D828" s="142"/>
      <c r="E828" s="142"/>
      <c r="F828" s="142"/>
      <c r="G828" t="str">
        <f t="shared" si="60"/>
        <v/>
      </c>
      <c r="H828" s="142"/>
      <c r="I828" t="str">
        <f t="shared" ca="1" si="61"/>
        <v/>
      </c>
      <c r="J828" s="142"/>
      <c r="K828" t="str">
        <f t="shared" ca="1" si="62"/>
        <v/>
      </c>
      <c r="L828" s="142"/>
      <c r="M828" s="142"/>
      <c r="N828" s="142"/>
      <c r="O828" s="146"/>
      <c r="P828" s="146"/>
      <c r="Q828" s="145">
        <f t="shared" si="64"/>
        <v>0</v>
      </c>
      <c r="R828" s="126">
        <f t="shared" si="63"/>
        <v>0</v>
      </c>
    </row>
    <row r="829" spans="1:18" x14ac:dyDescent="0.55000000000000004">
      <c r="A829">
        <v>820</v>
      </c>
      <c r="B829" s="142"/>
      <c r="C829" s="142"/>
      <c r="D829" s="142"/>
      <c r="E829" s="142"/>
      <c r="F829" s="142"/>
      <c r="G829" t="str">
        <f t="shared" si="60"/>
        <v/>
      </c>
      <c r="H829" s="142"/>
      <c r="I829" t="str">
        <f t="shared" ca="1" si="61"/>
        <v/>
      </c>
      <c r="J829" s="142"/>
      <c r="K829" t="str">
        <f t="shared" ca="1" si="62"/>
        <v/>
      </c>
      <c r="L829" s="142"/>
      <c r="M829" s="142"/>
      <c r="N829" s="142"/>
      <c r="O829" s="146"/>
      <c r="P829" s="146"/>
      <c r="Q829" s="145">
        <f t="shared" si="64"/>
        <v>0</v>
      </c>
      <c r="R829" s="126">
        <f t="shared" si="63"/>
        <v>0</v>
      </c>
    </row>
    <row r="830" spans="1:18" x14ac:dyDescent="0.55000000000000004">
      <c r="A830">
        <v>821</v>
      </c>
      <c r="B830" s="142"/>
      <c r="C830" s="142"/>
      <c r="D830" s="142"/>
      <c r="E830" s="142"/>
      <c r="F830" s="142"/>
      <c r="G830" t="str">
        <f t="shared" si="60"/>
        <v/>
      </c>
      <c r="H830" s="142"/>
      <c r="I830" t="str">
        <f t="shared" ca="1" si="61"/>
        <v/>
      </c>
      <c r="J830" s="142"/>
      <c r="K830" t="str">
        <f t="shared" ca="1" si="62"/>
        <v/>
      </c>
      <c r="L830" s="142"/>
      <c r="M830" s="142"/>
      <c r="N830" s="142"/>
      <c r="O830" s="146"/>
      <c r="P830" s="146"/>
      <c r="Q830" s="145">
        <f t="shared" si="64"/>
        <v>0</v>
      </c>
      <c r="R830" s="126">
        <f t="shared" si="63"/>
        <v>0</v>
      </c>
    </row>
    <row r="831" spans="1:18" x14ac:dyDescent="0.55000000000000004">
      <c r="A831">
        <v>822</v>
      </c>
      <c r="B831" s="142"/>
      <c r="C831" s="142"/>
      <c r="D831" s="142"/>
      <c r="E831" s="142"/>
      <c r="F831" s="142"/>
      <c r="G831" t="str">
        <f t="shared" si="60"/>
        <v/>
      </c>
      <c r="H831" s="142"/>
      <c r="I831" t="str">
        <f t="shared" ca="1" si="61"/>
        <v/>
      </c>
      <c r="J831" s="142"/>
      <c r="K831" t="str">
        <f t="shared" ca="1" si="62"/>
        <v/>
      </c>
      <c r="L831" s="142"/>
      <c r="M831" s="142"/>
      <c r="N831" s="142"/>
      <c r="O831" s="146"/>
      <c r="P831" s="146"/>
      <c r="Q831" s="145">
        <f t="shared" si="64"/>
        <v>0</v>
      </c>
      <c r="R831" s="126">
        <f t="shared" si="63"/>
        <v>0</v>
      </c>
    </row>
    <row r="832" spans="1:18" x14ac:dyDescent="0.55000000000000004">
      <c r="A832">
        <v>823</v>
      </c>
      <c r="B832" s="142"/>
      <c r="C832" s="142"/>
      <c r="D832" s="142"/>
      <c r="E832" s="142"/>
      <c r="F832" s="142"/>
      <c r="G832" t="str">
        <f t="shared" si="60"/>
        <v/>
      </c>
      <c r="H832" s="142"/>
      <c r="I832" t="str">
        <f t="shared" ca="1" si="61"/>
        <v/>
      </c>
      <c r="J832" s="142"/>
      <c r="K832" t="str">
        <f t="shared" ca="1" si="62"/>
        <v/>
      </c>
      <c r="L832" s="142"/>
      <c r="M832" s="142"/>
      <c r="N832" s="142"/>
      <c r="O832" s="146"/>
      <c r="P832" s="146"/>
      <c r="Q832" s="145">
        <f t="shared" si="64"/>
        <v>0</v>
      </c>
      <c r="R832" s="126">
        <f t="shared" si="63"/>
        <v>0</v>
      </c>
    </row>
    <row r="833" spans="1:18" x14ac:dyDescent="0.55000000000000004">
      <c r="A833">
        <v>824</v>
      </c>
      <c r="B833" s="142"/>
      <c r="C833" s="142"/>
      <c r="D833" s="142"/>
      <c r="E833" s="142"/>
      <c r="F833" s="142"/>
      <c r="G833" t="str">
        <f t="shared" si="60"/>
        <v/>
      </c>
      <c r="H833" s="142"/>
      <c r="I833" t="str">
        <f t="shared" ca="1" si="61"/>
        <v/>
      </c>
      <c r="J833" s="142"/>
      <c r="K833" t="str">
        <f t="shared" ca="1" si="62"/>
        <v/>
      </c>
      <c r="L833" s="142"/>
      <c r="M833" s="142"/>
      <c r="N833" s="142"/>
      <c r="O833" s="146"/>
      <c r="P833" s="146"/>
      <c r="Q833" s="145">
        <f t="shared" si="64"/>
        <v>0</v>
      </c>
      <c r="R833" s="126">
        <f t="shared" si="63"/>
        <v>0</v>
      </c>
    </row>
    <row r="834" spans="1:18" x14ac:dyDescent="0.55000000000000004">
      <c r="A834">
        <v>825</v>
      </c>
      <c r="B834" s="142"/>
      <c r="C834" s="142"/>
      <c r="D834" s="142"/>
      <c r="E834" s="142"/>
      <c r="F834" s="142"/>
      <c r="G834" t="str">
        <f t="shared" si="60"/>
        <v/>
      </c>
      <c r="H834" s="142"/>
      <c r="I834" t="str">
        <f t="shared" ca="1" si="61"/>
        <v/>
      </c>
      <c r="J834" s="142"/>
      <c r="K834" t="str">
        <f t="shared" ca="1" si="62"/>
        <v/>
      </c>
      <c r="L834" s="142"/>
      <c r="M834" s="142"/>
      <c r="N834" s="142"/>
      <c r="O834" s="146"/>
      <c r="P834" s="146"/>
      <c r="Q834" s="145">
        <f t="shared" si="64"/>
        <v>0</v>
      </c>
      <c r="R834" s="126">
        <f t="shared" si="63"/>
        <v>0</v>
      </c>
    </row>
    <row r="835" spans="1:18" x14ac:dyDescent="0.55000000000000004">
      <c r="A835">
        <v>826</v>
      </c>
      <c r="B835" s="142"/>
      <c r="C835" s="142"/>
      <c r="D835" s="142"/>
      <c r="E835" s="142"/>
      <c r="F835" s="142"/>
      <c r="G835" t="str">
        <f t="shared" si="60"/>
        <v/>
      </c>
      <c r="H835" s="142"/>
      <c r="I835" t="str">
        <f t="shared" ca="1" si="61"/>
        <v/>
      </c>
      <c r="J835" s="142"/>
      <c r="K835" t="str">
        <f t="shared" ca="1" si="62"/>
        <v/>
      </c>
      <c r="L835" s="142"/>
      <c r="M835" s="142"/>
      <c r="N835" s="142"/>
      <c r="O835" s="146"/>
      <c r="P835" s="146"/>
      <c r="Q835" s="145">
        <f t="shared" si="64"/>
        <v>0</v>
      </c>
      <c r="R835" s="126">
        <f t="shared" si="63"/>
        <v>0</v>
      </c>
    </row>
    <row r="836" spans="1:18" x14ac:dyDescent="0.55000000000000004">
      <c r="A836">
        <v>827</v>
      </c>
      <c r="B836" s="142"/>
      <c r="C836" s="142"/>
      <c r="D836" s="142"/>
      <c r="E836" s="142"/>
      <c r="F836" s="142"/>
      <c r="G836" t="str">
        <f t="shared" si="60"/>
        <v/>
      </c>
      <c r="H836" s="142"/>
      <c r="I836" t="str">
        <f t="shared" ca="1" si="61"/>
        <v/>
      </c>
      <c r="J836" s="142"/>
      <c r="K836" t="str">
        <f t="shared" ca="1" si="62"/>
        <v/>
      </c>
      <c r="L836" s="142"/>
      <c r="M836" s="142"/>
      <c r="N836" s="142"/>
      <c r="O836" s="146"/>
      <c r="P836" s="146"/>
      <c r="Q836" s="145">
        <f t="shared" si="64"/>
        <v>0</v>
      </c>
      <c r="R836" s="126">
        <f t="shared" si="63"/>
        <v>0</v>
      </c>
    </row>
    <row r="837" spans="1:18" x14ac:dyDescent="0.55000000000000004">
      <c r="A837">
        <v>828</v>
      </c>
      <c r="B837" s="142"/>
      <c r="C837" s="142"/>
      <c r="D837" s="142"/>
      <c r="E837" s="142"/>
      <c r="F837" s="142"/>
      <c r="G837" t="str">
        <f t="shared" si="60"/>
        <v/>
      </c>
      <c r="H837" s="142"/>
      <c r="I837" t="str">
        <f t="shared" ca="1" si="61"/>
        <v/>
      </c>
      <c r="J837" s="142"/>
      <c r="K837" t="str">
        <f t="shared" ca="1" si="62"/>
        <v/>
      </c>
      <c r="L837" s="142"/>
      <c r="M837" s="142"/>
      <c r="N837" s="142"/>
      <c r="O837" s="146"/>
      <c r="P837" s="146"/>
      <c r="Q837" s="145">
        <f t="shared" si="64"/>
        <v>0</v>
      </c>
      <c r="R837" s="126">
        <f t="shared" si="63"/>
        <v>0</v>
      </c>
    </row>
    <row r="838" spans="1:18" x14ac:dyDescent="0.55000000000000004">
      <c r="A838">
        <v>829</v>
      </c>
      <c r="B838" s="142"/>
      <c r="C838" s="142"/>
      <c r="D838" s="142"/>
      <c r="E838" s="142"/>
      <c r="F838" s="142"/>
      <c r="G838" t="str">
        <f t="shared" si="60"/>
        <v/>
      </c>
      <c r="H838" s="142"/>
      <c r="I838" t="str">
        <f t="shared" ca="1" si="61"/>
        <v/>
      </c>
      <c r="J838" s="142"/>
      <c r="K838" t="str">
        <f t="shared" ca="1" si="62"/>
        <v/>
      </c>
      <c r="L838" s="142"/>
      <c r="M838" s="142"/>
      <c r="N838" s="142"/>
      <c r="O838" s="146"/>
      <c r="P838" s="146"/>
      <c r="Q838" s="145">
        <f t="shared" si="64"/>
        <v>0</v>
      </c>
      <c r="R838" s="126">
        <f t="shared" si="63"/>
        <v>0</v>
      </c>
    </row>
    <row r="839" spans="1:18" x14ac:dyDescent="0.55000000000000004">
      <c r="A839">
        <v>830</v>
      </c>
      <c r="B839" s="142"/>
      <c r="C839" s="142"/>
      <c r="D839" s="142"/>
      <c r="E839" s="142"/>
      <c r="F839" s="142"/>
      <c r="G839" t="str">
        <f t="shared" si="60"/>
        <v/>
      </c>
      <c r="H839" s="142"/>
      <c r="I839" t="str">
        <f t="shared" ca="1" si="61"/>
        <v/>
      </c>
      <c r="J839" s="142"/>
      <c r="K839" t="str">
        <f t="shared" ca="1" si="62"/>
        <v/>
      </c>
      <c r="L839" s="142"/>
      <c r="M839" s="142"/>
      <c r="N839" s="142"/>
      <c r="O839" s="146"/>
      <c r="P839" s="146"/>
      <c r="Q839" s="145">
        <f t="shared" si="64"/>
        <v>0</v>
      </c>
      <c r="R839" s="126">
        <f t="shared" si="63"/>
        <v>0</v>
      </c>
    </row>
    <row r="840" spans="1:18" x14ac:dyDescent="0.55000000000000004">
      <c r="A840">
        <v>831</v>
      </c>
      <c r="B840" s="142"/>
      <c r="C840" s="142"/>
      <c r="D840" s="142"/>
      <c r="E840" s="142"/>
      <c r="F840" s="142"/>
      <c r="G840" t="str">
        <f t="shared" si="60"/>
        <v/>
      </c>
      <c r="H840" s="142"/>
      <c r="I840" t="str">
        <f t="shared" ca="1" si="61"/>
        <v/>
      </c>
      <c r="J840" s="142"/>
      <c r="K840" t="str">
        <f t="shared" ca="1" si="62"/>
        <v/>
      </c>
      <c r="L840" s="142"/>
      <c r="M840" s="142"/>
      <c r="N840" s="142"/>
      <c r="O840" s="146"/>
      <c r="P840" s="146"/>
      <c r="Q840" s="145">
        <f t="shared" si="64"/>
        <v>0</v>
      </c>
      <c r="R840" s="126">
        <f t="shared" si="63"/>
        <v>0</v>
      </c>
    </row>
    <row r="841" spans="1:18" x14ac:dyDescent="0.55000000000000004">
      <c r="A841">
        <v>832</v>
      </c>
      <c r="B841" s="142"/>
      <c r="C841" s="142"/>
      <c r="D841" s="142"/>
      <c r="E841" s="142"/>
      <c r="F841" s="142"/>
      <c r="G841" t="str">
        <f t="shared" si="60"/>
        <v/>
      </c>
      <c r="H841" s="142"/>
      <c r="I841" t="str">
        <f t="shared" ca="1" si="61"/>
        <v/>
      </c>
      <c r="J841" s="142"/>
      <c r="K841" t="str">
        <f t="shared" ca="1" si="62"/>
        <v/>
      </c>
      <c r="L841" s="142"/>
      <c r="M841" s="142"/>
      <c r="N841" s="142"/>
      <c r="O841" s="146"/>
      <c r="P841" s="146"/>
      <c r="Q841" s="145">
        <f t="shared" si="64"/>
        <v>0</v>
      </c>
      <c r="R841" s="126">
        <f t="shared" si="63"/>
        <v>0</v>
      </c>
    </row>
    <row r="842" spans="1:18" x14ac:dyDescent="0.55000000000000004">
      <c r="A842">
        <v>833</v>
      </c>
      <c r="B842" s="142"/>
      <c r="C842" s="142"/>
      <c r="D842" s="142"/>
      <c r="E842" s="142"/>
      <c r="F842" s="142"/>
      <c r="G842" t="str">
        <f t="shared" si="60"/>
        <v/>
      </c>
      <c r="H842" s="142"/>
      <c r="I842" t="str">
        <f t="shared" ca="1" si="61"/>
        <v/>
      </c>
      <c r="J842" s="142"/>
      <c r="K842" t="str">
        <f t="shared" ca="1" si="62"/>
        <v/>
      </c>
      <c r="L842" s="142"/>
      <c r="M842" s="142"/>
      <c r="N842" s="142"/>
      <c r="O842" s="146"/>
      <c r="P842" s="146"/>
      <c r="Q842" s="145">
        <f t="shared" si="64"/>
        <v>0</v>
      </c>
      <c r="R842" s="126">
        <f t="shared" si="63"/>
        <v>0</v>
      </c>
    </row>
    <row r="843" spans="1:18" x14ac:dyDescent="0.55000000000000004">
      <c r="A843">
        <v>834</v>
      </c>
      <c r="B843" s="142"/>
      <c r="C843" s="142"/>
      <c r="D843" s="142"/>
      <c r="E843" s="142"/>
      <c r="F843" s="142"/>
      <c r="G843" t="str">
        <f t="shared" ref="G843:G906" si="65">LEFT(F843,1)</f>
        <v/>
      </c>
      <c r="H843" s="142"/>
      <c r="I843" t="str">
        <f t="shared" ref="I843:I906" ca="1" si="66">IFERROR(VLOOKUP(H843,INDIRECT(G843&amp;"CATL"),2,FALSE),"")</f>
        <v/>
      </c>
      <c r="J843" s="142"/>
      <c r="K843" t="str">
        <f t="shared" ref="K843:K906" ca="1" si="67">IFERROR(VLOOKUP(J843,INDIRECT("SUB"&amp;I843&amp;"L"),2,FALSE),"")</f>
        <v/>
      </c>
      <c r="L843" s="142"/>
      <c r="M843" s="142"/>
      <c r="N843" s="142"/>
      <c r="O843" s="146"/>
      <c r="P843" s="146"/>
      <c r="Q843" s="145">
        <f t="shared" si="64"/>
        <v>0</v>
      </c>
      <c r="R843" s="126">
        <f t="shared" ref="R843:R906" si="68">O843-P843</f>
        <v>0</v>
      </c>
    </row>
    <row r="844" spans="1:18" x14ac:dyDescent="0.55000000000000004">
      <c r="A844">
        <v>835</v>
      </c>
      <c r="B844" s="142"/>
      <c r="C844" s="142"/>
      <c r="D844" s="142"/>
      <c r="E844" s="142"/>
      <c r="F844" s="142"/>
      <c r="G844" t="str">
        <f t="shared" si="65"/>
        <v/>
      </c>
      <c r="H844" s="142"/>
      <c r="I844" t="str">
        <f t="shared" ca="1" si="66"/>
        <v/>
      </c>
      <c r="J844" s="142"/>
      <c r="K844" t="str">
        <f t="shared" ca="1" si="67"/>
        <v/>
      </c>
      <c r="L844" s="142"/>
      <c r="M844" s="142"/>
      <c r="N844" s="142"/>
      <c r="O844" s="146"/>
      <c r="P844" s="146"/>
      <c r="Q844" s="145">
        <f t="shared" ref="Q844:Q907" si="69">Q843+O844-P844</f>
        <v>0</v>
      </c>
      <c r="R844" s="126">
        <f t="shared" si="68"/>
        <v>0</v>
      </c>
    </row>
    <row r="845" spans="1:18" x14ac:dyDescent="0.55000000000000004">
      <c r="A845">
        <v>836</v>
      </c>
      <c r="B845" s="142"/>
      <c r="C845" s="142"/>
      <c r="D845" s="142"/>
      <c r="E845" s="142"/>
      <c r="F845" s="142"/>
      <c r="G845" t="str">
        <f t="shared" si="65"/>
        <v/>
      </c>
      <c r="H845" s="142"/>
      <c r="I845" t="str">
        <f t="shared" ca="1" si="66"/>
        <v/>
      </c>
      <c r="J845" s="142"/>
      <c r="K845" t="str">
        <f t="shared" ca="1" si="67"/>
        <v/>
      </c>
      <c r="L845" s="142"/>
      <c r="M845" s="142"/>
      <c r="N845" s="142"/>
      <c r="O845" s="146"/>
      <c r="P845" s="146"/>
      <c r="Q845" s="145">
        <f t="shared" si="69"/>
        <v>0</v>
      </c>
      <c r="R845" s="126">
        <f t="shared" si="68"/>
        <v>0</v>
      </c>
    </row>
    <row r="846" spans="1:18" x14ac:dyDescent="0.55000000000000004">
      <c r="A846">
        <v>837</v>
      </c>
      <c r="B846" s="142"/>
      <c r="C846" s="142"/>
      <c r="D846" s="142"/>
      <c r="E846" s="142"/>
      <c r="F846" s="142"/>
      <c r="G846" t="str">
        <f t="shared" si="65"/>
        <v/>
      </c>
      <c r="H846" s="142"/>
      <c r="I846" t="str">
        <f t="shared" ca="1" si="66"/>
        <v/>
      </c>
      <c r="J846" s="142"/>
      <c r="K846" t="str">
        <f t="shared" ca="1" si="67"/>
        <v/>
      </c>
      <c r="L846" s="142"/>
      <c r="M846" s="142"/>
      <c r="N846" s="142"/>
      <c r="O846" s="146"/>
      <c r="P846" s="146"/>
      <c r="Q846" s="145">
        <f t="shared" si="69"/>
        <v>0</v>
      </c>
      <c r="R846" s="126">
        <f t="shared" si="68"/>
        <v>0</v>
      </c>
    </row>
    <row r="847" spans="1:18" x14ac:dyDescent="0.55000000000000004">
      <c r="A847">
        <v>838</v>
      </c>
      <c r="B847" s="142"/>
      <c r="C847" s="142"/>
      <c r="D847" s="142"/>
      <c r="E847" s="142"/>
      <c r="F847" s="142"/>
      <c r="G847" t="str">
        <f t="shared" si="65"/>
        <v/>
      </c>
      <c r="H847" s="142"/>
      <c r="I847" t="str">
        <f t="shared" ca="1" si="66"/>
        <v/>
      </c>
      <c r="J847" s="142"/>
      <c r="K847" t="str">
        <f t="shared" ca="1" si="67"/>
        <v/>
      </c>
      <c r="L847" s="142"/>
      <c r="M847" s="142"/>
      <c r="N847" s="142"/>
      <c r="O847" s="146"/>
      <c r="P847" s="146"/>
      <c r="Q847" s="145">
        <f t="shared" si="69"/>
        <v>0</v>
      </c>
      <c r="R847" s="126">
        <f t="shared" si="68"/>
        <v>0</v>
      </c>
    </row>
    <row r="848" spans="1:18" x14ac:dyDescent="0.55000000000000004">
      <c r="A848">
        <v>839</v>
      </c>
      <c r="B848" s="142"/>
      <c r="C848" s="142"/>
      <c r="D848" s="142"/>
      <c r="E848" s="142"/>
      <c r="F848" s="142"/>
      <c r="G848" t="str">
        <f t="shared" si="65"/>
        <v/>
      </c>
      <c r="H848" s="142"/>
      <c r="I848" t="str">
        <f t="shared" ca="1" si="66"/>
        <v/>
      </c>
      <c r="J848" s="142"/>
      <c r="K848" t="str">
        <f t="shared" ca="1" si="67"/>
        <v/>
      </c>
      <c r="L848" s="142"/>
      <c r="M848" s="142"/>
      <c r="N848" s="142"/>
      <c r="O848" s="146"/>
      <c r="P848" s="146"/>
      <c r="Q848" s="145">
        <f t="shared" si="69"/>
        <v>0</v>
      </c>
      <c r="R848" s="126">
        <f t="shared" si="68"/>
        <v>0</v>
      </c>
    </row>
    <row r="849" spans="1:18" x14ac:dyDescent="0.55000000000000004">
      <c r="A849">
        <v>840</v>
      </c>
      <c r="B849" s="142"/>
      <c r="C849" s="142"/>
      <c r="D849" s="142"/>
      <c r="E849" s="142"/>
      <c r="F849" s="142"/>
      <c r="G849" t="str">
        <f t="shared" si="65"/>
        <v/>
      </c>
      <c r="H849" s="142"/>
      <c r="I849" t="str">
        <f t="shared" ca="1" si="66"/>
        <v/>
      </c>
      <c r="J849" s="142"/>
      <c r="K849" t="str">
        <f t="shared" ca="1" si="67"/>
        <v/>
      </c>
      <c r="L849" s="142"/>
      <c r="M849" s="142"/>
      <c r="N849" s="142"/>
      <c r="O849" s="146"/>
      <c r="P849" s="146"/>
      <c r="Q849" s="145">
        <f t="shared" si="69"/>
        <v>0</v>
      </c>
      <c r="R849" s="126">
        <f t="shared" si="68"/>
        <v>0</v>
      </c>
    </row>
    <row r="850" spans="1:18" x14ac:dyDescent="0.55000000000000004">
      <c r="A850">
        <v>841</v>
      </c>
      <c r="B850" s="142"/>
      <c r="C850" s="142"/>
      <c r="D850" s="142"/>
      <c r="E850" s="142"/>
      <c r="F850" s="142"/>
      <c r="G850" t="str">
        <f t="shared" si="65"/>
        <v/>
      </c>
      <c r="H850" s="142"/>
      <c r="I850" t="str">
        <f t="shared" ca="1" si="66"/>
        <v/>
      </c>
      <c r="J850" s="142"/>
      <c r="K850" t="str">
        <f t="shared" ca="1" si="67"/>
        <v/>
      </c>
      <c r="L850" s="142"/>
      <c r="M850" s="142"/>
      <c r="N850" s="142"/>
      <c r="O850" s="146"/>
      <c r="P850" s="146"/>
      <c r="Q850" s="145">
        <f t="shared" si="69"/>
        <v>0</v>
      </c>
      <c r="R850" s="126">
        <f t="shared" si="68"/>
        <v>0</v>
      </c>
    </row>
    <row r="851" spans="1:18" x14ac:dyDescent="0.55000000000000004">
      <c r="A851">
        <v>842</v>
      </c>
      <c r="B851" s="142"/>
      <c r="C851" s="142"/>
      <c r="D851" s="142"/>
      <c r="E851" s="142"/>
      <c r="F851" s="142"/>
      <c r="G851" t="str">
        <f t="shared" si="65"/>
        <v/>
      </c>
      <c r="H851" s="142"/>
      <c r="I851" t="str">
        <f t="shared" ca="1" si="66"/>
        <v/>
      </c>
      <c r="J851" s="142"/>
      <c r="K851" t="str">
        <f t="shared" ca="1" si="67"/>
        <v/>
      </c>
      <c r="L851" s="142"/>
      <c r="M851" s="142"/>
      <c r="N851" s="142"/>
      <c r="O851" s="146"/>
      <c r="P851" s="146"/>
      <c r="Q851" s="145">
        <f t="shared" si="69"/>
        <v>0</v>
      </c>
      <c r="R851" s="126">
        <f t="shared" si="68"/>
        <v>0</v>
      </c>
    </row>
    <row r="852" spans="1:18" x14ac:dyDescent="0.55000000000000004">
      <c r="A852">
        <v>843</v>
      </c>
      <c r="B852" s="142"/>
      <c r="C852" s="142"/>
      <c r="D852" s="142"/>
      <c r="E852" s="142"/>
      <c r="F852" s="142"/>
      <c r="G852" t="str">
        <f t="shared" si="65"/>
        <v/>
      </c>
      <c r="H852" s="142"/>
      <c r="I852" t="str">
        <f t="shared" ca="1" si="66"/>
        <v/>
      </c>
      <c r="J852" s="142"/>
      <c r="K852" t="str">
        <f t="shared" ca="1" si="67"/>
        <v/>
      </c>
      <c r="L852" s="142"/>
      <c r="M852" s="142"/>
      <c r="N852" s="142"/>
      <c r="O852" s="146"/>
      <c r="P852" s="146"/>
      <c r="Q852" s="145">
        <f t="shared" si="69"/>
        <v>0</v>
      </c>
      <c r="R852" s="126">
        <f t="shared" si="68"/>
        <v>0</v>
      </c>
    </row>
    <row r="853" spans="1:18" x14ac:dyDescent="0.55000000000000004">
      <c r="A853">
        <v>844</v>
      </c>
      <c r="B853" s="142"/>
      <c r="C853" s="142"/>
      <c r="D853" s="142"/>
      <c r="E853" s="142"/>
      <c r="F853" s="142"/>
      <c r="G853" t="str">
        <f t="shared" si="65"/>
        <v/>
      </c>
      <c r="H853" s="142"/>
      <c r="I853" t="str">
        <f t="shared" ca="1" si="66"/>
        <v/>
      </c>
      <c r="J853" s="142"/>
      <c r="K853" t="str">
        <f t="shared" ca="1" si="67"/>
        <v/>
      </c>
      <c r="L853" s="142"/>
      <c r="M853" s="142"/>
      <c r="N853" s="142"/>
      <c r="O853" s="146"/>
      <c r="P853" s="146"/>
      <c r="Q853" s="145">
        <f t="shared" si="69"/>
        <v>0</v>
      </c>
      <c r="R853" s="126">
        <f t="shared" si="68"/>
        <v>0</v>
      </c>
    </row>
    <row r="854" spans="1:18" x14ac:dyDescent="0.55000000000000004">
      <c r="A854">
        <v>845</v>
      </c>
      <c r="B854" s="142"/>
      <c r="C854" s="142"/>
      <c r="D854" s="142"/>
      <c r="E854" s="142"/>
      <c r="F854" s="142"/>
      <c r="G854" t="str">
        <f t="shared" si="65"/>
        <v/>
      </c>
      <c r="H854" s="142"/>
      <c r="I854" t="str">
        <f t="shared" ca="1" si="66"/>
        <v/>
      </c>
      <c r="J854" s="142"/>
      <c r="K854" t="str">
        <f t="shared" ca="1" si="67"/>
        <v/>
      </c>
      <c r="L854" s="142"/>
      <c r="M854" s="142"/>
      <c r="N854" s="142"/>
      <c r="O854" s="146"/>
      <c r="P854" s="146"/>
      <c r="Q854" s="145">
        <f t="shared" si="69"/>
        <v>0</v>
      </c>
      <c r="R854" s="126">
        <f t="shared" si="68"/>
        <v>0</v>
      </c>
    </row>
    <row r="855" spans="1:18" x14ac:dyDescent="0.55000000000000004">
      <c r="A855">
        <v>846</v>
      </c>
      <c r="B855" s="142"/>
      <c r="C855" s="142"/>
      <c r="D855" s="142"/>
      <c r="E855" s="142"/>
      <c r="F855" s="142"/>
      <c r="G855" t="str">
        <f t="shared" si="65"/>
        <v/>
      </c>
      <c r="H855" s="142"/>
      <c r="I855" t="str">
        <f t="shared" ca="1" si="66"/>
        <v/>
      </c>
      <c r="J855" s="142"/>
      <c r="K855" t="str">
        <f t="shared" ca="1" si="67"/>
        <v/>
      </c>
      <c r="L855" s="142"/>
      <c r="M855" s="142"/>
      <c r="N855" s="142"/>
      <c r="O855" s="146"/>
      <c r="P855" s="146"/>
      <c r="Q855" s="145">
        <f t="shared" si="69"/>
        <v>0</v>
      </c>
      <c r="R855" s="126">
        <f t="shared" si="68"/>
        <v>0</v>
      </c>
    </row>
    <row r="856" spans="1:18" x14ac:dyDescent="0.55000000000000004">
      <c r="A856">
        <v>847</v>
      </c>
      <c r="B856" s="142"/>
      <c r="C856" s="142"/>
      <c r="D856" s="142"/>
      <c r="E856" s="142"/>
      <c r="F856" s="142"/>
      <c r="G856" t="str">
        <f t="shared" si="65"/>
        <v/>
      </c>
      <c r="H856" s="142"/>
      <c r="I856" t="str">
        <f t="shared" ca="1" si="66"/>
        <v/>
      </c>
      <c r="J856" s="142"/>
      <c r="K856" t="str">
        <f t="shared" ca="1" si="67"/>
        <v/>
      </c>
      <c r="L856" s="142"/>
      <c r="M856" s="142"/>
      <c r="N856" s="142"/>
      <c r="O856" s="146"/>
      <c r="P856" s="146"/>
      <c r="Q856" s="145">
        <f t="shared" si="69"/>
        <v>0</v>
      </c>
      <c r="R856" s="126">
        <f t="shared" si="68"/>
        <v>0</v>
      </c>
    </row>
    <row r="857" spans="1:18" x14ac:dyDescent="0.55000000000000004">
      <c r="A857">
        <v>848</v>
      </c>
      <c r="B857" s="142"/>
      <c r="C857" s="142"/>
      <c r="D857" s="142"/>
      <c r="E857" s="142"/>
      <c r="F857" s="142"/>
      <c r="G857" t="str">
        <f t="shared" si="65"/>
        <v/>
      </c>
      <c r="H857" s="142"/>
      <c r="I857" t="str">
        <f t="shared" ca="1" si="66"/>
        <v/>
      </c>
      <c r="J857" s="142"/>
      <c r="K857" t="str">
        <f t="shared" ca="1" si="67"/>
        <v/>
      </c>
      <c r="L857" s="142"/>
      <c r="M857" s="142"/>
      <c r="N857" s="142"/>
      <c r="O857" s="146"/>
      <c r="P857" s="146"/>
      <c r="Q857" s="145">
        <f t="shared" si="69"/>
        <v>0</v>
      </c>
      <c r="R857" s="126">
        <f t="shared" si="68"/>
        <v>0</v>
      </c>
    </row>
    <row r="858" spans="1:18" x14ac:dyDescent="0.55000000000000004">
      <c r="A858">
        <v>849</v>
      </c>
      <c r="B858" s="142"/>
      <c r="C858" s="142"/>
      <c r="D858" s="142"/>
      <c r="E858" s="142"/>
      <c r="F858" s="142"/>
      <c r="G858" t="str">
        <f t="shared" si="65"/>
        <v/>
      </c>
      <c r="H858" s="142"/>
      <c r="I858" t="str">
        <f t="shared" ca="1" si="66"/>
        <v/>
      </c>
      <c r="J858" s="142"/>
      <c r="K858" t="str">
        <f t="shared" ca="1" si="67"/>
        <v/>
      </c>
      <c r="L858" s="142"/>
      <c r="M858" s="142"/>
      <c r="N858" s="142"/>
      <c r="O858" s="146"/>
      <c r="P858" s="146"/>
      <c r="Q858" s="145">
        <f t="shared" si="69"/>
        <v>0</v>
      </c>
      <c r="R858" s="126">
        <f t="shared" si="68"/>
        <v>0</v>
      </c>
    </row>
    <row r="859" spans="1:18" x14ac:dyDescent="0.55000000000000004">
      <c r="A859">
        <v>850</v>
      </c>
      <c r="B859" s="142"/>
      <c r="C859" s="142"/>
      <c r="D859" s="142"/>
      <c r="E859" s="142"/>
      <c r="F859" s="142"/>
      <c r="G859" t="str">
        <f t="shared" si="65"/>
        <v/>
      </c>
      <c r="H859" s="142"/>
      <c r="I859" t="str">
        <f t="shared" ca="1" si="66"/>
        <v/>
      </c>
      <c r="J859" s="142"/>
      <c r="K859" t="str">
        <f t="shared" ca="1" si="67"/>
        <v/>
      </c>
      <c r="L859" s="142"/>
      <c r="M859" s="142"/>
      <c r="N859" s="142"/>
      <c r="O859" s="146"/>
      <c r="P859" s="146"/>
      <c r="Q859" s="145">
        <f t="shared" si="69"/>
        <v>0</v>
      </c>
      <c r="R859" s="126">
        <f t="shared" si="68"/>
        <v>0</v>
      </c>
    </row>
    <row r="860" spans="1:18" x14ac:dyDescent="0.55000000000000004">
      <c r="A860">
        <v>851</v>
      </c>
      <c r="B860" s="142"/>
      <c r="C860" s="142"/>
      <c r="D860" s="142"/>
      <c r="E860" s="142"/>
      <c r="F860" s="142"/>
      <c r="G860" t="str">
        <f t="shared" si="65"/>
        <v/>
      </c>
      <c r="H860" s="142"/>
      <c r="I860" t="str">
        <f t="shared" ca="1" si="66"/>
        <v/>
      </c>
      <c r="J860" s="142"/>
      <c r="K860" t="str">
        <f t="shared" ca="1" si="67"/>
        <v/>
      </c>
      <c r="L860" s="142"/>
      <c r="M860" s="142"/>
      <c r="N860" s="142"/>
      <c r="O860" s="146"/>
      <c r="P860" s="146"/>
      <c r="Q860" s="145">
        <f t="shared" si="69"/>
        <v>0</v>
      </c>
      <c r="R860" s="126">
        <f t="shared" si="68"/>
        <v>0</v>
      </c>
    </row>
    <row r="861" spans="1:18" x14ac:dyDescent="0.55000000000000004">
      <c r="A861">
        <v>852</v>
      </c>
      <c r="B861" s="142"/>
      <c r="C861" s="142"/>
      <c r="D861" s="142"/>
      <c r="E861" s="142"/>
      <c r="F861" s="142"/>
      <c r="G861" t="str">
        <f t="shared" si="65"/>
        <v/>
      </c>
      <c r="H861" s="142"/>
      <c r="I861" t="str">
        <f t="shared" ca="1" si="66"/>
        <v/>
      </c>
      <c r="J861" s="142"/>
      <c r="K861" t="str">
        <f t="shared" ca="1" si="67"/>
        <v/>
      </c>
      <c r="L861" s="142"/>
      <c r="M861" s="142"/>
      <c r="N861" s="142"/>
      <c r="O861" s="146"/>
      <c r="P861" s="146"/>
      <c r="Q861" s="145">
        <f t="shared" si="69"/>
        <v>0</v>
      </c>
      <c r="R861" s="126">
        <f t="shared" si="68"/>
        <v>0</v>
      </c>
    </row>
    <row r="862" spans="1:18" x14ac:dyDescent="0.55000000000000004">
      <c r="A862">
        <v>853</v>
      </c>
      <c r="B862" s="142"/>
      <c r="C862" s="142"/>
      <c r="D862" s="142"/>
      <c r="E862" s="142"/>
      <c r="F862" s="142"/>
      <c r="G862" t="str">
        <f t="shared" si="65"/>
        <v/>
      </c>
      <c r="H862" s="142"/>
      <c r="I862" t="str">
        <f t="shared" ca="1" si="66"/>
        <v/>
      </c>
      <c r="J862" s="142"/>
      <c r="K862" t="str">
        <f t="shared" ca="1" si="67"/>
        <v/>
      </c>
      <c r="L862" s="142"/>
      <c r="M862" s="142"/>
      <c r="N862" s="142"/>
      <c r="O862" s="146"/>
      <c r="P862" s="146"/>
      <c r="Q862" s="145">
        <f t="shared" si="69"/>
        <v>0</v>
      </c>
      <c r="R862" s="126">
        <f t="shared" si="68"/>
        <v>0</v>
      </c>
    </row>
    <row r="863" spans="1:18" x14ac:dyDescent="0.55000000000000004">
      <c r="A863">
        <v>854</v>
      </c>
      <c r="B863" s="142"/>
      <c r="C863" s="142"/>
      <c r="D863" s="142"/>
      <c r="E863" s="142"/>
      <c r="F863" s="142"/>
      <c r="G863" t="str">
        <f t="shared" si="65"/>
        <v/>
      </c>
      <c r="H863" s="142"/>
      <c r="I863" t="str">
        <f t="shared" ca="1" si="66"/>
        <v/>
      </c>
      <c r="J863" s="142"/>
      <c r="K863" t="str">
        <f t="shared" ca="1" si="67"/>
        <v/>
      </c>
      <c r="L863" s="142"/>
      <c r="M863" s="142"/>
      <c r="N863" s="142"/>
      <c r="O863" s="146"/>
      <c r="P863" s="146"/>
      <c r="Q863" s="145">
        <f t="shared" si="69"/>
        <v>0</v>
      </c>
      <c r="R863" s="126">
        <f t="shared" si="68"/>
        <v>0</v>
      </c>
    </row>
    <row r="864" spans="1:18" x14ac:dyDescent="0.55000000000000004">
      <c r="A864">
        <v>855</v>
      </c>
      <c r="B864" s="142"/>
      <c r="C864" s="142"/>
      <c r="D864" s="142"/>
      <c r="E864" s="142"/>
      <c r="F864" s="142"/>
      <c r="G864" t="str">
        <f t="shared" si="65"/>
        <v/>
      </c>
      <c r="H864" s="142"/>
      <c r="I864" t="str">
        <f t="shared" ca="1" si="66"/>
        <v/>
      </c>
      <c r="J864" s="142"/>
      <c r="K864" t="str">
        <f t="shared" ca="1" si="67"/>
        <v/>
      </c>
      <c r="L864" s="142"/>
      <c r="M864" s="142"/>
      <c r="N864" s="142"/>
      <c r="O864" s="146"/>
      <c r="P864" s="146"/>
      <c r="Q864" s="145">
        <f t="shared" si="69"/>
        <v>0</v>
      </c>
      <c r="R864" s="126">
        <f t="shared" si="68"/>
        <v>0</v>
      </c>
    </row>
    <row r="865" spans="1:18" x14ac:dyDescent="0.55000000000000004">
      <c r="A865">
        <v>856</v>
      </c>
      <c r="B865" s="142"/>
      <c r="C865" s="142"/>
      <c r="D865" s="142"/>
      <c r="E865" s="142"/>
      <c r="F865" s="142"/>
      <c r="G865" t="str">
        <f t="shared" si="65"/>
        <v/>
      </c>
      <c r="H865" s="142"/>
      <c r="I865" t="str">
        <f t="shared" ca="1" si="66"/>
        <v/>
      </c>
      <c r="J865" s="142"/>
      <c r="K865" t="str">
        <f t="shared" ca="1" si="67"/>
        <v/>
      </c>
      <c r="L865" s="142"/>
      <c r="M865" s="142"/>
      <c r="N865" s="142"/>
      <c r="O865" s="146"/>
      <c r="P865" s="146"/>
      <c r="Q865" s="145">
        <f t="shared" si="69"/>
        <v>0</v>
      </c>
      <c r="R865" s="126">
        <f t="shared" si="68"/>
        <v>0</v>
      </c>
    </row>
    <row r="866" spans="1:18" x14ac:dyDescent="0.55000000000000004">
      <c r="A866">
        <v>857</v>
      </c>
      <c r="B866" s="142"/>
      <c r="C866" s="142"/>
      <c r="D866" s="142"/>
      <c r="E866" s="142"/>
      <c r="F866" s="142"/>
      <c r="G866" t="str">
        <f t="shared" si="65"/>
        <v/>
      </c>
      <c r="H866" s="142"/>
      <c r="I866" t="str">
        <f t="shared" ca="1" si="66"/>
        <v/>
      </c>
      <c r="J866" s="142"/>
      <c r="K866" t="str">
        <f t="shared" ca="1" si="67"/>
        <v/>
      </c>
      <c r="L866" s="142"/>
      <c r="M866" s="142"/>
      <c r="N866" s="142"/>
      <c r="O866" s="146"/>
      <c r="P866" s="146"/>
      <c r="Q866" s="145">
        <f t="shared" si="69"/>
        <v>0</v>
      </c>
      <c r="R866" s="126">
        <f t="shared" si="68"/>
        <v>0</v>
      </c>
    </row>
    <row r="867" spans="1:18" x14ac:dyDescent="0.55000000000000004">
      <c r="A867">
        <v>858</v>
      </c>
      <c r="B867" s="142"/>
      <c r="C867" s="142"/>
      <c r="D867" s="142"/>
      <c r="E867" s="142"/>
      <c r="F867" s="142"/>
      <c r="G867" t="str">
        <f t="shared" si="65"/>
        <v/>
      </c>
      <c r="H867" s="142"/>
      <c r="I867" t="str">
        <f t="shared" ca="1" si="66"/>
        <v/>
      </c>
      <c r="J867" s="142"/>
      <c r="K867" t="str">
        <f t="shared" ca="1" si="67"/>
        <v/>
      </c>
      <c r="L867" s="142"/>
      <c r="M867" s="142"/>
      <c r="N867" s="142"/>
      <c r="O867" s="146"/>
      <c r="P867" s="146"/>
      <c r="Q867" s="145">
        <f t="shared" si="69"/>
        <v>0</v>
      </c>
      <c r="R867" s="126">
        <f t="shared" si="68"/>
        <v>0</v>
      </c>
    </row>
    <row r="868" spans="1:18" x14ac:dyDescent="0.55000000000000004">
      <c r="A868">
        <v>859</v>
      </c>
      <c r="B868" s="142"/>
      <c r="C868" s="142"/>
      <c r="D868" s="142"/>
      <c r="E868" s="142"/>
      <c r="F868" s="142"/>
      <c r="G868" t="str">
        <f t="shared" si="65"/>
        <v/>
      </c>
      <c r="H868" s="142"/>
      <c r="I868" t="str">
        <f t="shared" ca="1" si="66"/>
        <v/>
      </c>
      <c r="J868" s="142"/>
      <c r="K868" t="str">
        <f t="shared" ca="1" si="67"/>
        <v/>
      </c>
      <c r="L868" s="142"/>
      <c r="M868" s="142"/>
      <c r="N868" s="142"/>
      <c r="O868" s="146"/>
      <c r="P868" s="146"/>
      <c r="Q868" s="145">
        <f t="shared" si="69"/>
        <v>0</v>
      </c>
      <c r="R868" s="126">
        <f t="shared" si="68"/>
        <v>0</v>
      </c>
    </row>
    <row r="869" spans="1:18" x14ac:dyDescent="0.55000000000000004">
      <c r="A869">
        <v>860</v>
      </c>
      <c r="B869" s="142"/>
      <c r="C869" s="142"/>
      <c r="D869" s="142"/>
      <c r="E869" s="142"/>
      <c r="F869" s="142"/>
      <c r="G869" t="str">
        <f t="shared" si="65"/>
        <v/>
      </c>
      <c r="H869" s="142"/>
      <c r="I869" t="str">
        <f t="shared" ca="1" si="66"/>
        <v/>
      </c>
      <c r="J869" s="142"/>
      <c r="K869" t="str">
        <f t="shared" ca="1" si="67"/>
        <v/>
      </c>
      <c r="L869" s="142"/>
      <c r="M869" s="142"/>
      <c r="N869" s="142"/>
      <c r="O869" s="146"/>
      <c r="P869" s="146"/>
      <c r="Q869" s="145">
        <f t="shared" si="69"/>
        <v>0</v>
      </c>
      <c r="R869" s="126">
        <f t="shared" si="68"/>
        <v>0</v>
      </c>
    </row>
    <row r="870" spans="1:18" x14ac:dyDescent="0.55000000000000004">
      <c r="A870">
        <v>861</v>
      </c>
      <c r="B870" s="142"/>
      <c r="C870" s="142"/>
      <c r="D870" s="142"/>
      <c r="E870" s="142"/>
      <c r="F870" s="142"/>
      <c r="G870" t="str">
        <f t="shared" si="65"/>
        <v/>
      </c>
      <c r="H870" s="142"/>
      <c r="I870" t="str">
        <f t="shared" ca="1" si="66"/>
        <v/>
      </c>
      <c r="J870" s="142"/>
      <c r="K870" t="str">
        <f t="shared" ca="1" si="67"/>
        <v/>
      </c>
      <c r="L870" s="142"/>
      <c r="M870" s="142"/>
      <c r="N870" s="142"/>
      <c r="O870" s="146"/>
      <c r="P870" s="146"/>
      <c r="Q870" s="145">
        <f t="shared" si="69"/>
        <v>0</v>
      </c>
      <c r="R870" s="126">
        <f t="shared" si="68"/>
        <v>0</v>
      </c>
    </row>
    <row r="871" spans="1:18" x14ac:dyDescent="0.55000000000000004">
      <c r="A871">
        <v>862</v>
      </c>
      <c r="B871" s="142"/>
      <c r="C871" s="142"/>
      <c r="D871" s="142"/>
      <c r="E871" s="142"/>
      <c r="F871" s="142"/>
      <c r="G871" t="str">
        <f t="shared" si="65"/>
        <v/>
      </c>
      <c r="H871" s="142"/>
      <c r="I871" t="str">
        <f t="shared" ca="1" si="66"/>
        <v/>
      </c>
      <c r="J871" s="142"/>
      <c r="K871" t="str">
        <f t="shared" ca="1" si="67"/>
        <v/>
      </c>
      <c r="L871" s="142"/>
      <c r="M871" s="142"/>
      <c r="N871" s="142"/>
      <c r="O871" s="146"/>
      <c r="P871" s="146"/>
      <c r="Q871" s="145">
        <f t="shared" si="69"/>
        <v>0</v>
      </c>
      <c r="R871" s="126">
        <f t="shared" si="68"/>
        <v>0</v>
      </c>
    </row>
    <row r="872" spans="1:18" x14ac:dyDescent="0.55000000000000004">
      <c r="A872">
        <v>863</v>
      </c>
      <c r="B872" s="142"/>
      <c r="C872" s="142"/>
      <c r="D872" s="142"/>
      <c r="E872" s="142"/>
      <c r="F872" s="142"/>
      <c r="G872" t="str">
        <f t="shared" si="65"/>
        <v/>
      </c>
      <c r="H872" s="142"/>
      <c r="I872" t="str">
        <f t="shared" ca="1" si="66"/>
        <v/>
      </c>
      <c r="J872" s="142"/>
      <c r="K872" t="str">
        <f t="shared" ca="1" si="67"/>
        <v/>
      </c>
      <c r="L872" s="142"/>
      <c r="M872" s="142"/>
      <c r="N872" s="142"/>
      <c r="O872" s="146"/>
      <c r="P872" s="146"/>
      <c r="Q872" s="145">
        <f t="shared" si="69"/>
        <v>0</v>
      </c>
      <c r="R872" s="126">
        <f t="shared" si="68"/>
        <v>0</v>
      </c>
    </row>
    <row r="873" spans="1:18" x14ac:dyDescent="0.55000000000000004">
      <c r="A873">
        <v>864</v>
      </c>
      <c r="B873" s="142"/>
      <c r="C873" s="142"/>
      <c r="D873" s="142"/>
      <c r="E873" s="142"/>
      <c r="F873" s="142"/>
      <c r="G873" t="str">
        <f t="shared" si="65"/>
        <v/>
      </c>
      <c r="H873" s="142"/>
      <c r="I873" t="str">
        <f t="shared" ca="1" si="66"/>
        <v/>
      </c>
      <c r="J873" s="142"/>
      <c r="K873" t="str">
        <f t="shared" ca="1" si="67"/>
        <v/>
      </c>
      <c r="L873" s="142"/>
      <c r="M873" s="142"/>
      <c r="N873" s="142"/>
      <c r="O873" s="146"/>
      <c r="P873" s="146"/>
      <c r="Q873" s="145">
        <f t="shared" si="69"/>
        <v>0</v>
      </c>
      <c r="R873" s="126">
        <f t="shared" si="68"/>
        <v>0</v>
      </c>
    </row>
    <row r="874" spans="1:18" x14ac:dyDescent="0.55000000000000004">
      <c r="A874">
        <v>865</v>
      </c>
      <c r="B874" s="142"/>
      <c r="C874" s="142"/>
      <c r="D874" s="142"/>
      <c r="E874" s="142"/>
      <c r="F874" s="142"/>
      <c r="G874" t="str">
        <f t="shared" si="65"/>
        <v/>
      </c>
      <c r="H874" s="142"/>
      <c r="I874" t="str">
        <f t="shared" ca="1" si="66"/>
        <v/>
      </c>
      <c r="J874" s="142"/>
      <c r="K874" t="str">
        <f t="shared" ca="1" si="67"/>
        <v/>
      </c>
      <c r="L874" s="142"/>
      <c r="M874" s="142"/>
      <c r="N874" s="142"/>
      <c r="O874" s="146"/>
      <c r="P874" s="146"/>
      <c r="Q874" s="145">
        <f t="shared" si="69"/>
        <v>0</v>
      </c>
      <c r="R874" s="126">
        <f t="shared" si="68"/>
        <v>0</v>
      </c>
    </row>
    <row r="875" spans="1:18" x14ac:dyDescent="0.55000000000000004">
      <c r="A875">
        <v>866</v>
      </c>
      <c r="B875" s="142"/>
      <c r="C875" s="142"/>
      <c r="D875" s="142"/>
      <c r="E875" s="142"/>
      <c r="F875" s="142"/>
      <c r="G875" t="str">
        <f t="shared" si="65"/>
        <v/>
      </c>
      <c r="H875" s="142"/>
      <c r="I875" t="str">
        <f t="shared" ca="1" si="66"/>
        <v/>
      </c>
      <c r="J875" s="142"/>
      <c r="K875" t="str">
        <f t="shared" ca="1" si="67"/>
        <v/>
      </c>
      <c r="L875" s="142"/>
      <c r="M875" s="142"/>
      <c r="N875" s="142"/>
      <c r="O875" s="146"/>
      <c r="P875" s="146"/>
      <c r="Q875" s="145">
        <f t="shared" si="69"/>
        <v>0</v>
      </c>
      <c r="R875" s="126">
        <f t="shared" si="68"/>
        <v>0</v>
      </c>
    </row>
    <row r="876" spans="1:18" x14ac:dyDescent="0.55000000000000004">
      <c r="A876">
        <v>867</v>
      </c>
      <c r="B876" s="142"/>
      <c r="C876" s="142"/>
      <c r="D876" s="142"/>
      <c r="E876" s="142"/>
      <c r="F876" s="142"/>
      <c r="G876" t="str">
        <f t="shared" si="65"/>
        <v/>
      </c>
      <c r="H876" s="142"/>
      <c r="I876" t="str">
        <f t="shared" ca="1" si="66"/>
        <v/>
      </c>
      <c r="J876" s="142"/>
      <c r="K876" t="str">
        <f t="shared" ca="1" si="67"/>
        <v/>
      </c>
      <c r="L876" s="142"/>
      <c r="M876" s="142"/>
      <c r="N876" s="142"/>
      <c r="O876" s="146"/>
      <c r="P876" s="146"/>
      <c r="Q876" s="145">
        <f t="shared" si="69"/>
        <v>0</v>
      </c>
      <c r="R876" s="126">
        <f t="shared" si="68"/>
        <v>0</v>
      </c>
    </row>
    <row r="877" spans="1:18" x14ac:dyDescent="0.55000000000000004">
      <c r="A877">
        <v>868</v>
      </c>
      <c r="B877" s="142"/>
      <c r="C877" s="142"/>
      <c r="D877" s="142"/>
      <c r="E877" s="142"/>
      <c r="F877" s="142"/>
      <c r="G877" t="str">
        <f t="shared" si="65"/>
        <v/>
      </c>
      <c r="H877" s="142"/>
      <c r="I877" t="str">
        <f t="shared" ca="1" si="66"/>
        <v/>
      </c>
      <c r="J877" s="142"/>
      <c r="K877" t="str">
        <f t="shared" ca="1" si="67"/>
        <v/>
      </c>
      <c r="L877" s="142"/>
      <c r="M877" s="142"/>
      <c r="N877" s="142"/>
      <c r="O877" s="146"/>
      <c r="P877" s="146"/>
      <c r="Q877" s="145">
        <f t="shared" si="69"/>
        <v>0</v>
      </c>
      <c r="R877" s="126">
        <f t="shared" si="68"/>
        <v>0</v>
      </c>
    </row>
    <row r="878" spans="1:18" x14ac:dyDescent="0.55000000000000004">
      <c r="A878">
        <v>869</v>
      </c>
      <c r="B878" s="142"/>
      <c r="C878" s="142"/>
      <c r="D878" s="142"/>
      <c r="E878" s="142"/>
      <c r="F878" s="142"/>
      <c r="G878" t="str">
        <f t="shared" si="65"/>
        <v/>
      </c>
      <c r="H878" s="142"/>
      <c r="I878" t="str">
        <f t="shared" ca="1" si="66"/>
        <v/>
      </c>
      <c r="J878" s="142"/>
      <c r="K878" t="str">
        <f t="shared" ca="1" si="67"/>
        <v/>
      </c>
      <c r="L878" s="142"/>
      <c r="M878" s="142"/>
      <c r="N878" s="142"/>
      <c r="O878" s="146"/>
      <c r="P878" s="146"/>
      <c r="Q878" s="145">
        <f t="shared" si="69"/>
        <v>0</v>
      </c>
      <c r="R878" s="126">
        <f t="shared" si="68"/>
        <v>0</v>
      </c>
    </row>
    <row r="879" spans="1:18" x14ac:dyDescent="0.55000000000000004">
      <c r="A879">
        <v>870</v>
      </c>
      <c r="B879" s="142"/>
      <c r="C879" s="142"/>
      <c r="D879" s="142"/>
      <c r="E879" s="142"/>
      <c r="F879" s="142"/>
      <c r="G879" t="str">
        <f t="shared" si="65"/>
        <v/>
      </c>
      <c r="H879" s="142"/>
      <c r="I879" t="str">
        <f t="shared" ca="1" si="66"/>
        <v/>
      </c>
      <c r="J879" s="142"/>
      <c r="K879" t="str">
        <f t="shared" ca="1" si="67"/>
        <v/>
      </c>
      <c r="L879" s="142"/>
      <c r="M879" s="142"/>
      <c r="N879" s="142"/>
      <c r="O879" s="146"/>
      <c r="P879" s="146"/>
      <c r="Q879" s="145">
        <f t="shared" si="69"/>
        <v>0</v>
      </c>
      <c r="R879" s="126">
        <f t="shared" si="68"/>
        <v>0</v>
      </c>
    </row>
    <row r="880" spans="1:18" x14ac:dyDescent="0.55000000000000004">
      <c r="A880">
        <v>871</v>
      </c>
      <c r="B880" s="142"/>
      <c r="C880" s="142"/>
      <c r="D880" s="142"/>
      <c r="E880" s="142"/>
      <c r="F880" s="142"/>
      <c r="G880" t="str">
        <f t="shared" si="65"/>
        <v/>
      </c>
      <c r="H880" s="142"/>
      <c r="I880" t="str">
        <f t="shared" ca="1" si="66"/>
        <v/>
      </c>
      <c r="J880" s="142"/>
      <c r="K880" t="str">
        <f t="shared" ca="1" si="67"/>
        <v/>
      </c>
      <c r="L880" s="142"/>
      <c r="M880" s="142"/>
      <c r="N880" s="142"/>
      <c r="O880" s="146"/>
      <c r="P880" s="146"/>
      <c r="Q880" s="145">
        <f t="shared" si="69"/>
        <v>0</v>
      </c>
      <c r="R880" s="126">
        <f t="shared" si="68"/>
        <v>0</v>
      </c>
    </row>
    <row r="881" spans="1:18" x14ac:dyDescent="0.55000000000000004">
      <c r="A881">
        <v>872</v>
      </c>
      <c r="B881" s="142"/>
      <c r="C881" s="142"/>
      <c r="D881" s="142"/>
      <c r="E881" s="142"/>
      <c r="F881" s="142"/>
      <c r="G881" t="str">
        <f t="shared" si="65"/>
        <v/>
      </c>
      <c r="H881" s="142"/>
      <c r="I881" t="str">
        <f t="shared" ca="1" si="66"/>
        <v/>
      </c>
      <c r="J881" s="142"/>
      <c r="K881" t="str">
        <f t="shared" ca="1" si="67"/>
        <v/>
      </c>
      <c r="L881" s="142"/>
      <c r="M881" s="142"/>
      <c r="N881" s="142"/>
      <c r="O881" s="146"/>
      <c r="P881" s="146"/>
      <c r="Q881" s="145">
        <f t="shared" si="69"/>
        <v>0</v>
      </c>
      <c r="R881" s="126">
        <f t="shared" si="68"/>
        <v>0</v>
      </c>
    </row>
    <row r="882" spans="1:18" x14ac:dyDescent="0.55000000000000004">
      <c r="A882">
        <v>873</v>
      </c>
      <c r="B882" s="142"/>
      <c r="C882" s="142"/>
      <c r="D882" s="142"/>
      <c r="E882" s="142"/>
      <c r="F882" s="142"/>
      <c r="G882" t="str">
        <f t="shared" si="65"/>
        <v/>
      </c>
      <c r="H882" s="142"/>
      <c r="I882" t="str">
        <f t="shared" ca="1" si="66"/>
        <v/>
      </c>
      <c r="J882" s="142"/>
      <c r="K882" t="str">
        <f t="shared" ca="1" si="67"/>
        <v/>
      </c>
      <c r="L882" s="142"/>
      <c r="M882" s="142"/>
      <c r="N882" s="142"/>
      <c r="O882" s="146"/>
      <c r="P882" s="146"/>
      <c r="Q882" s="145">
        <f t="shared" si="69"/>
        <v>0</v>
      </c>
      <c r="R882" s="126">
        <f t="shared" si="68"/>
        <v>0</v>
      </c>
    </row>
    <row r="883" spans="1:18" x14ac:dyDescent="0.55000000000000004">
      <c r="A883">
        <v>874</v>
      </c>
      <c r="B883" s="142"/>
      <c r="C883" s="142"/>
      <c r="D883" s="142"/>
      <c r="E883" s="142"/>
      <c r="F883" s="142"/>
      <c r="G883" t="str">
        <f t="shared" si="65"/>
        <v/>
      </c>
      <c r="H883" s="142"/>
      <c r="I883" t="str">
        <f t="shared" ca="1" si="66"/>
        <v/>
      </c>
      <c r="J883" s="142"/>
      <c r="K883" t="str">
        <f t="shared" ca="1" si="67"/>
        <v/>
      </c>
      <c r="L883" s="142"/>
      <c r="M883" s="142"/>
      <c r="N883" s="142"/>
      <c r="O883" s="146"/>
      <c r="P883" s="146"/>
      <c r="Q883" s="145">
        <f t="shared" si="69"/>
        <v>0</v>
      </c>
      <c r="R883" s="126">
        <f t="shared" si="68"/>
        <v>0</v>
      </c>
    </row>
    <row r="884" spans="1:18" x14ac:dyDescent="0.55000000000000004">
      <c r="A884">
        <v>875</v>
      </c>
      <c r="B884" s="142"/>
      <c r="C884" s="142"/>
      <c r="D884" s="142"/>
      <c r="E884" s="142"/>
      <c r="F884" s="142"/>
      <c r="G884" t="str">
        <f t="shared" si="65"/>
        <v/>
      </c>
      <c r="H884" s="142"/>
      <c r="I884" t="str">
        <f t="shared" ca="1" si="66"/>
        <v/>
      </c>
      <c r="J884" s="142"/>
      <c r="K884" t="str">
        <f t="shared" ca="1" si="67"/>
        <v/>
      </c>
      <c r="L884" s="142"/>
      <c r="M884" s="142"/>
      <c r="N884" s="142"/>
      <c r="O884" s="146"/>
      <c r="P884" s="146"/>
      <c r="Q884" s="145">
        <f t="shared" si="69"/>
        <v>0</v>
      </c>
      <c r="R884" s="126">
        <f t="shared" si="68"/>
        <v>0</v>
      </c>
    </row>
    <row r="885" spans="1:18" x14ac:dyDescent="0.55000000000000004">
      <c r="A885">
        <v>876</v>
      </c>
      <c r="B885" s="142"/>
      <c r="C885" s="142"/>
      <c r="D885" s="142"/>
      <c r="E885" s="142"/>
      <c r="F885" s="142"/>
      <c r="G885" t="str">
        <f t="shared" si="65"/>
        <v/>
      </c>
      <c r="H885" s="142"/>
      <c r="I885" t="str">
        <f t="shared" ca="1" si="66"/>
        <v/>
      </c>
      <c r="J885" s="142"/>
      <c r="K885" t="str">
        <f t="shared" ca="1" si="67"/>
        <v/>
      </c>
      <c r="L885" s="142"/>
      <c r="M885" s="142"/>
      <c r="N885" s="142"/>
      <c r="O885" s="146"/>
      <c r="P885" s="146"/>
      <c r="Q885" s="145">
        <f t="shared" si="69"/>
        <v>0</v>
      </c>
      <c r="R885" s="126">
        <f t="shared" si="68"/>
        <v>0</v>
      </c>
    </row>
    <row r="886" spans="1:18" x14ac:dyDescent="0.55000000000000004">
      <c r="A886">
        <v>877</v>
      </c>
      <c r="B886" s="142"/>
      <c r="C886" s="142"/>
      <c r="D886" s="142"/>
      <c r="E886" s="142"/>
      <c r="F886" s="142"/>
      <c r="G886" t="str">
        <f t="shared" si="65"/>
        <v/>
      </c>
      <c r="H886" s="142"/>
      <c r="I886" t="str">
        <f t="shared" ca="1" si="66"/>
        <v/>
      </c>
      <c r="J886" s="142"/>
      <c r="K886" t="str">
        <f t="shared" ca="1" si="67"/>
        <v/>
      </c>
      <c r="L886" s="142"/>
      <c r="M886" s="142"/>
      <c r="N886" s="142"/>
      <c r="O886" s="146"/>
      <c r="P886" s="146"/>
      <c r="Q886" s="145">
        <f t="shared" si="69"/>
        <v>0</v>
      </c>
      <c r="R886" s="126">
        <f t="shared" si="68"/>
        <v>0</v>
      </c>
    </row>
    <row r="887" spans="1:18" x14ac:dyDescent="0.55000000000000004">
      <c r="A887">
        <v>878</v>
      </c>
      <c r="B887" s="142"/>
      <c r="C887" s="142"/>
      <c r="D887" s="142"/>
      <c r="E887" s="142"/>
      <c r="F887" s="142"/>
      <c r="G887" t="str">
        <f t="shared" si="65"/>
        <v/>
      </c>
      <c r="H887" s="142"/>
      <c r="I887" t="str">
        <f t="shared" ca="1" si="66"/>
        <v/>
      </c>
      <c r="J887" s="142"/>
      <c r="K887" t="str">
        <f t="shared" ca="1" si="67"/>
        <v/>
      </c>
      <c r="L887" s="142"/>
      <c r="M887" s="142"/>
      <c r="N887" s="142"/>
      <c r="O887" s="146"/>
      <c r="P887" s="146"/>
      <c r="Q887" s="145">
        <f t="shared" si="69"/>
        <v>0</v>
      </c>
      <c r="R887" s="126">
        <f t="shared" si="68"/>
        <v>0</v>
      </c>
    </row>
    <row r="888" spans="1:18" x14ac:dyDescent="0.55000000000000004">
      <c r="A888">
        <v>879</v>
      </c>
      <c r="B888" s="142"/>
      <c r="C888" s="142"/>
      <c r="D888" s="142"/>
      <c r="E888" s="142"/>
      <c r="F888" s="142"/>
      <c r="G888" t="str">
        <f t="shared" si="65"/>
        <v/>
      </c>
      <c r="H888" s="142"/>
      <c r="I888" t="str">
        <f t="shared" ca="1" si="66"/>
        <v/>
      </c>
      <c r="J888" s="142"/>
      <c r="K888" t="str">
        <f t="shared" ca="1" si="67"/>
        <v/>
      </c>
      <c r="L888" s="142"/>
      <c r="M888" s="142"/>
      <c r="N888" s="142"/>
      <c r="O888" s="146"/>
      <c r="P888" s="146"/>
      <c r="Q888" s="145">
        <f t="shared" si="69"/>
        <v>0</v>
      </c>
      <c r="R888" s="126">
        <f t="shared" si="68"/>
        <v>0</v>
      </c>
    </row>
    <row r="889" spans="1:18" x14ac:dyDescent="0.55000000000000004">
      <c r="A889">
        <v>880</v>
      </c>
      <c r="B889" s="142"/>
      <c r="C889" s="142"/>
      <c r="D889" s="142"/>
      <c r="E889" s="142"/>
      <c r="F889" s="142"/>
      <c r="G889" t="str">
        <f t="shared" si="65"/>
        <v/>
      </c>
      <c r="H889" s="142"/>
      <c r="I889" t="str">
        <f t="shared" ca="1" si="66"/>
        <v/>
      </c>
      <c r="J889" s="142"/>
      <c r="K889" t="str">
        <f t="shared" ca="1" si="67"/>
        <v/>
      </c>
      <c r="L889" s="142"/>
      <c r="M889" s="142"/>
      <c r="N889" s="142"/>
      <c r="O889" s="146"/>
      <c r="P889" s="146"/>
      <c r="Q889" s="145">
        <f t="shared" si="69"/>
        <v>0</v>
      </c>
      <c r="R889" s="126">
        <f t="shared" si="68"/>
        <v>0</v>
      </c>
    </row>
    <row r="890" spans="1:18" x14ac:dyDescent="0.55000000000000004">
      <c r="A890">
        <v>881</v>
      </c>
      <c r="B890" s="142"/>
      <c r="C890" s="142"/>
      <c r="D890" s="142"/>
      <c r="E890" s="142"/>
      <c r="F890" s="142"/>
      <c r="G890" t="str">
        <f t="shared" si="65"/>
        <v/>
      </c>
      <c r="H890" s="142"/>
      <c r="I890" t="str">
        <f t="shared" ca="1" si="66"/>
        <v/>
      </c>
      <c r="J890" s="142"/>
      <c r="K890" t="str">
        <f t="shared" ca="1" si="67"/>
        <v/>
      </c>
      <c r="L890" s="142"/>
      <c r="M890" s="142"/>
      <c r="N890" s="142"/>
      <c r="O890" s="146"/>
      <c r="P890" s="146"/>
      <c r="Q890" s="145">
        <f t="shared" si="69"/>
        <v>0</v>
      </c>
      <c r="R890" s="126">
        <f t="shared" si="68"/>
        <v>0</v>
      </c>
    </row>
    <row r="891" spans="1:18" x14ac:dyDescent="0.55000000000000004">
      <c r="A891">
        <v>882</v>
      </c>
      <c r="B891" s="142"/>
      <c r="C891" s="142"/>
      <c r="D891" s="142"/>
      <c r="E891" s="142"/>
      <c r="F891" s="142"/>
      <c r="G891" t="str">
        <f t="shared" si="65"/>
        <v/>
      </c>
      <c r="H891" s="142"/>
      <c r="I891" t="str">
        <f t="shared" ca="1" si="66"/>
        <v/>
      </c>
      <c r="J891" s="142"/>
      <c r="K891" t="str">
        <f t="shared" ca="1" si="67"/>
        <v/>
      </c>
      <c r="L891" s="142"/>
      <c r="M891" s="142"/>
      <c r="N891" s="142"/>
      <c r="O891" s="146"/>
      <c r="P891" s="146"/>
      <c r="Q891" s="145">
        <f t="shared" si="69"/>
        <v>0</v>
      </c>
      <c r="R891" s="126">
        <f t="shared" si="68"/>
        <v>0</v>
      </c>
    </row>
    <row r="892" spans="1:18" x14ac:dyDescent="0.55000000000000004">
      <c r="A892">
        <v>883</v>
      </c>
      <c r="B892" s="142"/>
      <c r="C892" s="142"/>
      <c r="D892" s="142"/>
      <c r="E892" s="142"/>
      <c r="F892" s="142"/>
      <c r="G892" t="str">
        <f t="shared" si="65"/>
        <v/>
      </c>
      <c r="H892" s="142"/>
      <c r="I892" t="str">
        <f t="shared" ca="1" si="66"/>
        <v/>
      </c>
      <c r="J892" s="142"/>
      <c r="K892" t="str">
        <f t="shared" ca="1" si="67"/>
        <v/>
      </c>
      <c r="L892" s="142"/>
      <c r="M892" s="142"/>
      <c r="N892" s="142"/>
      <c r="O892" s="146"/>
      <c r="P892" s="146"/>
      <c r="Q892" s="145">
        <f t="shared" si="69"/>
        <v>0</v>
      </c>
      <c r="R892" s="126">
        <f t="shared" si="68"/>
        <v>0</v>
      </c>
    </row>
    <row r="893" spans="1:18" x14ac:dyDescent="0.55000000000000004">
      <c r="A893">
        <v>884</v>
      </c>
      <c r="B893" s="142"/>
      <c r="C893" s="142"/>
      <c r="D893" s="142"/>
      <c r="E893" s="142"/>
      <c r="F893" s="142"/>
      <c r="G893" t="str">
        <f t="shared" si="65"/>
        <v/>
      </c>
      <c r="H893" s="142"/>
      <c r="I893" t="str">
        <f t="shared" ca="1" si="66"/>
        <v/>
      </c>
      <c r="J893" s="142"/>
      <c r="K893" t="str">
        <f t="shared" ca="1" si="67"/>
        <v/>
      </c>
      <c r="L893" s="142"/>
      <c r="M893" s="142"/>
      <c r="N893" s="142"/>
      <c r="O893" s="146"/>
      <c r="P893" s="146"/>
      <c r="Q893" s="145">
        <f t="shared" si="69"/>
        <v>0</v>
      </c>
      <c r="R893" s="126">
        <f t="shared" si="68"/>
        <v>0</v>
      </c>
    </row>
    <row r="894" spans="1:18" x14ac:dyDescent="0.55000000000000004">
      <c r="A894">
        <v>885</v>
      </c>
      <c r="B894" s="142"/>
      <c r="C894" s="142"/>
      <c r="D894" s="142"/>
      <c r="E894" s="142"/>
      <c r="F894" s="142"/>
      <c r="G894" t="str">
        <f t="shared" si="65"/>
        <v/>
      </c>
      <c r="H894" s="142"/>
      <c r="I894" t="str">
        <f t="shared" ca="1" si="66"/>
        <v/>
      </c>
      <c r="J894" s="142"/>
      <c r="K894" t="str">
        <f t="shared" ca="1" si="67"/>
        <v/>
      </c>
      <c r="L894" s="142"/>
      <c r="M894" s="142"/>
      <c r="N894" s="142"/>
      <c r="O894" s="146"/>
      <c r="P894" s="146"/>
      <c r="Q894" s="145">
        <f t="shared" si="69"/>
        <v>0</v>
      </c>
      <c r="R894" s="126">
        <f t="shared" si="68"/>
        <v>0</v>
      </c>
    </row>
    <row r="895" spans="1:18" x14ac:dyDescent="0.55000000000000004">
      <c r="A895">
        <v>886</v>
      </c>
      <c r="B895" s="142"/>
      <c r="C895" s="142"/>
      <c r="D895" s="142"/>
      <c r="E895" s="142"/>
      <c r="F895" s="142"/>
      <c r="G895" t="str">
        <f t="shared" si="65"/>
        <v/>
      </c>
      <c r="H895" s="142"/>
      <c r="I895" t="str">
        <f t="shared" ca="1" si="66"/>
        <v/>
      </c>
      <c r="J895" s="142"/>
      <c r="K895" t="str">
        <f t="shared" ca="1" si="67"/>
        <v/>
      </c>
      <c r="L895" s="142"/>
      <c r="M895" s="142"/>
      <c r="N895" s="142"/>
      <c r="O895" s="146"/>
      <c r="P895" s="146"/>
      <c r="Q895" s="145">
        <f t="shared" si="69"/>
        <v>0</v>
      </c>
      <c r="R895" s="126">
        <f t="shared" si="68"/>
        <v>0</v>
      </c>
    </row>
    <row r="896" spans="1:18" x14ac:dyDescent="0.55000000000000004">
      <c r="A896">
        <v>887</v>
      </c>
      <c r="B896" s="142"/>
      <c r="C896" s="142"/>
      <c r="D896" s="142"/>
      <c r="E896" s="142"/>
      <c r="F896" s="142"/>
      <c r="G896" t="str">
        <f t="shared" si="65"/>
        <v/>
      </c>
      <c r="H896" s="142"/>
      <c r="I896" t="str">
        <f t="shared" ca="1" si="66"/>
        <v/>
      </c>
      <c r="J896" s="142"/>
      <c r="K896" t="str">
        <f t="shared" ca="1" si="67"/>
        <v/>
      </c>
      <c r="L896" s="142"/>
      <c r="M896" s="142"/>
      <c r="N896" s="142"/>
      <c r="O896" s="146"/>
      <c r="P896" s="146"/>
      <c r="Q896" s="145">
        <f t="shared" si="69"/>
        <v>0</v>
      </c>
      <c r="R896" s="126">
        <f t="shared" si="68"/>
        <v>0</v>
      </c>
    </row>
    <row r="897" spans="1:18" x14ac:dyDescent="0.55000000000000004">
      <c r="A897">
        <v>888</v>
      </c>
      <c r="B897" s="142"/>
      <c r="C897" s="142"/>
      <c r="D897" s="142"/>
      <c r="E897" s="142"/>
      <c r="F897" s="142"/>
      <c r="G897" t="str">
        <f t="shared" si="65"/>
        <v/>
      </c>
      <c r="H897" s="142"/>
      <c r="I897" t="str">
        <f t="shared" ca="1" si="66"/>
        <v/>
      </c>
      <c r="J897" s="142"/>
      <c r="K897" t="str">
        <f t="shared" ca="1" si="67"/>
        <v/>
      </c>
      <c r="L897" s="142"/>
      <c r="M897" s="142"/>
      <c r="N897" s="142"/>
      <c r="O897" s="146"/>
      <c r="P897" s="146"/>
      <c r="Q897" s="145">
        <f t="shared" si="69"/>
        <v>0</v>
      </c>
      <c r="R897" s="126">
        <f t="shared" si="68"/>
        <v>0</v>
      </c>
    </row>
    <row r="898" spans="1:18" x14ac:dyDescent="0.55000000000000004">
      <c r="A898">
        <v>889</v>
      </c>
      <c r="B898" s="142"/>
      <c r="C898" s="142"/>
      <c r="D898" s="142"/>
      <c r="E898" s="142"/>
      <c r="F898" s="142"/>
      <c r="G898" t="str">
        <f t="shared" si="65"/>
        <v/>
      </c>
      <c r="H898" s="142"/>
      <c r="I898" t="str">
        <f t="shared" ca="1" si="66"/>
        <v/>
      </c>
      <c r="J898" s="142"/>
      <c r="K898" t="str">
        <f t="shared" ca="1" si="67"/>
        <v/>
      </c>
      <c r="L898" s="142"/>
      <c r="M898" s="142"/>
      <c r="N898" s="142"/>
      <c r="O898" s="146"/>
      <c r="P898" s="146"/>
      <c r="Q898" s="145">
        <f t="shared" si="69"/>
        <v>0</v>
      </c>
      <c r="R898" s="126">
        <f t="shared" si="68"/>
        <v>0</v>
      </c>
    </row>
    <row r="899" spans="1:18" x14ac:dyDescent="0.55000000000000004">
      <c r="A899">
        <v>890</v>
      </c>
      <c r="B899" s="142"/>
      <c r="C899" s="142"/>
      <c r="D899" s="142"/>
      <c r="E899" s="142"/>
      <c r="F899" s="142"/>
      <c r="G899" t="str">
        <f t="shared" si="65"/>
        <v/>
      </c>
      <c r="H899" s="142"/>
      <c r="I899" t="str">
        <f t="shared" ca="1" si="66"/>
        <v/>
      </c>
      <c r="J899" s="142"/>
      <c r="K899" t="str">
        <f t="shared" ca="1" si="67"/>
        <v/>
      </c>
      <c r="L899" s="142"/>
      <c r="M899" s="142"/>
      <c r="N899" s="142"/>
      <c r="O899" s="146"/>
      <c r="P899" s="146"/>
      <c r="Q899" s="145">
        <f t="shared" si="69"/>
        <v>0</v>
      </c>
      <c r="R899" s="126">
        <f t="shared" si="68"/>
        <v>0</v>
      </c>
    </row>
    <row r="900" spans="1:18" x14ac:dyDescent="0.55000000000000004">
      <c r="A900">
        <v>891</v>
      </c>
      <c r="B900" s="142"/>
      <c r="C900" s="142"/>
      <c r="D900" s="142"/>
      <c r="E900" s="142"/>
      <c r="F900" s="142"/>
      <c r="G900" t="str">
        <f t="shared" si="65"/>
        <v/>
      </c>
      <c r="H900" s="142"/>
      <c r="I900" t="str">
        <f t="shared" ca="1" si="66"/>
        <v/>
      </c>
      <c r="J900" s="142"/>
      <c r="K900" t="str">
        <f t="shared" ca="1" si="67"/>
        <v/>
      </c>
      <c r="L900" s="142"/>
      <c r="M900" s="142"/>
      <c r="N900" s="142"/>
      <c r="O900" s="146"/>
      <c r="P900" s="146"/>
      <c r="Q900" s="145">
        <f t="shared" si="69"/>
        <v>0</v>
      </c>
      <c r="R900" s="126">
        <f t="shared" si="68"/>
        <v>0</v>
      </c>
    </row>
    <row r="901" spans="1:18" x14ac:dyDescent="0.55000000000000004">
      <c r="A901">
        <v>892</v>
      </c>
      <c r="B901" s="142"/>
      <c r="C901" s="142"/>
      <c r="D901" s="142"/>
      <c r="E901" s="142"/>
      <c r="F901" s="142"/>
      <c r="G901" t="str">
        <f t="shared" si="65"/>
        <v/>
      </c>
      <c r="H901" s="142"/>
      <c r="I901" t="str">
        <f t="shared" ca="1" si="66"/>
        <v/>
      </c>
      <c r="J901" s="142"/>
      <c r="K901" t="str">
        <f t="shared" ca="1" si="67"/>
        <v/>
      </c>
      <c r="L901" s="142"/>
      <c r="M901" s="142"/>
      <c r="N901" s="142"/>
      <c r="O901" s="146"/>
      <c r="P901" s="146"/>
      <c r="Q901" s="145">
        <f t="shared" si="69"/>
        <v>0</v>
      </c>
      <c r="R901" s="126">
        <f t="shared" si="68"/>
        <v>0</v>
      </c>
    </row>
    <row r="902" spans="1:18" x14ac:dyDescent="0.55000000000000004">
      <c r="A902">
        <v>893</v>
      </c>
      <c r="B902" s="142"/>
      <c r="C902" s="142"/>
      <c r="D902" s="142"/>
      <c r="E902" s="142"/>
      <c r="F902" s="142"/>
      <c r="G902" t="str">
        <f t="shared" si="65"/>
        <v/>
      </c>
      <c r="H902" s="142"/>
      <c r="I902" t="str">
        <f t="shared" ca="1" si="66"/>
        <v/>
      </c>
      <c r="J902" s="142"/>
      <c r="K902" t="str">
        <f t="shared" ca="1" si="67"/>
        <v/>
      </c>
      <c r="L902" s="142"/>
      <c r="M902" s="142"/>
      <c r="N902" s="142"/>
      <c r="O902" s="146"/>
      <c r="P902" s="146"/>
      <c r="Q902" s="145">
        <f t="shared" si="69"/>
        <v>0</v>
      </c>
      <c r="R902" s="126">
        <f t="shared" si="68"/>
        <v>0</v>
      </c>
    </row>
    <row r="903" spans="1:18" x14ac:dyDescent="0.55000000000000004">
      <c r="A903">
        <v>894</v>
      </c>
      <c r="B903" s="142"/>
      <c r="C903" s="142"/>
      <c r="D903" s="142"/>
      <c r="E903" s="142"/>
      <c r="F903" s="142"/>
      <c r="G903" t="str">
        <f t="shared" si="65"/>
        <v/>
      </c>
      <c r="H903" s="142"/>
      <c r="I903" t="str">
        <f t="shared" ca="1" si="66"/>
        <v/>
      </c>
      <c r="J903" s="142"/>
      <c r="K903" t="str">
        <f t="shared" ca="1" si="67"/>
        <v/>
      </c>
      <c r="L903" s="142"/>
      <c r="M903" s="142"/>
      <c r="N903" s="142"/>
      <c r="O903" s="146"/>
      <c r="P903" s="146"/>
      <c r="Q903" s="145">
        <f t="shared" si="69"/>
        <v>0</v>
      </c>
      <c r="R903" s="126">
        <f t="shared" si="68"/>
        <v>0</v>
      </c>
    </row>
    <row r="904" spans="1:18" x14ac:dyDescent="0.55000000000000004">
      <c r="A904">
        <v>895</v>
      </c>
      <c r="B904" s="142"/>
      <c r="C904" s="142"/>
      <c r="D904" s="142"/>
      <c r="E904" s="142"/>
      <c r="F904" s="142"/>
      <c r="G904" t="str">
        <f t="shared" si="65"/>
        <v/>
      </c>
      <c r="H904" s="142"/>
      <c r="I904" t="str">
        <f t="shared" ca="1" si="66"/>
        <v/>
      </c>
      <c r="J904" s="142"/>
      <c r="K904" t="str">
        <f t="shared" ca="1" si="67"/>
        <v/>
      </c>
      <c r="L904" s="142"/>
      <c r="M904" s="142"/>
      <c r="N904" s="142"/>
      <c r="O904" s="146"/>
      <c r="P904" s="146"/>
      <c r="Q904" s="145">
        <f t="shared" si="69"/>
        <v>0</v>
      </c>
      <c r="R904" s="126">
        <f t="shared" si="68"/>
        <v>0</v>
      </c>
    </row>
    <row r="905" spans="1:18" x14ac:dyDescent="0.55000000000000004">
      <c r="A905">
        <v>896</v>
      </c>
      <c r="B905" s="142"/>
      <c r="C905" s="142"/>
      <c r="D905" s="142"/>
      <c r="E905" s="142"/>
      <c r="F905" s="142"/>
      <c r="G905" t="str">
        <f t="shared" si="65"/>
        <v/>
      </c>
      <c r="H905" s="142"/>
      <c r="I905" t="str">
        <f t="shared" ca="1" si="66"/>
        <v/>
      </c>
      <c r="J905" s="142"/>
      <c r="K905" t="str">
        <f t="shared" ca="1" si="67"/>
        <v/>
      </c>
      <c r="L905" s="142"/>
      <c r="M905" s="142"/>
      <c r="N905" s="142"/>
      <c r="O905" s="146"/>
      <c r="P905" s="146"/>
      <c r="Q905" s="145">
        <f t="shared" si="69"/>
        <v>0</v>
      </c>
      <c r="R905" s="126">
        <f t="shared" si="68"/>
        <v>0</v>
      </c>
    </row>
    <row r="906" spans="1:18" x14ac:dyDescent="0.55000000000000004">
      <c r="A906">
        <v>897</v>
      </c>
      <c r="B906" s="142"/>
      <c r="C906" s="142"/>
      <c r="D906" s="142"/>
      <c r="E906" s="142"/>
      <c r="F906" s="142"/>
      <c r="G906" t="str">
        <f t="shared" si="65"/>
        <v/>
      </c>
      <c r="H906" s="142"/>
      <c r="I906" t="str">
        <f t="shared" ca="1" si="66"/>
        <v/>
      </c>
      <c r="J906" s="142"/>
      <c r="K906" t="str">
        <f t="shared" ca="1" si="67"/>
        <v/>
      </c>
      <c r="L906" s="142"/>
      <c r="M906" s="142"/>
      <c r="N906" s="142"/>
      <c r="O906" s="146"/>
      <c r="P906" s="146"/>
      <c r="Q906" s="145">
        <f t="shared" si="69"/>
        <v>0</v>
      </c>
      <c r="R906" s="126">
        <f t="shared" si="68"/>
        <v>0</v>
      </c>
    </row>
    <row r="907" spans="1:18" x14ac:dyDescent="0.55000000000000004">
      <c r="A907">
        <v>898</v>
      </c>
      <c r="B907" s="142"/>
      <c r="C907" s="142"/>
      <c r="D907" s="142"/>
      <c r="E907" s="142"/>
      <c r="F907" s="142"/>
      <c r="G907" t="str">
        <f t="shared" ref="G907:G970" si="70">LEFT(F907,1)</f>
        <v/>
      </c>
      <c r="H907" s="142"/>
      <c r="I907" t="str">
        <f t="shared" ref="I907:I970" ca="1" si="71">IFERROR(VLOOKUP(H907,INDIRECT(G907&amp;"CATL"),2,FALSE),"")</f>
        <v/>
      </c>
      <c r="J907" s="142"/>
      <c r="K907" t="str">
        <f t="shared" ref="K907:K970" ca="1" si="72">IFERROR(VLOOKUP(J907,INDIRECT("SUB"&amp;I907&amp;"L"),2,FALSE),"")</f>
        <v/>
      </c>
      <c r="L907" s="142"/>
      <c r="M907" s="142"/>
      <c r="N907" s="142"/>
      <c r="O907" s="146"/>
      <c r="P907" s="146"/>
      <c r="Q907" s="145">
        <f t="shared" si="69"/>
        <v>0</v>
      </c>
      <c r="R907" s="126">
        <f t="shared" ref="R907:R970" si="73">O907-P907</f>
        <v>0</v>
      </c>
    </row>
    <row r="908" spans="1:18" x14ac:dyDescent="0.55000000000000004">
      <c r="A908">
        <v>899</v>
      </c>
      <c r="B908" s="142"/>
      <c r="C908" s="142"/>
      <c r="D908" s="142"/>
      <c r="E908" s="142"/>
      <c r="F908" s="142"/>
      <c r="G908" t="str">
        <f t="shared" si="70"/>
        <v/>
      </c>
      <c r="H908" s="142"/>
      <c r="I908" t="str">
        <f t="shared" ca="1" si="71"/>
        <v/>
      </c>
      <c r="J908" s="142"/>
      <c r="K908" t="str">
        <f t="shared" ca="1" si="72"/>
        <v/>
      </c>
      <c r="L908" s="142"/>
      <c r="M908" s="142"/>
      <c r="N908" s="142"/>
      <c r="O908" s="146"/>
      <c r="P908" s="146"/>
      <c r="Q908" s="145">
        <f t="shared" ref="Q908:Q971" si="74">Q907+O908-P908</f>
        <v>0</v>
      </c>
      <c r="R908" s="126">
        <f t="shared" si="73"/>
        <v>0</v>
      </c>
    </row>
    <row r="909" spans="1:18" x14ac:dyDescent="0.55000000000000004">
      <c r="A909">
        <v>900</v>
      </c>
      <c r="B909" s="142"/>
      <c r="C909" s="142"/>
      <c r="D909" s="142"/>
      <c r="E909" s="142"/>
      <c r="F909" s="142"/>
      <c r="G909" t="str">
        <f t="shared" si="70"/>
        <v/>
      </c>
      <c r="H909" s="142"/>
      <c r="I909" t="str">
        <f t="shared" ca="1" si="71"/>
        <v/>
      </c>
      <c r="J909" s="142"/>
      <c r="K909" t="str">
        <f t="shared" ca="1" si="72"/>
        <v/>
      </c>
      <c r="L909" s="142"/>
      <c r="M909" s="142"/>
      <c r="N909" s="142"/>
      <c r="O909" s="146"/>
      <c r="P909" s="146"/>
      <c r="Q909" s="145">
        <f t="shared" si="74"/>
        <v>0</v>
      </c>
      <c r="R909" s="126">
        <f t="shared" si="73"/>
        <v>0</v>
      </c>
    </row>
    <row r="910" spans="1:18" x14ac:dyDescent="0.55000000000000004">
      <c r="A910">
        <v>901</v>
      </c>
      <c r="B910" s="142"/>
      <c r="C910" s="142"/>
      <c r="D910" s="142"/>
      <c r="E910" s="142"/>
      <c r="F910" s="142"/>
      <c r="G910" t="str">
        <f t="shared" si="70"/>
        <v/>
      </c>
      <c r="H910" s="142"/>
      <c r="I910" t="str">
        <f t="shared" ca="1" si="71"/>
        <v/>
      </c>
      <c r="J910" s="142"/>
      <c r="K910" t="str">
        <f t="shared" ca="1" si="72"/>
        <v/>
      </c>
      <c r="L910" s="142"/>
      <c r="M910" s="142"/>
      <c r="N910" s="142"/>
      <c r="O910" s="146"/>
      <c r="P910" s="146"/>
      <c r="Q910" s="145">
        <f t="shared" si="74"/>
        <v>0</v>
      </c>
      <c r="R910" s="126">
        <f t="shared" si="73"/>
        <v>0</v>
      </c>
    </row>
    <row r="911" spans="1:18" x14ac:dyDescent="0.55000000000000004">
      <c r="A911">
        <v>902</v>
      </c>
      <c r="B911" s="142"/>
      <c r="C911" s="142"/>
      <c r="D911" s="142"/>
      <c r="E911" s="142"/>
      <c r="F911" s="142"/>
      <c r="G911" t="str">
        <f t="shared" si="70"/>
        <v/>
      </c>
      <c r="H911" s="142"/>
      <c r="I911" t="str">
        <f t="shared" ca="1" si="71"/>
        <v/>
      </c>
      <c r="J911" s="142"/>
      <c r="K911" t="str">
        <f t="shared" ca="1" si="72"/>
        <v/>
      </c>
      <c r="L911" s="142"/>
      <c r="M911" s="142"/>
      <c r="N911" s="142"/>
      <c r="O911" s="146"/>
      <c r="P911" s="146"/>
      <c r="Q911" s="145">
        <f t="shared" si="74"/>
        <v>0</v>
      </c>
      <c r="R911" s="126">
        <f t="shared" si="73"/>
        <v>0</v>
      </c>
    </row>
    <row r="912" spans="1:18" x14ac:dyDescent="0.55000000000000004">
      <c r="A912">
        <v>903</v>
      </c>
      <c r="B912" s="142"/>
      <c r="C912" s="142"/>
      <c r="D912" s="142"/>
      <c r="E912" s="142"/>
      <c r="F912" s="142"/>
      <c r="G912" t="str">
        <f t="shared" si="70"/>
        <v/>
      </c>
      <c r="H912" s="142"/>
      <c r="I912" t="str">
        <f t="shared" ca="1" si="71"/>
        <v/>
      </c>
      <c r="J912" s="142"/>
      <c r="K912" t="str">
        <f t="shared" ca="1" si="72"/>
        <v/>
      </c>
      <c r="L912" s="142"/>
      <c r="M912" s="142"/>
      <c r="N912" s="142"/>
      <c r="O912" s="146"/>
      <c r="P912" s="146"/>
      <c r="Q912" s="145">
        <f t="shared" si="74"/>
        <v>0</v>
      </c>
      <c r="R912" s="126">
        <f t="shared" si="73"/>
        <v>0</v>
      </c>
    </row>
    <row r="913" spans="1:18" x14ac:dyDescent="0.55000000000000004">
      <c r="A913">
        <v>904</v>
      </c>
      <c r="B913" s="142"/>
      <c r="C913" s="142"/>
      <c r="D913" s="142"/>
      <c r="E913" s="142"/>
      <c r="F913" s="142"/>
      <c r="G913" t="str">
        <f t="shared" si="70"/>
        <v/>
      </c>
      <c r="H913" s="142"/>
      <c r="I913" t="str">
        <f t="shared" ca="1" si="71"/>
        <v/>
      </c>
      <c r="J913" s="142"/>
      <c r="K913" t="str">
        <f t="shared" ca="1" si="72"/>
        <v/>
      </c>
      <c r="L913" s="142"/>
      <c r="M913" s="142"/>
      <c r="N913" s="142"/>
      <c r="O913" s="146"/>
      <c r="P913" s="146"/>
      <c r="Q913" s="145">
        <f t="shared" si="74"/>
        <v>0</v>
      </c>
      <c r="R913" s="126">
        <f t="shared" si="73"/>
        <v>0</v>
      </c>
    </row>
    <row r="914" spans="1:18" x14ac:dyDescent="0.55000000000000004">
      <c r="A914">
        <v>905</v>
      </c>
      <c r="B914" s="142"/>
      <c r="C914" s="142"/>
      <c r="D914" s="142"/>
      <c r="E914" s="142"/>
      <c r="F914" s="142"/>
      <c r="G914" t="str">
        <f t="shared" si="70"/>
        <v/>
      </c>
      <c r="H914" s="142"/>
      <c r="I914" t="str">
        <f t="shared" ca="1" si="71"/>
        <v/>
      </c>
      <c r="J914" s="142"/>
      <c r="K914" t="str">
        <f t="shared" ca="1" si="72"/>
        <v/>
      </c>
      <c r="L914" s="142"/>
      <c r="M914" s="142"/>
      <c r="N914" s="142"/>
      <c r="O914" s="146"/>
      <c r="P914" s="146"/>
      <c r="Q914" s="145">
        <f t="shared" si="74"/>
        <v>0</v>
      </c>
      <c r="R914" s="126">
        <f t="shared" si="73"/>
        <v>0</v>
      </c>
    </row>
    <row r="915" spans="1:18" x14ac:dyDescent="0.55000000000000004">
      <c r="A915">
        <v>906</v>
      </c>
      <c r="B915" s="142"/>
      <c r="C915" s="142"/>
      <c r="D915" s="142"/>
      <c r="E915" s="142"/>
      <c r="F915" s="142"/>
      <c r="G915" t="str">
        <f t="shared" si="70"/>
        <v/>
      </c>
      <c r="H915" s="142"/>
      <c r="I915" t="str">
        <f t="shared" ca="1" si="71"/>
        <v/>
      </c>
      <c r="J915" s="142"/>
      <c r="K915" t="str">
        <f t="shared" ca="1" si="72"/>
        <v/>
      </c>
      <c r="L915" s="142"/>
      <c r="M915" s="142"/>
      <c r="N915" s="142"/>
      <c r="O915" s="146"/>
      <c r="P915" s="146"/>
      <c r="Q915" s="145">
        <f t="shared" si="74"/>
        <v>0</v>
      </c>
      <c r="R915" s="126">
        <f t="shared" si="73"/>
        <v>0</v>
      </c>
    </row>
    <row r="916" spans="1:18" x14ac:dyDescent="0.55000000000000004">
      <c r="A916">
        <v>907</v>
      </c>
      <c r="B916" s="142"/>
      <c r="C916" s="142"/>
      <c r="D916" s="142"/>
      <c r="E916" s="142"/>
      <c r="F916" s="142"/>
      <c r="G916" t="str">
        <f t="shared" si="70"/>
        <v/>
      </c>
      <c r="H916" s="142"/>
      <c r="I916" t="str">
        <f t="shared" ca="1" si="71"/>
        <v/>
      </c>
      <c r="J916" s="142"/>
      <c r="K916" t="str">
        <f t="shared" ca="1" si="72"/>
        <v/>
      </c>
      <c r="L916" s="142"/>
      <c r="M916" s="142"/>
      <c r="N916" s="142"/>
      <c r="O916" s="146"/>
      <c r="P916" s="146"/>
      <c r="Q916" s="145">
        <f t="shared" si="74"/>
        <v>0</v>
      </c>
      <c r="R916" s="126">
        <f t="shared" si="73"/>
        <v>0</v>
      </c>
    </row>
    <row r="917" spans="1:18" x14ac:dyDescent="0.55000000000000004">
      <c r="A917">
        <v>908</v>
      </c>
      <c r="B917" s="142"/>
      <c r="C917" s="142"/>
      <c r="D917" s="142"/>
      <c r="E917" s="142"/>
      <c r="F917" s="142"/>
      <c r="G917" t="str">
        <f t="shared" si="70"/>
        <v/>
      </c>
      <c r="H917" s="142"/>
      <c r="I917" t="str">
        <f t="shared" ca="1" si="71"/>
        <v/>
      </c>
      <c r="J917" s="142"/>
      <c r="K917" t="str">
        <f t="shared" ca="1" si="72"/>
        <v/>
      </c>
      <c r="L917" s="142"/>
      <c r="M917" s="142"/>
      <c r="N917" s="142"/>
      <c r="O917" s="146"/>
      <c r="P917" s="146"/>
      <c r="Q917" s="145">
        <f t="shared" si="74"/>
        <v>0</v>
      </c>
      <c r="R917" s="126">
        <f t="shared" si="73"/>
        <v>0</v>
      </c>
    </row>
    <row r="918" spans="1:18" x14ac:dyDescent="0.55000000000000004">
      <c r="A918">
        <v>909</v>
      </c>
      <c r="B918" s="142"/>
      <c r="C918" s="142"/>
      <c r="D918" s="142"/>
      <c r="E918" s="142"/>
      <c r="F918" s="142"/>
      <c r="G918" t="str">
        <f t="shared" si="70"/>
        <v/>
      </c>
      <c r="H918" s="142"/>
      <c r="I918" t="str">
        <f t="shared" ca="1" si="71"/>
        <v/>
      </c>
      <c r="J918" s="142"/>
      <c r="K918" t="str">
        <f t="shared" ca="1" si="72"/>
        <v/>
      </c>
      <c r="L918" s="142"/>
      <c r="M918" s="142"/>
      <c r="N918" s="142"/>
      <c r="O918" s="146"/>
      <c r="P918" s="146"/>
      <c r="Q918" s="145">
        <f t="shared" si="74"/>
        <v>0</v>
      </c>
      <c r="R918" s="126">
        <f t="shared" si="73"/>
        <v>0</v>
      </c>
    </row>
    <row r="919" spans="1:18" x14ac:dyDescent="0.55000000000000004">
      <c r="A919">
        <v>910</v>
      </c>
      <c r="B919" s="142"/>
      <c r="C919" s="142"/>
      <c r="D919" s="142"/>
      <c r="E919" s="142"/>
      <c r="F919" s="142"/>
      <c r="G919" t="str">
        <f t="shared" si="70"/>
        <v/>
      </c>
      <c r="H919" s="142"/>
      <c r="I919" t="str">
        <f t="shared" ca="1" si="71"/>
        <v/>
      </c>
      <c r="J919" s="142"/>
      <c r="K919" t="str">
        <f t="shared" ca="1" si="72"/>
        <v/>
      </c>
      <c r="L919" s="142"/>
      <c r="M919" s="142"/>
      <c r="N919" s="142"/>
      <c r="O919" s="146"/>
      <c r="P919" s="146"/>
      <c r="Q919" s="145">
        <f t="shared" si="74"/>
        <v>0</v>
      </c>
      <c r="R919" s="126">
        <f t="shared" si="73"/>
        <v>0</v>
      </c>
    </row>
    <row r="920" spans="1:18" x14ac:dyDescent="0.55000000000000004">
      <c r="A920">
        <v>911</v>
      </c>
      <c r="B920" s="142"/>
      <c r="C920" s="142"/>
      <c r="D920" s="142"/>
      <c r="E920" s="142"/>
      <c r="F920" s="142"/>
      <c r="G920" t="str">
        <f t="shared" si="70"/>
        <v/>
      </c>
      <c r="H920" s="142"/>
      <c r="I920" t="str">
        <f t="shared" ca="1" si="71"/>
        <v/>
      </c>
      <c r="J920" s="142"/>
      <c r="K920" t="str">
        <f t="shared" ca="1" si="72"/>
        <v/>
      </c>
      <c r="L920" s="142"/>
      <c r="M920" s="142"/>
      <c r="N920" s="142"/>
      <c r="O920" s="146"/>
      <c r="P920" s="146"/>
      <c r="Q920" s="145">
        <f t="shared" si="74"/>
        <v>0</v>
      </c>
      <c r="R920" s="126">
        <f t="shared" si="73"/>
        <v>0</v>
      </c>
    </row>
    <row r="921" spans="1:18" x14ac:dyDescent="0.55000000000000004">
      <c r="A921">
        <v>912</v>
      </c>
      <c r="B921" s="142"/>
      <c r="C921" s="142"/>
      <c r="D921" s="142"/>
      <c r="E921" s="142"/>
      <c r="F921" s="142"/>
      <c r="G921" t="str">
        <f t="shared" si="70"/>
        <v/>
      </c>
      <c r="H921" s="142"/>
      <c r="I921" t="str">
        <f t="shared" ca="1" si="71"/>
        <v/>
      </c>
      <c r="J921" s="142"/>
      <c r="K921" t="str">
        <f t="shared" ca="1" si="72"/>
        <v/>
      </c>
      <c r="L921" s="142"/>
      <c r="M921" s="142"/>
      <c r="N921" s="142"/>
      <c r="O921" s="146"/>
      <c r="P921" s="146"/>
      <c r="Q921" s="145">
        <f t="shared" si="74"/>
        <v>0</v>
      </c>
      <c r="R921" s="126">
        <f t="shared" si="73"/>
        <v>0</v>
      </c>
    </row>
    <row r="922" spans="1:18" x14ac:dyDescent="0.55000000000000004">
      <c r="A922">
        <v>913</v>
      </c>
      <c r="B922" s="142"/>
      <c r="C922" s="142"/>
      <c r="D922" s="142"/>
      <c r="E922" s="142"/>
      <c r="F922" s="142"/>
      <c r="G922" t="str">
        <f t="shared" si="70"/>
        <v/>
      </c>
      <c r="H922" s="142"/>
      <c r="I922" t="str">
        <f t="shared" ca="1" si="71"/>
        <v/>
      </c>
      <c r="J922" s="142"/>
      <c r="K922" t="str">
        <f t="shared" ca="1" si="72"/>
        <v/>
      </c>
      <c r="L922" s="142"/>
      <c r="M922" s="142"/>
      <c r="N922" s="142"/>
      <c r="O922" s="146"/>
      <c r="P922" s="146"/>
      <c r="Q922" s="145">
        <f t="shared" si="74"/>
        <v>0</v>
      </c>
      <c r="R922" s="126">
        <f t="shared" si="73"/>
        <v>0</v>
      </c>
    </row>
    <row r="923" spans="1:18" x14ac:dyDescent="0.55000000000000004">
      <c r="A923">
        <v>914</v>
      </c>
      <c r="B923" s="142"/>
      <c r="C923" s="142"/>
      <c r="D923" s="142"/>
      <c r="E923" s="142"/>
      <c r="F923" s="142"/>
      <c r="G923" t="str">
        <f t="shared" si="70"/>
        <v/>
      </c>
      <c r="H923" s="142"/>
      <c r="I923" t="str">
        <f t="shared" ca="1" si="71"/>
        <v/>
      </c>
      <c r="J923" s="142"/>
      <c r="K923" t="str">
        <f t="shared" ca="1" si="72"/>
        <v/>
      </c>
      <c r="L923" s="142"/>
      <c r="M923" s="142"/>
      <c r="N923" s="142"/>
      <c r="O923" s="146"/>
      <c r="P923" s="146"/>
      <c r="Q923" s="145">
        <f t="shared" si="74"/>
        <v>0</v>
      </c>
      <c r="R923" s="126">
        <f t="shared" si="73"/>
        <v>0</v>
      </c>
    </row>
    <row r="924" spans="1:18" x14ac:dyDescent="0.55000000000000004">
      <c r="A924">
        <v>915</v>
      </c>
      <c r="B924" s="142"/>
      <c r="C924" s="142"/>
      <c r="D924" s="142"/>
      <c r="E924" s="142"/>
      <c r="F924" s="142"/>
      <c r="G924" t="str">
        <f t="shared" si="70"/>
        <v/>
      </c>
      <c r="H924" s="142"/>
      <c r="I924" t="str">
        <f t="shared" ca="1" si="71"/>
        <v/>
      </c>
      <c r="J924" s="142"/>
      <c r="K924" t="str">
        <f t="shared" ca="1" si="72"/>
        <v/>
      </c>
      <c r="L924" s="142"/>
      <c r="M924" s="142"/>
      <c r="N924" s="142"/>
      <c r="O924" s="146"/>
      <c r="P924" s="146"/>
      <c r="Q924" s="145">
        <f t="shared" si="74"/>
        <v>0</v>
      </c>
      <c r="R924" s="126">
        <f t="shared" si="73"/>
        <v>0</v>
      </c>
    </row>
    <row r="925" spans="1:18" x14ac:dyDescent="0.55000000000000004">
      <c r="A925">
        <v>916</v>
      </c>
      <c r="B925" s="142"/>
      <c r="C925" s="142"/>
      <c r="D925" s="142"/>
      <c r="E925" s="142"/>
      <c r="F925" s="142"/>
      <c r="G925" t="str">
        <f t="shared" si="70"/>
        <v/>
      </c>
      <c r="H925" s="142"/>
      <c r="I925" t="str">
        <f t="shared" ca="1" si="71"/>
        <v/>
      </c>
      <c r="J925" s="142"/>
      <c r="K925" t="str">
        <f t="shared" ca="1" si="72"/>
        <v/>
      </c>
      <c r="L925" s="142"/>
      <c r="M925" s="142"/>
      <c r="N925" s="142"/>
      <c r="O925" s="146"/>
      <c r="P925" s="146"/>
      <c r="Q925" s="145">
        <f t="shared" si="74"/>
        <v>0</v>
      </c>
      <c r="R925" s="126">
        <f t="shared" si="73"/>
        <v>0</v>
      </c>
    </row>
    <row r="926" spans="1:18" x14ac:dyDescent="0.55000000000000004">
      <c r="A926">
        <v>917</v>
      </c>
      <c r="B926" s="142"/>
      <c r="C926" s="142"/>
      <c r="D926" s="142"/>
      <c r="E926" s="142"/>
      <c r="F926" s="142"/>
      <c r="G926" t="str">
        <f t="shared" si="70"/>
        <v/>
      </c>
      <c r="H926" s="142"/>
      <c r="I926" t="str">
        <f t="shared" ca="1" si="71"/>
        <v/>
      </c>
      <c r="J926" s="142"/>
      <c r="K926" t="str">
        <f t="shared" ca="1" si="72"/>
        <v/>
      </c>
      <c r="L926" s="142"/>
      <c r="M926" s="142"/>
      <c r="N926" s="142"/>
      <c r="O926" s="146"/>
      <c r="P926" s="146"/>
      <c r="Q926" s="145">
        <f t="shared" si="74"/>
        <v>0</v>
      </c>
      <c r="R926" s="126">
        <f t="shared" si="73"/>
        <v>0</v>
      </c>
    </row>
    <row r="927" spans="1:18" x14ac:dyDescent="0.55000000000000004">
      <c r="A927">
        <v>918</v>
      </c>
      <c r="B927" s="142"/>
      <c r="C927" s="142"/>
      <c r="D927" s="142"/>
      <c r="E927" s="142"/>
      <c r="F927" s="142"/>
      <c r="G927" t="str">
        <f t="shared" si="70"/>
        <v/>
      </c>
      <c r="H927" s="142"/>
      <c r="I927" t="str">
        <f t="shared" ca="1" si="71"/>
        <v/>
      </c>
      <c r="J927" s="142"/>
      <c r="K927" t="str">
        <f t="shared" ca="1" si="72"/>
        <v/>
      </c>
      <c r="L927" s="142"/>
      <c r="M927" s="142"/>
      <c r="N927" s="142"/>
      <c r="O927" s="146"/>
      <c r="P927" s="146"/>
      <c r="Q927" s="145">
        <f t="shared" si="74"/>
        <v>0</v>
      </c>
      <c r="R927" s="126">
        <f t="shared" si="73"/>
        <v>0</v>
      </c>
    </row>
    <row r="928" spans="1:18" x14ac:dyDescent="0.55000000000000004">
      <c r="A928">
        <v>919</v>
      </c>
      <c r="B928" s="142"/>
      <c r="C928" s="142"/>
      <c r="D928" s="142"/>
      <c r="E928" s="142"/>
      <c r="F928" s="142"/>
      <c r="G928" t="str">
        <f t="shared" si="70"/>
        <v/>
      </c>
      <c r="H928" s="142"/>
      <c r="I928" t="str">
        <f t="shared" ca="1" si="71"/>
        <v/>
      </c>
      <c r="J928" s="142"/>
      <c r="K928" t="str">
        <f t="shared" ca="1" si="72"/>
        <v/>
      </c>
      <c r="L928" s="142"/>
      <c r="M928" s="142"/>
      <c r="N928" s="142"/>
      <c r="O928" s="146"/>
      <c r="P928" s="146"/>
      <c r="Q928" s="145">
        <f t="shared" si="74"/>
        <v>0</v>
      </c>
      <c r="R928" s="126">
        <f t="shared" si="73"/>
        <v>0</v>
      </c>
    </row>
    <row r="929" spans="1:18" x14ac:dyDescent="0.55000000000000004">
      <c r="A929">
        <v>920</v>
      </c>
      <c r="B929" s="142"/>
      <c r="C929" s="142"/>
      <c r="D929" s="142"/>
      <c r="E929" s="142"/>
      <c r="F929" s="142"/>
      <c r="G929" t="str">
        <f t="shared" si="70"/>
        <v/>
      </c>
      <c r="H929" s="142"/>
      <c r="I929" t="str">
        <f t="shared" ca="1" si="71"/>
        <v/>
      </c>
      <c r="J929" s="142"/>
      <c r="K929" t="str">
        <f t="shared" ca="1" si="72"/>
        <v/>
      </c>
      <c r="L929" s="142"/>
      <c r="M929" s="142"/>
      <c r="N929" s="142"/>
      <c r="O929" s="146"/>
      <c r="P929" s="146"/>
      <c r="Q929" s="145">
        <f t="shared" si="74"/>
        <v>0</v>
      </c>
      <c r="R929" s="126">
        <f t="shared" si="73"/>
        <v>0</v>
      </c>
    </row>
    <row r="930" spans="1:18" x14ac:dyDescent="0.55000000000000004">
      <c r="A930">
        <v>921</v>
      </c>
      <c r="B930" s="142"/>
      <c r="C930" s="142"/>
      <c r="D930" s="142"/>
      <c r="E930" s="142"/>
      <c r="F930" s="142"/>
      <c r="G930" t="str">
        <f t="shared" si="70"/>
        <v/>
      </c>
      <c r="H930" s="142"/>
      <c r="I930" t="str">
        <f t="shared" ca="1" si="71"/>
        <v/>
      </c>
      <c r="J930" s="142"/>
      <c r="K930" t="str">
        <f t="shared" ca="1" si="72"/>
        <v/>
      </c>
      <c r="L930" s="142"/>
      <c r="M930" s="142"/>
      <c r="N930" s="142"/>
      <c r="O930" s="146"/>
      <c r="P930" s="146"/>
      <c r="Q930" s="145">
        <f t="shared" si="74"/>
        <v>0</v>
      </c>
      <c r="R930" s="126">
        <f t="shared" si="73"/>
        <v>0</v>
      </c>
    </row>
    <row r="931" spans="1:18" x14ac:dyDescent="0.55000000000000004">
      <c r="A931">
        <v>922</v>
      </c>
      <c r="B931" s="142"/>
      <c r="C931" s="142"/>
      <c r="D931" s="142"/>
      <c r="E931" s="142"/>
      <c r="F931" s="142"/>
      <c r="G931" t="str">
        <f t="shared" si="70"/>
        <v/>
      </c>
      <c r="H931" s="142"/>
      <c r="I931" t="str">
        <f t="shared" ca="1" si="71"/>
        <v/>
      </c>
      <c r="J931" s="142"/>
      <c r="K931" t="str">
        <f t="shared" ca="1" si="72"/>
        <v/>
      </c>
      <c r="L931" s="142"/>
      <c r="M931" s="142"/>
      <c r="N931" s="142"/>
      <c r="O931" s="146"/>
      <c r="P931" s="146"/>
      <c r="Q931" s="145">
        <f t="shared" si="74"/>
        <v>0</v>
      </c>
      <c r="R931" s="126">
        <f t="shared" si="73"/>
        <v>0</v>
      </c>
    </row>
    <row r="932" spans="1:18" x14ac:dyDescent="0.55000000000000004">
      <c r="A932">
        <v>923</v>
      </c>
      <c r="B932" s="142"/>
      <c r="C932" s="142"/>
      <c r="D932" s="142"/>
      <c r="E932" s="142"/>
      <c r="F932" s="142"/>
      <c r="G932" t="str">
        <f t="shared" si="70"/>
        <v/>
      </c>
      <c r="H932" s="142"/>
      <c r="I932" t="str">
        <f t="shared" ca="1" si="71"/>
        <v/>
      </c>
      <c r="J932" s="142"/>
      <c r="K932" t="str">
        <f t="shared" ca="1" si="72"/>
        <v/>
      </c>
      <c r="L932" s="142"/>
      <c r="M932" s="142"/>
      <c r="N932" s="142"/>
      <c r="O932" s="146"/>
      <c r="P932" s="146"/>
      <c r="Q932" s="145">
        <f t="shared" si="74"/>
        <v>0</v>
      </c>
      <c r="R932" s="126">
        <f t="shared" si="73"/>
        <v>0</v>
      </c>
    </row>
    <row r="933" spans="1:18" x14ac:dyDescent="0.55000000000000004">
      <c r="A933">
        <v>924</v>
      </c>
      <c r="B933" s="142"/>
      <c r="C933" s="142"/>
      <c r="D933" s="142"/>
      <c r="E933" s="142"/>
      <c r="F933" s="142"/>
      <c r="G933" t="str">
        <f t="shared" si="70"/>
        <v/>
      </c>
      <c r="H933" s="142"/>
      <c r="I933" t="str">
        <f t="shared" ca="1" si="71"/>
        <v/>
      </c>
      <c r="J933" s="142"/>
      <c r="K933" t="str">
        <f t="shared" ca="1" si="72"/>
        <v/>
      </c>
      <c r="L933" s="142"/>
      <c r="M933" s="142"/>
      <c r="N933" s="142"/>
      <c r="O933" s="146"/>
      <c r="P933" s="146"/>
      <c r="Q933" s="145">
        <f t="shared" si="74"/>
        <v>0</v>
      </c>
      <c r="R933" s="126">
        <f t="shared" si="73"/>
        <v>0</v>
      </c>
    </row>
    <row r="934" spans="1:18" x14ac:dyDescent="0.55000000000000004">
      <c r="A934">
        <v>925</v>
      </c>
      <c r="B934" s="142"/>
      <c r="C934" s="142"/>
      <c r="D934" s="142"/>
      <c r="E934" s="142"/>
      <c r="F934" s="142"/>
      <c r="G934" t="str">
        <f t="shared" si="70"/>
        <v/>
      </c>
      <c r="H934" s="142"/>
      <c r="I934" t="str">
        <f t="shared" ca="1" si="71"/>
        <v/>
      </c>
      <c r="J934" s="142"/>
      <c r="K934" t="str">
        <f t="shared" ca="1" si="72"/>
        <v/>
      </c>
      <c r="L934" s="142"/>
      <c r="M934" s="142"/>
      <c r="N934" s="142"/>
      <c r="O934" s="146"/>
      <c r="P934" s="146"/>
      <c r="Q934" s="145">
        <f t="shared" si="74"/>
        <v>0</v>
      </c>
      <c r="R934" s="126">
        <f t="shared" si="73"/>
        <v>0</v>
      </c>
    </row>
    <row r="935" spans="1:18" x14ac:dyDescent="0.55000000000000004">
      <c r="A935">
        <v>926</v>
      </c>
      <c r="B935" s="142"/>
      <c r="C935" s="142"/>
      <c r="D935" s="142"/>
      <c r="E935" s="142"/>
      <c r="F935" s="142"/>
      <c r="G935" t="str">
        <f t="shared" si="70"/>
        <v/>
      </c>
      <c r="H935" s="142"/>
      <c r="I935" t="str">
        <f t="shared" ca="1" si="71"/>
        <v/>
      </c>
      <c r="J935" s="142"/>
      <c r="K935" t="str">
        <f t="shared" ca="1" si="72"/>
        <v/>
      </c>
      <c r="L935" s="142"/>
      <c r="M935" s="142"/>
      <c r="N935" s="142"/>
      <c r="O935" s="146"/>
      <c r="P935" s="146"/>
      <c r="Q935" s="145">
        <f t="shared" si="74"/>
        <v>0</v>
      </c>
      <c r="R935" s="126">
        <f t="shared" si="73"/>
        <v>0</v>
      </c>
    </row>
    <row r="936" spans="1:18" x14ac:dyDescent="0.55000000000000004">
      <c r="A936">
        <v>927</v>
      </c>
      <c r="B936" s="142"/>
      <c r="C936" s="142"/>
      <c r="D936" s="142"/>
      <c r="E936" s="142"/>
      <c r="F936" s="142"/>
      <c r="G936" t="str">
        <f t="shared" si="70"/>
        <v/>
      </c>
      <c r="H936" s="142"/>
      <c r="I936" t="str">
        <f t="shared" ca="1" si="71"/>
        <v/>
      </c>
      <c r="J936" s="142"/>
      <c r="K936" t="str">
        <f t="shared" ca="1" si="72"/>
        <v/>
      </c>
      <c r="L936" s="142"/>
      <c r="M936" s="142"/>
      <c r="N936" s="142"/>
      <c r="O936" s="146"/>
      <c r="P936" s="146"/>
      <c r="Q936" s="145">
        <f t="shared" si="74"/>
        <v>0</v>
      </c>
      <c r="R936" s="126">
        <f t="shared" si="73"/>
        <v>0</v>
      </c>
    </row>
    <row r="937" spans="1:18" x14ac:dyDescent="0.55000000000000004">
      <c r="A937">
        <v>928</v>
      </c>
      <c r="B937" s="142"/>
      <c r="C937" s="142"/>
      <c r="D937" s="142"/>
      <c r="E937" s="142"/>
      <c r="F937" s="142"/>
      <c r="G937" t="str">
        <f t="shared" si="70"/>
        <v/>
      </c>
      <c r="H937" s="142"/>
      <c r="I937" t="str">
        <f t="shared" ca="1" si="71"/>
        <v/>
      </c>
      <c r="J937" s="142"/>
      <c r="K937" t="str">
        <f t="shared" ca="1" si="72"/>
        <v/>
      </c>
      <c r="L937" s="142"/>
      <c r="M937" s="142"/>
      <c r="N937" s="142"/>
      <c r="O937" s="146"/>
      <c r="P937" s="146"/>
      <c r="Q937" s="145">
        <f t="shared" si="74"/>
        <v>0</v>
      </c>
      <c r="R937" s="126">
        <f t="shared" si="73"/>
        <v>0</v>
      </c>
    </row>
    <row r="938" spans="1:18" x14ac:dyDescent="0.55000000000000004">
      <c r="A938">
        <v>929</v>
      </c>
      <c r="B938" s="142"/>
      <c r="C938" s="142"/>
      <c r="D938" s="142"/>
      <c r="E938" s="142"/>
      <c r="F938" s="142"/>
      <c r="G938" t="str">
        <f t="shared" si="70"/>
        <v/>
      </c>
      <c r="H938" s="142"/>
      <c r="I938" t="str">
        <f t="shared" ca="1" si="71"/>
        <v/>
      </c>
      <c r="J938" s="142"/>
      <c r="K938" t="str">
        <f t="shared" ca="1" si="72"/>
        <v/>
      </c>
      <c r="L938" s="142"/>
      <c r="M938" s="142"/>
      <c r="N938" s="142"/>
      <c r="O938" s="146"/>
      <c r="P938" s="146"/>
      <c r="Q938" s="145">
        <f t="shared" si="74"/>
        <v>0</v>
      </c>
      <c r="R938" s="126">
        <f t="shared" si="73"/>
        <v>0</v>
      </c>
    </row>
    <row r="939" spans="1:18" x14ac:dyDescent="0.55000000000000004">
      <c r="A939">
        <v>930</v>
      </c>
      <c r="B939" s="142"/>
      <c r="C939" s="142"/>
      <c r="D939" s="142"/>
      <c r="E939" s="142"/>
      <c r="F939" s="142"/>
      <c r="G939" t="str">
        <f t="shared" si="70"/>
        <v/>
      </c>
      <c r="H939" s="142"/>
      <c r="I939" t="str">
        <f t="shared" ca="1" si="71"/>
        <v/>
      </c>
      <c r="J939" s="142"/>
      <c r="K939" t="str">
        <f t="shared" ca="1" si="72"/>
        <v/>
      </c>
      <c r="L939" s="142"/>
      <c r="M939" s="142"/>
      <c r="N939" s="142"/>
      <c r="O939" s="146"/>
      <c r="P939" s="146"/>
      <c r="Q939" s="145">
        <f t="shared" si="74"/>
        <v>0</v>
      </c>
      <c r="R939" s="126">
        <f t="shared" si="73"/>
        <v>0</v>
      </c>
    </row>
    <row r="940" spans="1:18" x14ac:dyDescent="0.55000000000000004">
      <c r="A940">
        <v>931</v>
      </c>
      <c r="B940" s="142"/>
      <c r="C940" s="142"/>
      <c r="D940" s="142"/>
      <c r="E940" s="142"/>
      <c r="F940" s="142"/>
      <c r="G940" t="str">
        <f t="shared" si="70"/>
        <v/>
      </c>
      <c r="H940" s="142"/>
      <c r="I940" t="str">
        <f t="shared" ca="1" si="71"/>
        <v/>
      </c>
      <c r="J940" s="142"/>
      <c r="K940" t="str">
        <f t="shared" ca="1" si="72"/>
        <v/>
      </c>
      <c r="L940" s="142"/>
      <c r="M940" s="142"/>
      <c r="N940" s="142"/>
      <c r="O940" s="146"/>
      <c r="P940" s="146"/>
      <c r="Q940" s="145">
        <f t="shared" si="74"/>
        <v>0</v>
      </c>
      <c r="R940" s="126">
        <f t="shared" si="73"/>
        <v>0</v>
      </c>
    </row>
    <row r="941" spans="1:18" x14ac:dyDescent="0.55000000000000004">
      <c r="A941">
        <v>932</v>
      </c>
      <c r="B941" s="142"/>
      <c r="C941" s="142"/>
      <c r="D941" s="142"/>
      <c r="E941" s="142"/>
      <c r="F941" s="142"/>
      <c r="G941" t="str">
        <f t="shared" si="70"/>
        <v/>
      </c>
      <c r="H941" s="142"/>
      <c r="I941" t="str">
        <f t="shared" ca="1" si="71"/>
        <v/>
      </c>
      <c r="J941" s="142"/>
      <c r="K941" t="str">
        <f t="shared" ca="1" si="72"/>
        <v/>
      </c>
      <c r="L941" s="142"/>
      <c r="M941" s="142"/>
      <c r="N941" s="142"/>
      <c r="O941" s="146"/>
      <c r="P941" s="146"/>
      <c r="Q941" s="145">
        <f t="shared" si="74"/>
        <v>0</v>
      </c>
      <c r="R941" s="126">
        <f t="shared" si="73"/>
        <v>0</v>
      </c>
    </row>
    <row r="942" spans="1:18" x14ac:dyDescent="0.55000000000000004">
      <c r="A942">
        <v>933</v>
      </c>
      <c r="B942" s="142"/>
      <c r="C942" s="142"/>
      <c r="D942" s="142"/>
      <c r="E942" s="142"/>
      <c r="F942" s="142"/>
      <c r="G942" t="str">
        <f t="shared" si="70"/>
        <v/>
      </c>
      <c r="H942" s="142"/>
      <c r="I942" t="str">
        <f t="shared" ca="1" si="71"/>
        <v/>
      </c>
      <c r="J942" s="142"/>
      <c r="K942" t="str">
        <f t="shared" ca="1" si="72"/>
        <v/>
      </c>
      <c r="L942" s="142"/>
      <c r="M942" s="142"/>
      <c r="N942" s="142"/>
      <c r="O942" s="146"/>
      <c r="P942" s="146"/>
      <c r="Q942" s="145">
        <f t="shared" si="74"/>
        <v>0</v>
      </c>
      <c r="R942" s="126">
        <f t="shared" si="73"/>
        <v>0</v>
      </c>
    </row>
    <row r="943" spans="1:18" x14ac:dyDescent="0.55000000000000004">
      <c r="A943">
        <v>934</v>
      </c>
      <c r="B943" s="142"/>
      <c r="C943" s="142"/>
      <c r="D943" s="142"/>
      <c r="E943" s="142"/>
      <c r="F943" s="142"/>
      <c r="G943" t="str">
        <f t="shared" si="70"/>
        <v/>
      </c>
      <c r="H943" s="142"/>
      <c r="I943" t="str">
        <f t="shared" ca="1" si="71"/>
        <v/>
      </c>
      <c r="J943" s="142"/>
      <c r="K943" t="str">
        <f t="shared" ca="1" si="72"/>
        <v/>
      </c>
      <c r="L943" s="142"/>
      <c r="M943" s="142"/>
      <c r="N943" s="142"/>
      <c r="O943" s="146"/>
      <c r="P943" s="146"/>
      <c r="Q943" s="145">
        <f t="shared" si="74"/>
        <v>0</v>
      </c>
      <c r="R943" s="126">
        <f t="shared" si="73"/>
        <v>0</v>
      </c>
    </row>
    <row r="944" spans="1:18" x14ac:dyDescent="0.55000000000000004">
      <c r="A944">
        <v>935</v>
      </c>
      <c r="B944" s="142"/>
      <c r="C944" s="142"/>
      <c r="D944" s="142"/>
      <c r="E944" s="142"/>
      <c r="F944" s="142"/>
      <c r="G944" t="str">
        <f t="shared" si="70"/>
        <v/>
      </c>
      <c r="H944" s="142"/>
      <c r="I944" t="str">
        <f t="shared" ca="1" si="71"/>
        <v/>
      </c>
      <c r="J944" s="142"/>
      <c r="K944" t="str">
        <f t="shared" ca="1" si="72"/>
        <v/>
      </c>
      <c r="L944" s="142"/>
      <c r="M944" s="142"/>
      <c r="N944" s="142"/>
      <c r="O944" s="146"/>
      <c r="P944" s="146"/>
      <c r="Q944" s="145">
        <f t="shared" si="74"/>
        <v>0</v>
      </c>
      <c r="R944" s="126">
        <f t="shared" si="73"/>
        <v>0</v>
      </c>
    </row>
    <row r="945" spans="1:18" x14ac:dyDescent="0.55000000000000004">
      <c r="A945">
        <v>936</v>
      </c>
      <c r="B945" s="142"/>
      <c r="C945" s="142"/>
      <c r="D945" s="142"/>
      <c r="E945" s="142"/>
      <c r="F945" s="142"/>
      <c r="G945" t="str">
        <f t="shared" si="70"/>
        <v/>
      </c>
      <c r="H945" s="142"/>
      <c r="I945" t="str">
        <f t="shared" ca="1" si="71"/>
        <v/>
      </c>
      <c r="J945" s="142"/>
      <c r="K945" t="str">
        <f t="shared" ca="1" si="72"/>
        <v/>
      </c>
      <c r="L945" s="142"/>
      <c r="M945" s="142"/>
      <c r="N945" s="142"/>
      <c r="O945" s="146"/>
      <c r="P945" s="146"/>
      <c r="Q945" s="145">
        <f t="shared" si="74"/>
        <v>0</v>
      </c>
      <c r="R945" s="126">
        <f t="shared" si="73"/>
        <v>0</v>
      </c>
    </row>
    <row r="946" spans="1:18" x14ac:dyDescent="0.55000000000000004">
      <c r="A946">
        <v>937</v>
      </c>
      <c r="B946" s="142"/>
      <c r="C946" s="142"/>
      <c r="D946" s="142"/>
      <c r="E946" s="142"/>
      <c r="F946" s="142"/>
      <c r="G946" t="str">
        <f t="shared" si="70"/>
        <v/>
      </c>
      <c r="H946" s="142"/>
      <c r="I946" t="str">
        <f t="shared" ca="1" si="71"/>
        <v/>
      </c>
      <c r="J946" s="142"/>
      <c r="K946" t="str">
        <f t="shared" ca="1" si="72"/>
        <v/>
      </c>
      <c r="L946" s="142"/>
      <c r="M946" s="142"/>
      <c r="N946" s="142"/>
      <c r="O946" s="146"/>
      <c r="P946" s="146"/>
      <c r="Q946" s="145">
        <f t="shared" si="74"/>
        <v>0</v>
      </c>
      <c r="R946" s="126">
        <f t="shared" si="73"/>
        <v>0</v>
      </c>
    </row>
    <row r="947" spans="1:18" x14ac:dyDescent="0.55000000000000004">
      <c r="A947">
        <v>938</v>
      </c>
      <c r="B947" s="142"/>
      <c r="C947" s="142"/>
      <c r="D947" s="142"/>
      <c r="E947" s="142"/>
      <c r="F947" s="142"/>
      <c r="G947" t="str">
        <f t="shared" si="70"/>
        <v/>
      </c>
      <c r="H947" s="142"/>
      <c r="I947" t="str">
        <f t="shared" ca="1" si="71"/>
        <v/>
      </c>
      <c r="J947" s="142"/>
      <c r="K947" t="str">
        <f t="shared" ca="1" si="72"/>
        <v/>
      </c>
      <c r="L947" s="142"/>
      <c r="M947" s="142"/>
      <c r="N947" s="142"/>
      <c r="O947" s="146"/>
      <c r="P947" s="146"/>
      <c r="Q947" s="145">
        <f t="shared" si="74"/>
        <v>0</v>
      </c>
      <c r="R947" s="126">
        <f t="shared" si="73"/>
        <v>0</v>
      </c>
    </row>
    <row r="948" spans="1:18" x14ac:dyDescent="0.55000000000000004">
      <c r="A948">
        <v>939</v>
      </c>
      <c r="B948" s="142"/>
      <c r="C948" s="142"/>
      <c r="D948" s="142"/>
      <c r="E948" s="142"/>
      <c r="F948" s="142"/>
      <c r="G948" t="str">
        <f t="shared" si="70"/>
        <v/>
      </c>
      <c r="H948" s="142"/>
      <c r="I948" t="str">
        <f t="shared" ca="1" si="71"/>
        <v/>
      </c>
      <c r="J948" s="142"/>
      <c r="K948" t="str">
        <f t="shared" ca="1" si="72"/>
        <v/>
      </c>
      <c r="L948" s="142"/>
      <c r="M948" s="142"/>
      <c r="N948" s="142"/>
      <c r="O948" s="146"/>
      <c r="P948" s="146"/>
      <c r="Q948" s="145">
        <f t="shared" si="74"/>
        <v>0</v>
      </c>
      <c r="R948" s="126">
        <f t="shared" si="73"/>
        <v>0</v>
      </c>
    </row>
    <row r="949" spans="1:18" x14ac:dyDescent="0.55000000000000004">
      <c r="A949">
        <v>940</v>
      </c>
      <c r="B949" s="142"/>
      <c r="C949" s="142"/>
      <c r="D949" s="142"/>
      <c r="E949" s="142"/>
      <c r="F949" s="142"/>
      <c r="G949" t="str">
        <f t="shared" si="70"/>
        <v/>
      </c>
      <c r="H949" s="142"/>
      <c r="I949" t="str">
        <f t="shared" ca="1" si="71"/>
        <v/>
      </c>
      <c r="J949" s="142"/>
      <c r="K949" t="str">
        <f t="shared" ca="1" si="72"/>
        <v/>
      </c>
      <c r="L949" s="142"/>
      <c r="M949" s="142"/>
      <c r="N949" s="142"/>
      <c r="O949" s="146"/>
      <c r="P949" s="146"/>
      <c r="Q949" s="145">
        <f t="shared" si="74"/>
        <v>0</v>
      </c>
      <c r="R949" s="126">
        <f t="shared" si="73"/>
        <v>0</v>
      </c>
    </row>
    <row r="950" spans="1:18" x14ac:dyDescent="0.55000000000000004">
      <c r="A950">
        <v>941</v>
      </c>
      <c r="B950" s="142"/>
      <c r="C950" s="142"/>
      <c r="D950" s="142"/>
      <c r="E950" s="142"/>
      <c r="F950" s="142"/>
      <c r="G950" t="str">
        <f t="shared" si="70"/>
        <v/>
      </c>
      <c r="H950" s="142"/>
      <c r="I950" t="str">
        <f t="shared" ca="1" si="71"/>
        <v/>
      </c>
      <c r="J950" s="142"/>
      <c r="K950" t="str">
        <f t="shared" ca="1" si="72"/>
        <v/>
      </c>
      <c r="L950" s="142"/>
      <c r="M950" s="142"/>
      <c r="N950" s="142"/>
      <c r="O950" s="146"/>
      <c r="P950" s="146"/>
      <c r="Q950" s="145">
        <f t="shared" si="74"/>
        <v>0</v>
      </c>
      <c r="R950" s="126">
        <f t="shared" si="73"/>
        <v>0</v>
      </c>
    </row>
    <row r="951" spans="1:18" x14ac:dyDescent="0.55000000000000004">
      <c r="A951">
        <v>942</v>
      </c>
      <c r="B951" s="142"/>
      <c r="C951" s="142"/>
      <c r="D951" s="142"/>
      <c r="E951" s="142"/>
      <c r="F951" s="142"/>
      <c r="G951" t="str">
        <f t="shared" si="70"/>
        <v/>
      </c>
      <c r="H951" s="142"/>
      <c r="I951" t="str">
        <f t="shared" ca="1" si="71"/>
        <v/>
      </c>
      <c r="J951" s="142"/>
      <c r="K951" t="str">
        <f t="shared" ca="1" si="72"/>
        <v/>
      </c>
      <c r="L951" s="142"/>
      <c r="M951" s="142"/>
      <c r="N951" s="142"/>
      <c r="O951" s="146"/>
      <c r="P951" s="146"/>
      <c r="Q951" s="145">
        <f t="shared" si="74"/>
        <v>0</v>
      </c>
      <c r="R951" s="126">
        <f t="shared" si="73"/>
        <v>0</v>
      </c>
    </row>
    <row r="952" spans="1:18" x14ac:dyDescent="0.55000000000000004">
      <c r="A952">
        <v>943</v>
      </c>
      <c r="B952" s="142"/>
      <c r="C952" s="142"/>
      <c r="D952" s="142"/>
      <c r="E952" s="142"/>
      <c r="F952" s="142"/>
      <c r="G952" t="str">
        <f t="shared" si="70"/>
        <v/>
      </c>
      <c r="H952" s="142"/>
      <c r="I952" t="str">
        <f t="shared" ca="1" si="71"/>
        <v/>
      </c>
      <c r="J952" s="142"/>
      <c r="K952" t="str">
        <f t="shared" ca="1" si="72"/>
        <v/>
      </c>
      <c r="L952" s="142"/>
      <c r="M952" s="142"/>
      <c r="N952" s="142"/>
      <c r="O952" s="146"/>
      <c r="P952" s="146"/>
      <c r="Q952" s="145">
        <f t="shared" si="74"/>
        <v>0</v>
      </c>
      <c r="R952" s="126">
        <f t="shared" si="73"/>
        <v>0</v>
      </c>
    </row>
    <row r="953" spans="1:18" x14ac:dyDescent="0.55000000000000004">
      <c r="A953">
        <v>944</v>
      </c>
      <c r="B953" s="142"/>
      <c r="C953" s="142"/>
      <c r="D953" s="142"/>
      <c r="E953" s="142"/>
      <c r="F953" s="142"/>
      <c r="G953" t="str">
        <f t="shared" si="70"/>
        <v/>
      </c>
      <c r="H953" s="142"/>
      <c r="I953" t="str">
        <f t="shared" ca="1" si="71"/>
        <v/>
      </c>
      <c r="J953" s="142"/>
      <c r="K953" t="str">
        <f t="shared" ca="1" si="72"/>
        <v/>
      </c>
      <c r="L953" s="142"/>
      <c r="M953" s="142"/>
      <c r="N953" s="142"/>
      <c r="O953" s="146"/>
      <c r="P953" s="146"/>
      <c r="Q953" s="145">
        <f t="shared" si="74"/>
        <v>0</v>
      </c>
      <c r="R953" s="126">
        <f t="shared" si="73"/>
        <v>0</v>
      </c>
    </row>
    <row r="954" spans="1:18" x14ac:dyDescent="0.55000000000000004">
      <c r="A954">
        <v>945</v>
      </c>
      <c r="B954" s="142"/>
      <c r="C954" s="142"/>
      <c r="D954" s="142"/>
      <c r="E954" s="142"/>
      <c r="F954" s="142"/>
      <c r="G954" t="str">
        <f t="shared" si="70"/>
        <v/>
      </c>
      <c r="H954" s="142"/>
      <c r="I954" t="str">
        <f t="shared" ca="1" si="71"/>
        <v/>
      </c>
      <c r="J954" s="142"/>
      <c r="K954" t="str">
        <f t="shared" ca="1" si="72"/>
        <v/>
      </c>
      <c r="L954" s="142"/>
      <c r="M954" s="142"/>
      <c r="N954" s="142"/>
      <c r="O954" s="146"/>
      <c r="P954" s="146"/>
      <c r="Q954" s="145">
        <f t="shared" si="74"/>
        <v>0</v>
      </c>
      <c r="R954" s="126">
        <f t="shared" si="73"/>
        <v>0</v>
      </c>
    </row>
    <row r="955" spans="1:18" x14ac:dyDescent="0.55000000000000004">
      <c r="A955">
        <v>946</v>
      </c>
      <c r="B955" s="142"/>
      <c r="C955" s="142"/>
      <c r="D955" s="142"/>
      <c r="E955" s="142"/>
      <c r="F955" s="142"/>
      <c r="G955" t="str">
        <f t="shared" si="70"/>
        <v/>
      </c>
      <c r="H955" s="142"/>
      <c r="I955" t="str">
        <f t="shared" ca="1" si="71"/>
        <v/>
      </c>
      <c r="J955" s="142"/>
      <c r="K955" t="str">
        <f t="shared" ca="1" si="72"/>
        <v/>
      </c>
      <c r="L955" s="142"/>
      <c r="M955" s="142"/>
      <c r="N955" s="142"/>
      <c r="O955" s="146"/>
      <c r="P955" s="146"/>
      <c r="Q955" s="145">
        <f t="shared" si="74"/>
        <v>0</v>
      </c>
      <c r="R955" s="126">
        <f t="shared" si="73"/>
        <v>0</v>
      </c>
    </row>
    <row r="956" spans="1:18" x14ac:dyDescent="0.55000000000000004">
      <c r="A956">
        <v>947</v>
      </c>
      <c r="B956" s="142"/>
      <c r="C956" s="142"/>
      <c r="D956" s="142"/>
      <c r="E956" s="142"/>
      <c r="F956" s="142"/>
      <c r="G956" t="str">
        <f t="shared" si="70"/>
        <v/>
      </c>
      <c r="H956" s="142"/>
      <c r="I956" t="str">
        <f t="shared" ca="1" si="71"/>
        <v/>
      </c>
      <c r="J956" s="142"/>
      <c r="K956" t="str">
        <f t="shared" ca="1" si="72"/>
        <v/>
      </c>
      <c r="L956" s="142"/>
      <c r="M956" s="142"/>
      <c r="N956" s="142"/>
      <c r="O956" s="146"/>
      <c r="P956" s="146"/>
      <c r="Q956" s="145">
        <f t="shared" si="74"/>
        <v>0</v>
      </c>
      <c r="R956" s="126">
        <f t="shared" si="73"/>
        <v>0</v>
      </c>
    </row>
    <row r="957" spans="1:18" x14ac:dyDescent="0.55000000000000004">
      <c r="A957">
        <v>948</v>
      </c>
      <c r="B957" s="142"/>
      <c r="C957" s="142"/>
      <c r="D957" s="142"/>
      <c r="E957" s="142"/>
      <c r="F957" s="142"/>
      <c r="G957" t="str">
        <f t="shared" si="70"/>
        <v/>
      </c>
      <c r="H957" s="142"/>
      <c r="I957" t="str">
        <f t="shared" ca="1" si="71"/>
        <v/>
      </c>
      <c r="J957" s="142"/>
      <c r="K957" t="str">
        <f t="shared" ca="1" si="72"/>
        <v/>
      </c>
      <c r="L957" s="142"/>
      <c r="M957" s="142"/>
      <c r="N957" s="142"/>
      <c r="O957" s="146"/>
      <c r="P957" s="146"/>
      <c r="Q957" s="145">
        <f t="shared" si="74"/>
        <v>0</v>
      </c>
      <c r="R957" s="126">
        <f t="shared" si="73"/>
        <v>0</v>
      </c>
    </row>
    <row r="958" spans="1:18" x14ac:dyDescent="0.55000000000000004">
      <c r="A958">
        <v>949</v>
      </c>
      <c r="B958" s="142"/>
      <c r="C958" s="142"/>
      <c r="D958" s="142"/>
      <c r="E958" s="142"/>
      <c r="F958" s="142"/>
      <c r="G958" t="str">
        <f t="shared" si="70"/>
        <v/>
      </c>
      <c r="H958" s="142"/>
      <c r="I958" t="str">
        <f t="shared" ca="1" si="71"/>
        <v/>
      </c>
      <c r="J958" s="142"/>
      <c r="K958" t="str">
        <f t="shared" ca="1" si="72"/>
        <v/>
      </c>
      <c r="L958" s="142"/>
      <c r="M958" s="142"/>
      <c r="N958" s="142"/>
      <c r="O958" s="146"/>
      <c r="P958" s="146"/>
      <c r="Q958" s="145">
        <f t="shared" si="74"/>
        <v>0</v>
      </c>
      <c r="R958" s="126">
        <f t="shared" si="73"/>
        <v>0</v>
      </c>
    </row>
    <row r="959" spans="1:18" x14ac:dyDescent="0.55000000000000004">
      <c r="A959">
        <v>950</v>
      </c>
      <c r="B959" s="142"/>
      <c r="C959" s="142"/>
      <c r="D959" s="142"/>
      <c r="E959" s="142"/>
      <c r="F959" s="142"/>
      <c r="G959" t="str">
        <f t="shared" si="70"/>
        <v/>
      </c>
      <c r="H959" s="142"/>
      <c r="I959" t="str">
        <f t="shared" ca="1" si="71"/>
        <v/>
      </c>
      <c r="J959" s="142"/>
      <c r="K959" t="str">
        <f t="shared" ca="1" si="72"/>
        <v/>
      </c>
      <c r="L959" s="142"/>
      <c r="M959" s="142"/>
      <c r="N959" s="142"/>
      <c r="O959" s="146"/>
      <c r="P959" s="146"/>
      <c r="Q959" s="145">
        <f t="shared" si="74"/>
        <v>0</v>
      </c>
      <c r="R959" s="126">
        <f t="shared" si="73"/>
        <v>0</v>
      </c>
    </row>
    <row r="960" spans="1:18" x14ac:dyDescent="0.55000000000000004">
      <c r="A960">
        <v>951</v>
      </c>
      <c r="B960" s="142"/>
      <c r="C960" s="142"/>
      <c r="D960" s="142"/>
      <c r="E960" s="142"/>
      <c r="F960" s="142"/>
      <c r="G960" t="str">
        <f t="shared" si="70"/>
        <v/>
      </c>
      <c r="H960" s="142"/>
      <c r="I960" t="str">
        <f t="shared" ca="1" si="71"/>
        <v/>
      </c>
      <c r="J960" s="142"/>
      <c r="K960" t="str">
        <f t="shared" ca="1" si="72"/>
        <v/>
      </c>
      <c r="L960" s="142"/>
      <c r="M960" s="142"/>
      <c r="N960" s="142"/>
      <c r="O960" s="146"/>
      <c r="P960" s="146"/>
      <c r="Q960" s="145">
        <f t="shared" si="74"/>
        <v>0</v>
      </c>
      <c r="R960" s="126">
        <f t="shared" si="73"/>
        <v>0</v>
      </c>
    </row>
    <row r="961" spans="1:18" x14ac:dyDescent="0.55000000000000004">
      <c r="A961">
        <v>952</v>
      </c>
      <c r="B961" s="142"/>
      <c r="C961" s="142"/>
      <c r="D961" s="142"/>
      <c r="E961" s="142"/>
      <c r="F961" s="142"/>
      <c r="G961" t="str">
        <f t="shared" si="70"/>
        <v/>
      </c>
      <c r="H961" s="142"/>
      <c r="I961" t="str">
        <f t="shared" ca="1" si="71"/>
        <v/>
      </c>
      <c r="J961" s="142"/>
      <c r="K961" t="str">
        <f t="shared" ca="1" si="72"/>
        <v/>
      </c>
      <c r="L961" s="142"/>
      <c r="M961" s="142"/>
      <c r="N961" s="142"/>
      <c r="O961" s="146"/>
      <c r="P961" s="146"/>
      <c r="Q961" s="145">
        <f t="shared" si="74"/>
        <v>0</v>
      </c>
      <c r="R961" s="126">
        <f t="shared" si="73"/>
        <v>0</v>
      </c>
    </row>
    <row r="962" spans="1:18" x14ac:dyDescent="0.55000000000000004">
      <c r="A962">
        <v>953</v>
      </c>
      <c r="B962" s="142"/>
      <c r="C962" s="142"/>
      <c r="D962" s="142"/>
      <c r="E962" s="142"/>
      <c r="F962" s="142"/>
      <c r="G962" t="str">
        <f t="shared" si="70"/>
        <v/>
      </c>
      <c r="H962" s="142"/>
      <c r="I962" t="str">
        <f t="shared" ca="1" si="71"/>
        <v/>
      </c>
      <c r="J962" s="142"/>
      <c r="K962" t="str">
        <f t="shared" ca="1" si="72"/>
        <v/>
      </c>
      <c r="L962" s="142"/>
      <c r="M962" s="142"/>
      <c r="N962" s="142"/>
      <c r="O962" s="146"/>
      <c r="P962" s="146"/>
      <c r="Q962" s="145">
        <f t="shared" si="74"/>
        <v>0</v>
      </c>
      <c r="R962" s="126">
        <f t="shared" si="73"/>
        <v>0</v>
      </c>
    </row>
    <row r="963" spans="1:18" x14ac:dyDescent="0.55000000000000004">
      <c r="A963">
        <v>954</v>
      </c>
      <c r="B963" s="142"/>
      <c r="C963" s="142"/>
      <c r="D963" s="142"/>
      <c r="E963" s="142"/>
      <c r="F963" s="142"/>
      <c r="G963" t="str">
        <f t="shared" si="70"/>
        <v/>
      </c>
      <c r="H963" s="142"/>
      <c r="I963" t="str">
        <f t="shared" ca="1" si="71"/>
        <v/>
      </c>
      <c r="J963" s="142"/>
      <c r="K963" t="str">
        <f t="shared" ca="1" si="72"/>
        <v/>
      </c>
      <c r="L963" s="142"/>
      <c r="M963" s="142"/>
      <c r="N963" s="142"/>
      <c r="O963" s="146"/>
      <c r="P963" s="146"/>
      <c r="Q963" s="145">
        <f t="shared" si="74"/>
        <v>0</v>
      </c>
      <c r="R963" s="126">
        <f t="shared" si="73"/>
        <v>0</v>
      </c>
    </row>
    <row r="964" spans="1:18" x14ac:dyDescent="0.55000000000000004">
      <c r="A964">
        <v>955</v>
      </c>
      <c r="B964" s="142"/>
      <c r="C964" s="142"/>
      <c r="D964" s="142"/>
      <c r="E964" s="142"/>
      <c r="F964" s="142"/>
      <c r="G964" t="str">
        <f t="shared" si="70"/>
        <v/>
      </c>
      <c r="H964" s="142"/>
      <c r="I964" t="str">
        <f t="shared" ca="1" si="71"/>
        <v/>
      </c>
      <c r="J964" s="142"/>
      <c r="K964" t="str">
        <f t="shared" ca="1" si="72"/>
        <v/>
      </c>
      <c r="L964" s="142"/>
      <c r="M964" s="142"/>
      <c r="N964" s="142"/>
      <c r="O964" s="146"/>
      <c r="P964" s="146"/>
      <c r="Q964" s="145">
        <f t="shared" si="74"/>
        <v>0</v>
      </c>
      <c r="R964" s="126">
        <f t="shared" si="73"/>
        <v>0</v>
      </c>
    </row>
    <row r="965" spans="1:18" x14ac:dyDescent="0.55000000000000004">
      <c r="A965">
        <v>956</v>
      </c>
      <c r="B965" s="142"/>
      <c r="C965" s="142"/>
      <c r="D965" s="142"/>
      <c r="E965" s="142"/>
      <c r="F965" s="142"/>
      <c r="G965" t="str">
        <f t="shared" si="70"/>
        <v/>
      </c>
      <c r="H965" s="142"/>
      <c r="I965" t="str">
        <f t="shared" ca="1" si="71"/>
        <v/>
      </c>
      <c r="J965" s="142"/>
      <c r="K965" t="str">
        <f t="shared" ca="1" si="72"/>
        <v/>
      </c>
      <c r="L965" s="142"/>
      <c r="M965" s="142"/>
      <c r="N965" s="142"/>
      <c r="O965" s="146"/>
      <c r="P965" s="146"/>
      <c r="Q965" s="145">
        <f t="shared" si="74"/>
        <v>0</v>
      </c>
      <c r="R965" s="126">
        <f t="shared" si="73"/>
        <v>0</v>
      </c>
    </row>
    <row r="966" spans="1:18" x14ac:dyDescent="0.55000000000000004">
      <c r="A966">
        <v>957</v>
      </c>
      <c r="B966" s="142"/>
      <c r="C966" s="142"/>
      <c r="D966" s="142"/>
      <c r="E966" s="142"/>
      <c r="F966" s="142"/>
      <c r="G966" t="str">
        <f t="shared" si="70"/>
        <v/>
      </c>
      <c r="H966" s="142"/>
      <c r="I966" t="str">
        <f t="shared" ca="1" si="71"/>
        <v/>
      </c>
      <c r="J966" s="142"/>
      <c r="K966" t="str">
        <f t="shared" ca="1" si="72"/>
        <v/>
      </c>
      <c r="L966" s="142"/>
      <c r="M966" s="142"/>
      <c r="N966" s="142"/>
      <c r="O966" s="146"/>
      <c r="P966" s="146"/>
      <c r="Q966" s="145">
        <f t="shared" si="74"/>
        <v>0</v>
      </c>
      <c r="R966" s="126">
        <f t="shared" si="73"/>
        <v>0</v>
      </c>
    </row>
    <row r="967" spans="1:18" x14ac:dyDescent="0.55000000000000004">
      <c r="A967">
        <v>958</v>
      </c>
      <c r="B967" s="142"/>
      <c r="C967" s="142"/>
      <c r="D967" s="142"/>
      <c r="E967" s="142"/>
      <c r="F967" s="142"/>
      <c r="G967" t="str">
        <f t="shared" si="70"/>
        <v/>
      </c>
      <c r="H967" s="142"/>
      <c r="I967" t="str">
        <f t="shared" ca="1" si="71"/>
        <v/>
      </c>
      <c r="J967" s="142"/>
      <c r="K967" t="str">
        <f t="shared" ca="1" si="72"/>
        <v/>
      </c>
      <c r="L967" s="142"/>
      <c r="M967" s="142"/>
      <c r="N967" s="142"/>
      <c r="O967" s="146"/>
      <c r="P967" s="146"/>
      <c r="Q967" s="145">
        <f t="shared" si="74"/>
        <v>0</v>
      </c>
      <c r="R967" s="126">
        <f t="shared" si="73"/>
        <v>0</v>
      </c>
    </row>
    <row r="968" spans="1:18" x14ac:dyDescent="0.55000000000000004">
      <c r="A968">
        <v>959</v>
      </c>
      <c r="B968" s="142"/>
      <c r="C968" s="142"/>
      <c r="D968" s="142"/>
      <c r="E968" s="142"/>
      <c r="F968" s="142"/>
      <c r="G968" t="str">
        <f t="shared" si="70"/>
        <v/>
      </c>
      <c r="H968" s="142"/>
      <c r="I968" t="str">
        <f t="shared" ca="1" si="71"/>
        <v/>
      </c>
      <c r="J968" s="142"/>
      <c r="K968" t="str">
        <f t="shared" ca="1" si="72"/>
        <v/>
      </c>
      <c r="L968" s="142"/>
      <c r="M968" s="142"/>
      <c r="N968" s="142"/>
      <c r="O968" s="146"/>
      <c r="P968" s="146"/>
      <c r="Q968" s="145">
        <f t="shared" si="74"/>
        <v>0</v>
      </c>
      <c r="R968" s="126">
        <f t="shared" si="73"/>
        <v>0</v>
      </c>
    </row>
    <row r="969" spans="1:18" x14ac:dyDescent="0.55000000000000004">
      <c r="A969">
        <v>960</v>
      </c>
      <c r="B969" s="142"/>
      <c r="C969" s="142"/>
      <c r="D969" s="142"/>
      <c r="E969" s="142"/>
      <c r="F969" s="142"/>
      <c r="G969" t="str">
        <f t="shared" si="70"/>
        <v/>
      </c>
      <c r="H969" s="142"/>
      <c r="I969" t="str">
        <f t="shared" ca="1" si="71"/>
        <v/>
      </c>
      <c r="J969" s="142"/>
      <c r="K969" t="str">
        <f t="shared" ca="1" si="72"/>
        <v/>
      </c>
      <c r="L969" s="142"/>
      <c r="M969" s="142"/>
      <c r="N969" s="142"/>
      <c r="O969" s="146"/>
      <c r="P969" s="146"/>
      <c r="Q969" s="145">
        <f t="shared" si="74"/>
        <v>0</v>
      </c>
      <c r="R969" s="126">
        <f t="shared" si="73"/>
        <v>0</v>
      </c>
    </row>
    <row r="970" spans="1:18" x14ac:dyDescent="0.55000000000000004">
      <c r="A970">
        <v>961</v>
      </c>
      <c r="B970" s="142"/>
      <c r="C970" s="142"/>
      <c r="D970" s="142"/>
      <c r="E970" s="142"/>
      <c r="F970" s="142"/>
      <c r="G970" t="str">
        <f t="shared" si="70"/>
        <v/>
      </c>
      <c r="H970" s="142"/>
      <c r="I970" t="str">
        <f t="shared" ca="1" si="71"/>
        <v/>
      </c>
      <c r="J970" s="142"/>
      <c r="K970" t="str">
        <f t="shared" ca="1" si="72"/>
        <v/>
      </c>
      <c r="L970" s="142"/>
      <c r="M970" s="142"/>
      <c r="N970" s="142"/>
      <c r="O970" s="146"/>
      <c r="P970" s="146"/>
      <c r="Q970" s="145">
        <f t="shared" si="74"/>
        <v>0</v>
      </c>
      <c r="R970" s="126">
        <f t="shared" si="73"/>
        <v>0</v>
      </c>
    </row>
    <row r="971" spans="1:18" x14ac:dyDescent="0.55000000000000004">
      <c r="A971">
        <v>962</v>
      </c>
      <c r="B971" s="142"/>
      <c r="C971" s="142"/>
      <c r="D971" s="142"/>
      <c r="E971" s="142"/>
      <c r="F971" s="142"/>
      <c r="G971" t="str">
        <f t="shared" ref="G971:G1009" si="75">LEFT(F971,1)</f>
        <v/>
      </c>
      <c r="H971" s="142"/>
      <c r="I971" t="str">
        <f t="shared" ref="I971:I1009" ca="1" si="76">IFERROR(VLOOKUP(H971,INDIRECT(G971&amp;"CATL"),2,FALSE),"")</f>
        <v/>
      </c>
      <c r="J971" s="142"/>
      <c r="K971" t="str">
        <f t="shared" ref="K971:K1009" ca="1" si="77">IFERROR(VLOOKUP(J971,INDIRECT("SUB"&amp;I971&amp;"L"),2,FALSE),"")</f>
        <v/>
      </c>
      <c r="L971" s="142"/>
      <c r="M971" s="142"/>
      <c r="N971" s="142"/>
      <c r="O971" s="146"/>
      <c r="P971" s="146"/>
      <c r="Q971" s="145">
        <f t="shared" si="74"/>
        <v>0</v>
      </c>
      <c r="R971" s="126">
        <f t="shared" ref="R971:R1009" si="78">O971-P971</f>
        <v>0</v>
      </c>
    </row>
    <row r="972" spans="1:18" x14ac:dyDescent="0.55000000000000004">
      <c r="A972">
        <v>963</v>
      </c>
      <c r="B972" s="142"/>
      <c r="C972" s="142"/>
      <c r="D972" s="142"/>
      <c r="E972" s="142"/>
      <c r="F972" s="142"/>
      <c r="G972" t="str">
        <f t="shared" si="75"/>
        <v/>
      </c>
      <c r="H972" s="142"/>
      <c r="I972" t="str">
        <f t="shared" ca="1" si="76"/>
        <v/>
      </c>
      <c r="J972" s="142"/>
      <c r="K972" t="str">
        <f t="shared" ca="1" si="77"/>
        <v/>
      </c>
      <c r="L972" s="142"/>
      <c r="M972" s="142"/>
      <c r="N972" s="142"/>
      <c r="O972" s="146"/>
      <c r="P972" s="146"/>
      <c r="Q972" s="145">
        <f t="shared" ref="Q972:Q1009" si="79">Q971+O972-P972</f>
        <v>0</v>
      </c>
      <c r="R972" s="126">
        <f t="shared" si="78"/>
        <v>0</v>
      </c>
    </row>
    <row r="973" spans="1:18" x14ac:dyDescent="0.55000000000000004">
      <c r="A973">
        <v>964</v>
      </c>
      <c r="B973" s="142"/>
      <c r="C973" s="142"/>
      <c r="D973" s="142"/>
      <c r="E973" s="142"/>
      <c r="F973" s="142"/>
      <c r="G973" t="str">
        <f t="shared" si="75"/>
        <v/>
      </c>
      <c r="H973" s="142"/>
      <c r="I973" t="str">
        <f t="shared" ca="1" si="76"/>
        <v/>
      </c>
      <c r="J973" s="142"/>
      <c r="K973" t="str">
        <f t="shared" ca="1" si="77"/>
        <v/>
      </c>
      <c r="L973" s="142"/>
      <c r="M973" s="142"/>
      <c r="N973" s="142"/>
      <c r="O973" s="146"/>
      <c r="P973" s="146"/>
      <c r="Q973" s="145">
        <f t="shared" si="79"/>
        <v>0</v>
      </c>
      <c r="R973" s="126">
        <f t="shared" si="78"/>
        <v>0</v>
      </c>
    </row>
    <row r="974" spans="1:18" x14ac:dyDescent="0.55000000000000004">
      <c r="A974">
        <v>965</v>
      </c>
      <c r="B974" s="142"/>
      <c r="C974" s="142"/>
      <c r="D974" s="142"/>
      <c r="E974" s="142"/>
      <c r="F974" s="142"/>
      <c r="G974" t="str">
        <f t="shared" si="75"/>
        <v/>
      </c>
      <c r="H974" s="142"/>
      <c r="I974" t="str">
        <f t="shared" ca="1" si="76"/>
        <v/>
      </c>
      <c r="J974" s="142"/>
      <c r="K974" t="str">
        <f t="shared" ca="1" si="77"/>
        <v/>
      </c>
      <c r="L974" s="142"/>
      <c r="M974" s="142"/>
      <c r="N974" s="142"/>
      <c r="O974" s="146"/>
      <c r="P974" s="146"/>
      <c r="Q974" s="145">
        <f t="shared" si="79"/>
        <v>0</v>
      </c>
      <c r="R974" s="126">
        <f t="shared" si="78"/>
        <v>0</v>
      </c>
    </row>
    <row r="975" spans="1:18" x14ac:dyDescent="0.55000000000000004">
      <c r="A975">
        <v>966</v>
      </c>
      <c r="B975" s="142"/>
      <c r="C975" s="142"/>
      <c r="D975" s="142"/>
      <c r="E975" s="142"/>
      <c r="F975" s="142"/>
      <c r="G975" t="str">
        <f t="shared" si="75"/>
        <v/>
      </c>
      <c r="H975" s="142"/>
      <c r="I975" t="str">
        <f t="shared" ca="1" si="76"/>
        <v/>
      </c>
      <c r="J975" s="142"/>
      <c r="K975" t="str">
        <f t="shared" ca="1" si="77"/>
        <v/>
      </c>
      <c r="L975" s="142"/>
      <c r="M975" s="142"/>
      <c r="N975" s="142"/>
      <c r="O975" s="146"/>
      <c r="P975" s="146"/>
      <c r="Q975" s="145">
        <f t="shared" si="79"/>
        <v>0</v>
      </c>
      <c r="R975" s="126">
        <f t="shared" si="78"/>
        <v>0</v>
      </c>
    </row>
    <row r="976" spans="1:18" x14ac:dyDescent="0.55000000000000004">
      <c r="A976">
        <v>967</v>
      </c>
      <c r="B976" s="142"/>
      <c r="C976" s="142"/>
      <c r="D976" s="142"/>
      <c r="E976" s="142"/>
      <c r="F976" s="142"/>
      <c r="G976" t="str">
        <f t="shared" si="75"/>
        <v/>
      </c>
      <c r="H976" s="142"/>
      <c r="I976" t="str">
        <f t="shared" ca="1" si="76"/>
        <v/>
      </c>
      <c r="J976" s="142"/>
      <c r="K976" t="str">
        <f t="shared" ca="1" si="77"/>
        <v/>
      </c>
      <c r="L976" s="142"/>
      <c r="M976" s="142"/>
      <c r="N976" s="142"/>
      <c r="O976" s="146"/>
      <c r="P976" s="146"/>
      <c r="Q976" s="145">
        <f t="shared" si="79"/>
        <v>0</v>
      </c>
      <c r="R976" s="126">
        <f t="shared" si="78"/>
        <v>0</v>
      </c>
    </row>
    <row r="977" spans="1:18" x14ac:dyDescent="0.55000000000000004">
      <c r="A977">
        <v>968</v>
      </c>
      <c r="B977" s="142"/>
      <c r="C977" s="142"/>
      <c r="D977" s="142"/>
      <c r="E977" s="142"/>
      <c r="F977" s="142"/>
      <c r="G977" t="str">
        <f t="shared" si="75"/>
        <v/>
      </c>
      <c r="H977" s="142"/>
      <c r="I977" t="str">
        <f t="shared" ca="1" si="76"/>
        <v/>
      </c>
      <c r="J977" s="142"/>
      <c r="K977" t="str">
        <f t="shared" ca="1" si="77"/>
        <v/>
      </c>
      <c r="L977" s="142"/>
      <c r="M977" s="142"/>
      <c r="N977" s="142"/>
      <c r="O977" s="146"/>
      <c r="P977" s="146"/>
      <c r="Q977" s="145">
        <f t="shared" si="79"/>
        <v>0</v>
      </c>
      <c r="R977" s="126">
        <f t="shared" si="78"/>
        <v>0</v>
      </c>
    </row>
    <row r="978" spans="1:18" x14ac:dyDescent="0.55000000000000004">
      <c r="A978">
        <v>969</v>
      </c>
      <c r="B978" s="142"/>
      <c r="C978" s="142"/>
      <c r="D978" s="142"/>
      <c r="E978" s="142"/>
      <c r="F978" s="142"/>
      <c r="G978" t="str">
        <f t="shared" si="75"/>
        <v/>
      </c>
      <c r="H978" s="142"/>
      <c r="I978" t="str">
        <f t="shared" ca="1" si="76"/>
        <v/>
      </c>
      <c r="J978" s="142"/>
      <c r="K978" t="str">
        <f t="shared" ca="1" si="77"/>
        <v/>
      </c>
      <c r="L978" s="142"/>
      <c r="M978" s="142"/>
      <c r="N978" s="142"/>
      <c r="O978" s="146"/>
      <c r="P978" s="146"/>
      <c r="Q978" s="145">
        <f t="shared" si="79"/>
        <v>0</v>
      </c>
      <c r="R978" s="126">
        <f t="shared" si="78"/>
        <v>0</v>
      </c>
    </row>
    <row r="979" spans="1:18" x14ac:dyDescent="0.55000000000000004">
      <c r="A979">
        <v>970</v>
      </c>
      <c r="B979" s="142"/>
      <c r="C979" s="142"/>
      <c r="D979" s="142"/>
      <c r="E979" s="142"/>
      <c r="F979" s="142"/>
      <c r="G979" t="str">
        <f t="shared" si="75"/>
        <v/>
      </c>
      <c r="H979" s="142"/>
      <c r="I979" t="str">
        <f t="shared" ca="1" si="76"/>
        <v/>
      </c>
      <c r="J979" s="142"/>
      <c r="K979" t="str">
        <f t="shared" ca="1" si="77"/>
        <v/>
      </c>
      <c r="L979" s="142"/>
      <c r="M979" s="142"/>
      <c r="N979" s="142"/>
      <c r="O979" s="146"/>
      <c r="P979" s="146"/>
      <c r="Q979" s="145">
        <f t="shared" si="79"/>
        <v>0</v>
      </c>
      <c r="R979" s="126">
        <f t="shared" si="78"/>
        <v>0</v>
      </c>
    </row>
    <row r="980" spans="1:18" x14ac:dyDescent="0.55000000000000004">
      <c r="A980">
        <v>971</v>
      </c>
      <c r="B980" s="142"/>
      <c r="C980" s="142"/>
      <c r="D980" s="142"/>
      <c r="E980" s="142"/>
      <c r="F980" s="142"/>
      <c r="G980" t="str">
        <f t="shared" si="75"/>
        <v/>
      </c>
      <c r="H980" s="142"/>
      <c r="I980" t="str">
        <f t="shared" ca="1" si="76"/>
        <v/>
      </c>
      <c r="J980" s="142"/>
      <c r="K980" t="str">
        <f t="shared" ca="1" si="77"/>
        <v/>
      </c>
      <c r="L980" s="142"/>
      <c r="M980" s="142"/>
      <c r="N980" s="142"/>
      <c r="O980" s="146"/>
      <c r="P980" s="146"/>
      <c r="Q980" s="145">
        <f t="shared" si="79"/>
        <v>0</v>
      </c>
      <c r="R980" s="126">
        <f t="shared" si="78"/>
        <v>0</v>
      </c>
    </row>
    <row r="981" spans="1:18" x14ac:dyDescent="0.55000000000000004">
      <c r="A981">
        <v>972</v>
      </c>
      <c r="B981" s="142"/>
      <c r="C981" s="142"/>
      <c r="D981" s="142"/>
      <c r="E981" s="142"/>
      <c r="F981" s="142"/>
      <c r="G981" t="str">
        <f t="shared" si="75"/>
        <v/>
      </c>
      <c r="H981" s="142"/>
      <c r="I981" t="str">
        <f t="shared" ca="1" si="76"/>
        <v/>
      </c>
      <c r="J981" s="142"/>
      <c r="K981" t="str">
        <f t="shared" ca="1" si="77"/>
        <v/>
      </c>
      <c r="L981" s="142"/>
      <c r="M981" s="142"/>
      <c r="N981" s="142"/>
      <c r="O981" s="146"/>
      <c r="P981" s="146"/>
      <c r="Q981" s="145">
        <f t="shared" si="79"/>
        <v>0</v>
      </c>
      <c r="R981" s="126">
        <f t="shared" si="78"/>
        <v>0</v>
      </c>
    </row>
    <row r="982" spans="1:18" x14ac:dyDescent="0.55000000000000004">
      <c r="A982">
        <v>973</v>
      </c>
      <c r="B982" s="142"/>
      <c r="C982" s="142"/>
      <c r="D982" s="142"/>
      <c r="E982" s="142"/>
      <c r="F982" s="142"/>
      <c r="G982" t="str">
        <f t="shared" si="75"/>
        <v/>
      </c>
      <c r="H982" s="142"/>
      <c r="I982" t="str">
        <f t="shared" ca="1" si="76"/>
        <v/>
      </c>
      <c r="J982" s="142"/>
      <c r="K982" t="str">
        <f t="shared" ca="1" si="77"/>
        <v/>
      </c>
      <c r="L982" s="142"/>
      <c r="M982" s="142"/>
      <c r="N982" s="142"/>
      <c r="O982" s="146"/>
      <c r="P982" s="146"/>
      <c r="Q982" s="145">
        <f t="shared" si="79"/>
        <v>0</v>
      </c>
      <c r="R982" s="126">
        <f t="shared" si="78"/>
        <v>0</v>
      </c>
    </row>
    <row r="983" spans="1:18" x14ac:dyDescent="0.55000000000000004">
      <c r="A983">
        <v>974</v>
      </c>
      <c r="B983" s="142"/>
      <c r="C983" s="142"/>
      <c r="D983" s="142"/>
      <c r="E983" s="142"/>
      <c r="F983" s="142"/>
      <c r="G983" t="str">
        <f t="shared" si="75"/>
        <v/>
      </c>
      <c r="H983" s="142"/>
      <c r="I983" t="str">
        <f t="shared" ca="1" si="76"/>
        <v/>
      </c>
      <c r="J983" s="142"/>
      <c r="K983" t="str">
        <f t="shared" ca="1" si="77"/>
        <v/>
      </c>
      <c r="L983" s="142"/>
      <c r="M983" s="142"/>
      <c r="N983" s="142"/>
      <c r="O983" s="146"/>
      <c r="P983" s="146"/>
      <c r="Q983" s="145">
        <f t="shared" si="79"/>
        <v>0</v>
      </c>
      <c r="R983" s="126">
        <f t="shared" si="78"/>
        <v>0</v>
      </c>
    </row>
    <row r="984" spans="1:18" x14ac:dyDescent="0.55000000000000004">
      <c r="A984">
        <v>975</v>
      </c>
      <c r="B984" s="142"/>
      <c r="C984" s="142"/>
      <c r="D984" s="142"/>
      <c r="E984" s="142"/>
      <c r="F984" s="142"/>
      <c r="G984" t="str">
        <f t="shared" si="75"/>
        <v/>
      </c>
      <c r="H984" s="142"/>
      <c r="I984" t="str">
        <f t="shared" ca="1" si="76"/>
        <v/>
      </c>
      <c r="J984" s="142"/>
      <c r="K984" t="str">
        <f t="shared" ca="1" si="77"/>
        <v/>
      </c>
      <c r="L984" s="142"/>
      <c r="M984" s="142"/>
      <c r="N984" s="142"/>
      <c r="O984" s="146"/>
      <c r="P984" s="146"/>
      <c r="Q984" s="145">
        <f t="shared" si="79"/>
        <v>0</v>
      </c>
      <c r="R984" s="126">
        <f t="shared" si="78"/>
        <v>0</v>
      </c>
    </row>
    <row r="985" spans="1:18" x14ac:dyDescent="0.55000000000000004">
      <c r="A985">
        <v>976</v>
      </c>
      <c r="B985" s="142"/>
      <c r="C985" s="142"/>
      <c r="D985" s="142"/>
      <c r="E985" s="142"/>
      <c r="F985" s="142"/>
      <c r="G985" t="str">
        <f t="shared" si="75"/>
        <v/>
      </c>
      <c r="H985" s="142"/>
      <c r="I985" t="str">
        <f t="shared" ca="1" si="76"/>
        <v/>
      </c>
      <c r="J985" s="142"/>
      <c r="K985" t="str">
        <f t="shared" ca="1" si="77"/>
        <v/>
      </c>
      <c r="L985" s="142"/>
      <c r="M985" s="142"/>
      <c r="N985" s="142"/>
      <c r="O985" s="146"/>
      <c r="P985" s="146"/>
      <c r="Q985" s="145">
        <f t="shared" si="79"/>
        <v>0</v>
      </c>
      <c r="R985" s="126">
        <f t="shared" si="78"/>
        <v>0</v>
      </c>
    </row>
    <row r="986" spans="1:18" x14ac:dyDescent="0.55000000000000004">
      <c r="A986">
        <v>977</v>
      </c>
      <c r="B986" s="142"/>
      <c r="C986" s="142"/>
      <c r="D986" s="142"/>
      <c r="E986" s="142"/>
      <c r="F986" s="142"/>
      <c r="G986" t="str">
        <f t="shared" si="75"/>
        <v/>
      </c>
      <c r="H986" s="142"/>
      <c r="I986" t="str">
        <f t="shared" ca="1" si="76"/>
        <v/>
      </c>
      <c r="J986" s="142"/>
      <c r="K986" t="str">
        <f t="shared" ca="1" si="77"/>
        <v/>
      </c>
      <c r="L986" s="142"/>
      <c r="M986" s="142"/>
      <c r="N986" s="142"/>
      <c r="O986" s="146"/>
      <c r="P986" s="146"/>
      <c r="Q986" s="145">
        <f t="shared" si="79"/>
        <v>0</v>
      </c>
      <c r="R986" s="126">
        <f t="shared" si="78"/>
        <v>0</v>
      </c>
    </row>
    <row r="987" spans="1:18" x14ac:dyDescent="0.55000000000000004">
      <c r="A987">
        <v>978</v>
      </c>
      <c r="B987" s="142"/>
      <c r="C987" s="142"/>
      <c r="D987" s="142"/>
      <c r="E987" s="142"/>
      <c r="F987" s="142"/>
      <c r="G987" t="str">
        <f t="shared" si="75"/>
        <v/>
      </c>
      <c r="H987" s="142"/>
      <c r="I987" t="str">
        <f t="shared" ca="1" si="76"/>
        <v/>
      </c>
      <c r="J987" s="142"/>
      <c r="K987" t="str">
        <f t="shared" ca="1" si="77"/>
        <v/>
      </c>
      <c r="L987" s="142"/>
      <c r="M987" s="142"/>
      <c r="N987" s="142"/>
      <c r="O987" s="146"/>
      <c r="P987" s="146"/>
      <c r="Q987" s="145">
        <f t="shared" si="79"/>
        <v>0</v>
      </c>
      <c r="R987" s="126">
        <f t="shared" si="78"/>
        <v>0</v>
      </c>
    </row>
    <row r="988" spans="1:18" x14ac:dyDescent="0.55000000000000004">
      <c r="A988">
        <v>979</v>
      </c>
      <c r="B988" s="142"/>
      <c r="C988" s="142"/>
      <c r="D988" s="142"/>
      <c r="E988" s="142"/>
      <c r="F988" s="142"/>
      <c r="G988" t="str">
        <f t="shared" si="75"/>
        <v/>
      </c>
      <c r="H988" s="142"/>
      <c r="I988" t="str">
        <f t="shared" ca="1" si="76"/>
        <v/>
      </c>
      <c r="J988" s="142"/>
      <c r="K988" t="str">
        <f t="shared" ca="1" si="77"/>
        <v/>
      </c>
      <c r="L988" s="142"/>
      <c r="M988" s="142"/>
      <c r="N988" s="142"/>
      <c r="O988" s="146"/>
      <c r="P988" s="146"/>
      <c r="Q988" s="145">
        <f t="shared" si="79"/>
        <v>0</v>
      </c>
      <c r="R988" s="126">
        <f t="shared" si="78"/>
        <v>0</v>
      </c>
    </row>
    <row r="989" spans="1:18" x14ac:dyDescent="0.55000000000000004">
      <c r="A989">
        <v>980</v>
      </c>
      <c r="B989" s="142"/>
      <c r="C989" s="142"/>
      <c r="D989" s="142"/>
      <c r="E989" s="142"/>
      <c r="F989" s="142"/>
      <c r="G989" t="str">
        <f t="shared" si="75"/>
        <v/>
      </c>
      <c r="H989" s="142"/>
      <c r="I989" t="str">
        <f t="shared" ca="1" si="76"/>
        <v/>
      </c>
      <c r="J989" s="142"/>
      <c r="K989" t="str">
        <f t="shared" ca="1" si="77"/>
        <v/>
      </c>
      <c r="L989" s="142"/>
      <c r="M989" s="142"/>
      <c r="N989" s="142"/>
      <c r="O989" s="146"/>
      <c r="P989" s="146"/>
      <c r="Q989" s="145">
        <f t="shared" si="79"/>
        <v>0</v>
      </c>
      <c r="R989" s="126">
        <f t="shared" si="78"/>
        <v>0</v>
      </c>
    </row>
    <row r="990" spans="1:18" x14ac:dyDescent="0.55000000000000004">
      <c r="A990">
        <v>981</v>
      </c>
      <c r="B990" s="142"/>
      <c r="C990" s="142"/>
      <c r="D990" s="142"/>
      <c r="E990" s="142"/>
      <c r="F990" s="142"/>
      <c r="G990" t="str">
        <f t="shared" si="75"/>
        <v/>
      </c>
      <c r="H990" s="142"/>
      <c r="I990" t="str">
        <f t="shared" ca="1" si="76"/>
        <v/>
      </c>
      <c r="J990" s="142"/>
      <c r="K990" t="str">
        <f t="shared" ca="1" si="77"/>
        <v/>
      </c>
      <c r="L990" s="142"/>
      <c r="M990" s="142"/>
      <c r="N990" s="142"/>
      <c r="O990" s="146"/>
      <c r="P990" s="146"/>
      <c r="Q990" s="145">
        <f t="shared" si="79"/>
        <v>0</v>
      </c>
      <c r="R990" s="126">
        <f t="shared" si="78"/>
        <v>0</v>
      </c>
    </row>
    <row r="991" spans="1:18" x14ac:dyDescent="0.55000000000000004">
      <c r="A991">
        <v>982</v>
      </c>
      <c r="B991" s="142"/>
      <c r="C991" s="142"/>
      <c r="D991" s="142"/>
      <c r="E991" s="142"/>
      <c r="F991" s="142"/>
      <c r="G991" t="str">
        <f t="shared" si="75"/>
        <v/>
      </c>
      <c r="H991" s="142"/>
      <c r="I991" t="str">
        <f t="shared" ca="1" si="76"/>
        <v/>
      </c>
      <c r="J991" s="142"/>
      <c r="K991" t="str">
        <f t="shared" ca="1" si="77"/>
        <v/>
      </c>
      <c r="L991" s="142"/>
      <c r="M991" s="142"/>
      <c r="N991" s="142"/>
      <c r="O991" s="146"/>
      <c r="P991" s="146"/>
      <c r="Q991" s="145">
        <f t="shared" si="79"/>
        <v>0</v>
      </c>
      <c r="R991" s="126">
        <f t="shared" si="78"/>
        <v>0</v>
      </c>
    </row>
    <row r="992" spans="1:18" x14ac:dyDescent="0.55000000000000004">
      <c r="A992">
        <v>983</v>
      </c>
      <c r="B992" s="142"/>
      <c r="C992" s="142"/>
      <c r="D992" s="142"/>
      <c r="E992" s="142"/>
      <c r="F992" s="142"/>
      <c r="G992" t="str">
        <f t="shared" si="75"/>
        <v/>
      </c>
      <c r="H992" s="142"/>
      <c r="I992" t="str">
        <f t="shared" ca="1" si="76"/>
        <v/>
      </c>
      <c r="J992" s="142"/>
      <c r="K992" t="str">
        <f t="shared" ca="1" si="77"/>
        <v/>
      </c>
      <c r="L992" s="142"/>
      <c r="M992" s="142"/>
      <c r="N992" s="142"/>
      <c r="O992" s="146"/>
      <c r="P992" s="146"/>
      <c r="Q992" s="145">
        <f t="shared" si="79"/>
        <v>0</v>
      </c>
      <c r="R992" s="126">
        <f t="shared" si="78"/>
        <v>0</v>
      </c>
    </row>
    <row r="993" spans="1:18" x14ac:dyDescent="0.55000000000000004">
      <c r="A993">
        <v>984</v>
      </c>
      <c r="B993" s="142"/>
      <c r="C993" s="142"/>
      <c r="D993" s="142"/>
      <c r="E993" s="142"/>
      <c r="F993" s="142"/>
      <c r="G993" t="str">
        <f t="shared" si="75"/>
        <v/>
      </c>
      <c r="H993" s="142"/>
      <c r="I993" t="str">
        <f t="shared" ca="1" si="76"/>
        <v/>
      </c>
      <c r="J993" s="142"/>
      <c r="K993" t="str">
        <f t="shared" ca="1" si="77"/>
        <v/>
      </c>
      <c r="L993" s="142"/>
      <c r="M993" s="142"/>
      <c r="N993" s="142"/>
      <c r="O993" s="146"/>
      <c r="P993" s="146"/>
      <c r="Q993" s="145">
        <f t="shared" si="79"/>
        <v>0</v>
      </c>
      <c r="R993" s="126">
        <f t="shared" si="78"/>
        <v>0</v>
      </c>
    </row>
    <row r="994" spans="1:18" x14ac:dyDescent="0.55000000000000004">
      <c r="A994">
        <v>985</v>
      </c>
      <c r="B994" s="142"/>
      <c r="C994" s="142"/>
      <c r="D994" s="142"/>
      <c r="E994" s="142"/>
      <c r="F994" s="142"/>
      <c r="G994" t="str">
        <f t="shared" si="75"/>
        <v/>
      </c>
      <c r="H994" s="142"/>
      <c r="I994" t="str">
        <f t="shared" ca="1" si="76"/>
        <v/>
      </c>
      <c r="J994" s="142"/>
      <c r="K994" t="str">
        <f t="shared" ca="1" si="77"/>
        <v/>
      </c>
      <c r="L994" s="142"/>
      <c r="M994" s="142"/>
      <c r="N994" s="142"/>
      <c r="O994" s="146"/>
      <c r="P994" s="146"/>
      <c r="Q994" s="145">
        <f t="shared" si="79"/>
        <v>0</v>
      </c>
      <c r="R994" s="126">
        <f t="shared" si="78"/>
        <v>0</v>
      </c>
    </row>
    <row r="995" spans="1:18" x14ac:dyDescent="0.55000000000000004">
      <c r="A995">
        <v>986</v>
      </c>
      <c r="B995" s="142"/>
      <c r="C995" s="142"/>
      <c r="D995" s="142"/>
      <c r="E995" s="142"/>
      <c r="F995" s="142"/>
      <c r="G995" t="str">
        <f t="shared" si="75"/>
        <v/>
      </c>
      <c r="H995" s="142"/>
      <c r="I995" t="str">
        <f t="shared" ca="1" si="76"/>
        <v/>
      </c>
      <c r="J995" s="142"/>
      <c r="K995" t="str">
        <f t="shared" ca="1" si="77"/>
        <v/>
      </c>
      <c r="L995" s="142"/>
      <c r="M995" s="142"/>
      <c r="N995" s="142"/>
      <c r="O995" s="146"/>
      <c r="P995" s="146"/>
      <c r="Q995" s="145">
        <f t="shared" si="79"/>
        <v>0</v>
      </c>
      <c r="R995" s="126">
        <f t="shared" si="78"/>
        <v>0</v>
      </c>
    </row>
    <row r="996" spans="1:18" x14ac:dyDescent="0.55000000000000004">
      <c r="A996">
        <v>987</v>
      </c>
      <c r="B996" s="142"/>
      <c r="C996" s="142"/>
      <c r="D996" s="142"/>
      <c r="E996" s="142"/>
      <c r="F996" s="142"/>
      <c r="G996" t="str">
        <f t="shared" si="75"/>
        <v/>
      </c>
      <c r="H996" s="142"/>
      <c r="I996" t="str">
        <f t="shared" ca="1" si="76"/>
        <v/>
      </c>
      <c r="J996" s="142"/>
      <c r="K996" t="str">
        <f t="shared" ca="1" si="77"/>
        <v/>
      </c>
      <c r="L996" s="142"/>
      <c r="M996" s="142"/>
      <c r="N996" s="142"/>
      <c r="O996" s="146"/>
      <c r="P996" s="146"/>
      <c r="Q996" s="145">
        <f t="shared" si="79"/>
        <v>0</v>
      </c>
      <c r="R996" s="126">
        <f t="shared" si="78"/>
        <v>0</v>
      </c>
    </row>
    <row r="997" spans="1:18" x14ac:dyDescent="0.55000000000000004">
      <c r="A997">
        <v>988</v>
      </c>
      <c r="B997" s="142"/>
      <c r="C997" s="142"/>
      <c r="D997" s="142"/>
      <c r="E997" s="142"/>
      <c r="F997" s="142"/>
      <c r="G997" t="str">
        <f t="shared" si="75"/>
        <v/>
      </c>
      <c r="H997" s="142"/>
      <c r="I997" t="str">
        <f t="shared" ca="1" si="76"/>
        <v/>
      </c>
      <c r="J997" s="142"/>
      <c r="K997" t="str">
        <f t="shared" ca="1" si="77"/>
        <v/>
      </c>
      <c r="L997" s="142"/>
      <c r="M997" s="142"/>
      <c r="N997" s="142"/>
      <c r="O997" s="146"/>
      <c r="P997" s="146"/>
      <c r="Q997" s="145">
        <f t="shared" si="79"/>
        <v>0</v>
      </c>
      <c r="R997" s="126">
        <f t="shared" si="78"/>
        <v>0</v>
      </c>
    </row>
    <row r="998" spans="1:18" x14ac:dyDescent="0.55000000000000004">
      <c r="A998">
        <v>989</v>
      </c>
      <c r="B998" s="142"/>
      <c r="C998" s="142"/>
      <c r="D998" s="142"/>
      <c r="E998" s="142"/>
      <c r="F998" s="142"/>
      <c r="G998" t="str">
        <f t="shared" si="75"/>
        <v/>
      </c>
      <c r="H998" s="142"/>
      <c r="I998" t="str">
        <f t="shared" ca="1" si="76"/>
        <v/>
      </c>
      <c r="J998" s="142"/>
      <c r="K998" t="str">
        <f t="shared" ca="1" si="77"/>
        <v/>
      </c>
      <c r="L998" s="142"/>
      <c r="M998" s="142"/>
      <c r="N998" s="142"/>
      <c r="O998" s="146"/>
      <c r="P998" s="146"/>
      <c r="Q998" s="145">
        <f t="shared" si="79"/>
        <v>0</v>
      </c>
      <c r="R998" s="126">
        <f t="shared" si="78"/>
        <v>0</v>
      </c>
    </row>
    <row r="999" spans="1:18" x14ac:dyDescent="0.55000000000000004">
      <c r="A999">
        <v>990</v>
      </c>
      <c r="B999" s="142"/>
      <c r="C999" s="142"/>
      <c r="D999" s="142"/>
      <c r="E999" s="142"/>
      <c r="F999" s="142"/>
      <c r="G999" t="str">
        <f t="shared" si="75"/>
        <v/>
      </c>
      <c r="H999" s="142"/>
      <c r="I999" t="str">
        <f t="shared" ca="1" si="76"/>
        <v/>
      </c>
      <c r="J999" s="142"/>
      <c r="K999" t="str">
        <f t="shared" ca="1" si="77"/>
        <v/>
      </c>
      <c r="L999" s="142"/>
      <c r="M999" s="142"/>
      <c r="N999" s="142"/>
      <c r="O999" s="146"/>
      <c r="P999" s="146"/>
      <c r="Q999" s="145">
        <f t="shared" si="79"/>
        <v>0</v>
      </c>
      <c r="R999" s="126">
        <f t="shared" si="78"/>
        <v>0</v>
      </c>
    </row>
    <row r="1000" spans="1:18" x14ac:dyDescent="0.55000000000000004">
      <c r="A1000">
        <v>991</v>
      </c>
      <c r="B1000" s="142"/>
      <c r="C1000" s="142"/>
      <c r="D1000" s="142"/>
      <c r="E1000" s="142"/>
      <c r="F1000" s="142"/>
      <c r="G1000" t="str">
        <f t="shared" si="75"/>
        <v/>
      </c>
      <c r="H1000" s="142"/>
      <c r="I1000" t="str">
        <f t="shared" ca="1" si="76"/>
        <v/>
      </c>
      <c r="J1000" s="142"/>
      <c r="K1000" t="str">
        <f t="shared" ca="1" si="77"/>
        <v/>
      </c>
      <c r="L1000" s="142"/>
      <c r="M1000" s="142"/>
      <c r="N1000" s="142"/>
      <c r="O1000" s="146"/>
      <c r="P1000" s="146"/>
      <c r="Q1000" s="145">
        <f t="shared" si="79"/>
        <v>0</v>
      </c>
      <c r="R1000" s="126">
        <f t="shared" si="78"/>
        <v>0</v>
      </c>
    </row>
    <row r="1001" spans="1:18" x14ac:dyDescent="0.55000000000000004">
      <c r="A1001">
        <v>992</v>
      </c>
      <c r="B1001" s="142"/>
      <c r="C1001" s="142"/>
      <c r="D1001" s="142"/>
      <c r="E1001" s="142"/>
      <c r="F1001" s="142"/>
      <c r="G1001" t="str">
        <f t="shared" si="75"/>
        <v/>
      </c>
      <c r="H1001" s="142"/>
      <c r="I1001" t="str">
        <f t="shared" ca="1" si="76"/>
        <v/>
      </c>
      <c r="J1001" s="142"/>
      <c r="K1001" t="str">
        <f t="shared" ca="1" si="77"/>
        <v/>
      </c>
      <c r="L1001" s="142"/>
      <c r="M1001" s="142"/>
      <c r="N1001" s="142"/>
      <c r="O1001" s="146"/>
      <c r="P1001" s="146"/>
      <c r="Q1001" s="145">
        <f t="shared" si="79"/>
        <v>0</v>
      </c>
      <c r="R1001" s="126">
        <f t="shared" si="78"/>
        <v>0</v>
      </c>
    </row>
    <row r="1002" spans="1:18" x14ac:dyDescent="0.55000000000000004">
      <c r="A1002">
        <v>993</v>
      </c>
      <c r="B1002" s="142"/>
      <c r="C1002" s="142"/>
      <c r="D1002" s="142"/>
      <c r="E1002" s="142"/>
      <c r="F1002" s="142"/>
      <c r="G1002" t="str">
        <f t="shared" si="75"/>
        <v/>
      </c>
      <c r="H1002" s="142"/>
      <c r="I1002" t="str">
        <f t="shared" ca="1" si="76"/>
        <v/>
      </c>
      <c r="J1002" s="142"/>
      <c r="K1002" t="str">
        <f t="shared" ca="1" si="77"/>
        <v/>
      </c>
      <c r="L1002" s="142"/>
      <c r="M1002" s="142"/>
      <c r="N1002" s="142"/>
      <c r="O1002" s="146"/>
      <c r="P1002" s="146"/>
      <c r="Q1002" s="145">
        <f t="shared" si="79"/>
        <v>0</v>
      </c>
      <c r="R1002" s="126">
        <f t="shared" si="78"/>
        <v>0</v>
      </c>
    </row>
    <row r="1003" spans="1:18" x14ac:dyDescent="0.55000000000000004">
      <c r="A1003">
        <v>994</v>
      </c>
      <c r="B1003" s="142"/>
      <c r="C1003" s="142"/>
      <c r="D1003" s="142"/>
      <c r="E1003" s="142"/>
      <c r="F1003" s="142"/>
      <c r="G1003" t="str">
        <f t="shared" si="75"/>
        <v/>
      </c>
      <c r="H1003" s="142"/>
      <c r="I1003" t="str">
        <f t="shared" ca="1" si="76"/>
        <v/>
      </c>
      <c r="J1003" s="142"/>
      <c r="K1003" t="str">
        <f t="shared" ca="1" si="77"/>
        <v/>
      </c>
      <c r="L1003" s="142"/>
      <c r="M1003" s="142"/>
      <c r="N1003" s="142"/>
      <c r="O1003" s="146"/>
      <c r="P1003" s="146"/>
      <c r="Q1003" s="145">
        <f t="shared" si="79"/>
        <v>0</v>
      </c>
      <c r="R1003" s="126">
        <f t="shared" si="78"/>
        <v>0</v>
      </c>
    </row>
    <row r="1004" spans="1:18" x14ac:dyDescent="0.55000000000000004">
      <c r="A1004">
        <v>995</v>
      </c>
      <c r="B1004" s="142"/>
      <c r="C1004" s="142"/>
      <c r="D1004" s="142"/>
      <c r="E1004" s="142"/>
      <c r="F1004" s="142"/>
      <c r="G1004" t="str">
        <f t="shared" si="75"/>
        <v/>
      </c>
      <c r="H1004" s="142"/>
      <c r="I1004" t="str">
        <f t="shared" ca="1" si="76"/>
        <v/>
      </c>
      <c r="J1004" s="142"/>
      <c r="K1004" t="str">
        <f t="shared" ca="1" si="77"/>
        <v/>
      </c>
      <c r="L1004" s="142"/>
      <c r="M1004" s="142"/>
      <c r="N1004" s="142"/>
      <c r="O1004" s="146"/>
      <c r="P1004" s="146"/>
      <c r="Q1004" s="145">
        <f t="shared" si="79"/>
        <v>0</v>
      </c>
      <c r="R1004" s="126">
        <f t="shared" si="78"/>
        <v>0</v>
      </c>
    </row>
    <row r="1005" spans="1:18" x14ac:dyDescent="0.55000000000000004">
      <c r="A1005">
        <v>996</v>
      </c>
      <c r="B1005" s="142"/>
      <c r="C1005" s="142"/>
      <c r="D1005" s="142"/>
      <c r="E1005" s="142"/>
      <c r="F1005" s="142"/>
      <c r="G1005" t="str">
        <f t="shared" si="75"/>
        <v/>
      </c>
      <c r="H1005" s="142"/>
      <c r="I1005" t="str">
        <f t="shared" ca="1" si="76"/>
        <v/>
      </c>
      <c r="J1005" s="142"/>
      <c r="K1005" t="str">
        <f t="shared" ca="1" si="77"/>
        <v/>
      </c>
      <c r="L1005" s="142"/>
      <c r="M1005" s="142"/>
      <c r="N1005" s="142"/>
      <c r="O1005" s="146"/>
      <c r="P1005" s="146"/>
      <c r="Q1005" s="145">
        <f t="shared" si="79"/>
        <v>0</v>
      </c>
      <c r="R1005" s="126">
        <f t="shared" si="78"/>
        <v>0</v>
      </c>
    </row>
    <row r="1006" spans="1:18" x14ac:dyDescent="0.55000000000000004">
      <c r="A1006">
        <v>997</v>
      </c>
      <c r="B1006" s="142"/>
      <c r="C1006" s="142"/>
      <c r="D1006" s="142"/>
      <c r="E1006" s="142"/>
      <c r="F1006" s="142"/>
      <c r="G1006" t="str">
        <f t="shared" si="75"/>
        <v/>
      </c>
      <c r="H1006" s="142"/>
      <c r="I1006" t="str">
        <f t="shared" ca="1" si="76"/>
        <v/>
      </c>
      <c r="J1006" s="142"/>
      <c r="K1006" t="str">
        <f t="shared" ca="1" si="77"/>
        <v/>
      </c>
      <c r="L1006" s="142"/>
      <c r="M1006" s="142"/>
      <c r="N1006" s="142"/>
      <c r="O1006" s="146"/>
      <c r="P1006" s="146"/>
      <c r="Q1006" s="145">
        <f t="shared" si="79"/>
        <v>0</v>
      </c>
      <c r="R1006" s="126">
        <f t="shared" si="78"/>
        <v>0</v>
      </c>
    </row>
    <row r="1007" spans="1:18" x14ac:dyDescent="0.55000000000000004">
      <c r="A1007">
        <v>998</v>
      </c>
      <c r="B1007" s="142"/>
      <c r="C1007" s="142"/>
      <c r="D1007" s="142"/>
      <c r="E1007" s="142"/>
      <c r="F1007" s="142"/>
      <c r="G1007" t="str">
        <f t="shared" si="75"/>
        <v/>
      </c>
      <c r="H1007" s="142"/>
      <c r="I1007" t="str">
        <f t="shared" ca="1" si="76"/>
        <v/>
      </c>
      <c r="J1007" s="142"/>
      <c r="K1007" t="str">
        <f t="shared" ca="1" si="77"/>
        <v/>
      </c>
      <c r="L1007" s="142"/>
      <c r="M1007" s="142"/>
      <c r="N1007" s="142"/>
      <c r="O1007" s="146"/>
      <c r="P1007" s="146"/>
      <c r="Q1007" s="145">
        <f t="shared" si="79"/>
        <v>0</v>
      </c>
      <c r="R1007" s="126">
        <f t="shared" si="78"/>
        <v>0</v>
      </c>
    </row>
    <row r="1008" spans="1:18" x14ac:dyDescent="0.55000000000000004">
      <c r="A1008">
        <v>999</v>
      </c>
      <c r="B1008" s="142"/>
      <c r="C1008" s="142"/>
      <c r="D1008" s="142"/>
      <c r="E1008" s="142"/>
      <c r="F1008" s="142"/>
      <c r="G1008" t="str">
        <f t="shared" si="75"/>
        <v/>
      </c>
      <c r="H1008" s="142"/>
      <c r="I1008" t="str">
        <f t="shared" ca="1" si="76"/>
        <v/>
      </c>
      <c r="J1008" s="142"/>
      <c r="K1008" t="str">
        <f t="shared" ca="1" si="77"/>
        <v/>
      </c>
      <c r="L1008" s="142"/>
      <c r="M1008" s="142"/>
      <c r="N1008" s="142"/>
      <c r="O1008" s="146"/>
      <c r="P1008" s="146"/>
      <c r="Q1008" s="145">
        <f t="shared" si="79"/>
        <v>0</v>
      </c>
      <c r="R1008" s="126">
        <f t="shared" si="78"/>
        <v>0</v>
      </c>
    </row>
    <row r="1009" spans="1:18" x14ac:dyDescent="0.55000000000000004">
      <c r="A1009">
        <v>1000</v>
      </c>
      <c r="B1009" s="142"/>
      <c r="C1009" s="142"/>
      <c r="D1009" s="142"/>
      <c r="E1009" s="142"/>
      <c r="F1009" s="142"/>
      <c r="G1009" t="str">
        <f t="shared" si="75"/>
        <v/>
      </c>
      <c r="H1009" s="142"/>
      <c r="I1009" t="str">
        <f t="shared" ca="1" si="76"/>
        <v/>
      </c>
      <c r="J1009" s="142"/>
      <c r="K1009" t="str">
        <f t="shared" ca="1" si="77"/>
        <v/>
      </c>
      <c r="L1009" s="142"/>
      <c r="M1009" s="142"/>
      <c r="N1009" s="142"/>
      <c r="O1009" s="146"/>
      <c r="P1009" s="146"/>
      <c r="Q1009" s="145">
        <f t="shared" si="79"/>
        <v>0</v>
      </c>
      <c r="R1009" s="126">
        <f t="shared" si="78"/>
        <v>0</v>
      </c>
    </row>
  </sheetData>
  <sheetProtection algorithmName="SHA-512" hashValue="Y47yz/vD79LE6aLgwPMP+gAVFD5MskSDxrBxqKkzXKiudR2NjpGCD1PQrHXjZ2+k/kicl+OS2CYdJIyQSzmDLw==" saltValue="xa9AHpQ3ER1wCzUQs2c8/Q==" spinCount="100000" sheet="1" objects="1" scenarios="1"/>
  <mergeCells count="18">
    <mergeCell ref="A3:C3"/>
    <mergeCell ref="D3:E3"/>
    <mergeCell ref="O3:Q3"/>
    <mergeCell ref="A1:E1"/>
    <mergeCell ref="A2:C2"/>
    <mergeCell ref="D2:E2"/>
    <mergeCell ref="L2:N2"/>
    <mergeCell ref="O2:Q2"/>
    <mergeCell ref="A6:C6"/>
    <mergeCell ref="D6:E6"/>
    <mergeCell ref="O6:Q6"/>
    <mergeCell ref="O8:Q8"/>
    <mergeCell ref="A4:C4"/>
    <mergeCell ref="D4:E4"/>
    <mergeCell ref="O4:Q4"/>
    <mergeCell ref="A5:C5"/>
    <mergeCell ref="D5:E5"/>
    <mergeCell ref="O5:Q5"/>
  </mergeCells>
  <dataValidations count="4">
    <dataValidation type="list" allowBlank="1" showInputMessage="1" showErrorMessage="1" errorTitle="Invalid transaction type" error="Please select a type from the dropdown list." sqref="F10:F1009" xr:uid="{B95ED0F5-F794-4028-931F-57E8B9AC1A41}">
      <formula1>TTYPE</formula1>
    </dataValidation>
    <dataValidation type="list" allowBlank="1" showInputMessage="1" showErrorMessage="1" errorTitle="Invalid category" error="Please select a category from the dropdown list." sqref="H10:H1009" xr:uid="{6CF039A7-7082-4D36-8DA1-567CCE92659B}">
      <formula1>INDIRECT(CONCATENATE(G10,"CAT"))</formula1>
    </dataValidation>
    <dataValidation type="list" allowBlank="1" showInputMessage="1" showErrorMessage="1" errorTitle="Invalid subcategory" error="Please select a subcategory from the dropdown list." sqref="J10:J1009" xr:uid="{476D3419-9AFB-467C-B1A4-62823D593BF9}">
      <formula1>INDIRECT("SUB"&amp;I10)</formula1>
    </dataValidation>
    <dataValidation type="decimal" allowBlank="1" showInputMessage="1" showErrorMessage="1" sqref="O10:P1009" xr:uid="{394C36FD-5DFE-4085-B585-117EA26F1934}">
      <formula1>-9999999.99</formula1>
      <formula2>9999999.99</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B2:O78"/>
  <sheetViews>
    <sheetView zoomScale="70" zoomScaleNormal="70" workbookViewId="0">
      <selection activeCell="Q4" sqref="Q4"/>
    </sheetView>
  </sheetViews>
  <sheetFormatPr defaultColWidth="9.26171875" defaultRowHeight="12.9" x14ac:dyDescent="0.5"/>
  <cols>
    <col min="1" max="1" width="2.26171875" style="2" customWidth="1"/>
    <col min="2" max="2" width="16.578125" style="3" customWidth="1"/>
    <col min="3" max="3" width="11.68359375" style="3" customWidth="1"/>
    <col min="4" max="4" width="12" style="3" customWidth="1"/>
    <col min="5" max="8" width="9.26171875" style="3"/>
    <col min="9" max="9" width="4" style="3" customWidth="1"/>
    <col min="10" max="10" width="18.41796875" style="3" customWidth="1"/>
    <col min="11" max="11" width="25.578125" style="3" customWidth="1"/>
    <col min="12" max="12" width="32.26171875" style="3" customWidth="1"/>
    <col min="13" max="13" width="5.26171875" style="3" bestFit="1" customWidth="1"/>
    <col min="14" max="14" width="15.26171875" style="3" bestFit="1" customWidth="1"/>
    <col min="15" max="15" width="2.41796875" style="2" customWidth="1"/>
    <col min="16" max="16384" width="9.26171875" style="2"/>
  </cols>
  <sheetData>
    <row r="2" spans="2:14" ht="33.299999999999997" x14ac:dyDescent="1.2">
      <c r="D2" s="339" t="s">
        <v>35</v>
      </c>
      <c r="E2" s="339"/>
      <c r="F2" s="339"/>
      <c r="G2" s="339"/>
      <c r="H2" s="339"/>
      <c r="I2" s="339"/>
      <c r="J2" s="339"/>
      <c r="K2" s="339"/>
      <c r="L2" s="339"/>
      <c r="M2" s="339"/>
      <c r="N2" s="339"/>
    </row>
    <row r="3" spans="2:14" ht="25.8" x14ac:dyDescent="0.95">
      <c r="D3" s="340" t="s">
        <v>36</v>
      </c>
      <c r="E3" s="340"/>
      <c r="F3" s="340"/>
      <c r="G3" s="340"/>
      <c r="H3" s="340"/>
      <c r="I3" s="340"/>
      <c r="J3" s="340"/>
      <c r="K3" s="340"/>
      <c r="L3" s="340"/>
      <c r="M3" s="340"/>
      <c r="N3" s="340"/>
    </row>
    <row r="4" spans="2:14" ht="23.1" x14ac:dyDescent="0.85">
      <c r="D4" s="351" t="s">
        <v>37</v>
      </c>
      <c r="E4" s="351"/>
      <c r="F4" s="351"/>
      <c r="G4" s="351"/>
      <c r="H4" s="351"/>
      <c r="I4" s="351"/>
      <c r="J4" s="351"/>
      <c r="K4" s="351"/>
      <c r="L4" s="351"/>
      <c r="M4" s="351"/>
      <c r="N4" s="351"/>
    </row>
    <row r="5" spans="2:14" ht="20.25" customHeight="1" x14ac:dyDescent="0.5">
      <c r="B5" s="185"/>
      <c r="C5" s="186"/>
      <c r="D5" s="343" t="s">
        <v>38</v>
      </c>
      <c r="E5" s="344"/>
      <c r="F5" s="344"/>
      <c r="G5" s="347" t="str">
        <f>IF(N5="","",IFERROR(VLOOKUP(N5,BRANCHES,2,FALSE),"BRANCH NOT RECOGNISED"))</f>
        <v/>
      </c>
      <c r="H5" s="347"/>
      <c r="I5" s="347"/>
      <c r="J5" s="347"/>
      <c r="K5" s="347"/>
      <c r="L5" s="343" t="s">
        <v>39</v>
      </c>
      <c r="M5" s="352" t="s">
        <v>40</v>
      </c>
      <c r="N5" s="349"/>
    </row>
    <row r="6" spans="2:14" ht="12" customHeight="1" x14ac:dyDescent="0.5">
      <c r="B6" s="187"/>
      <c r="D6" s="345"/>
      <c r="E6" s="346"/>
      <c r="F6" s="346"/>
      <c r="G6" s="348"/>
      <c r="H6" s="348"/>
      <c r="I6" s="348"/>
      <c r="J6" s="348"/>
      <c r="K6" s="348"/>
      <c r="L6" s="345"/>
      <c r="M6" s="353"/>
      <c r="N6" s="350"/>
    </row>
    <row r="7" spans="2:14" ht="23.25" customHeight="1" x14ac:dyDescent="0.5">
      <c r="B7" s="187"/>
      <c r="D7" s="341" t="s">
        <v>6</v>
      </c>
      <c r="E7" s="342"/>
      <c r="F7" s="342"/>
      <c r="G7" s="347" t="str">
        <f>IF(N5="","",IFERROR(VLOOKUP(N5,BRANCHES,3,FALSE),"BRANCH NOT RECOGNISED"))</f>
        <v/>
      </c>
      <c r="H7" s="347"/>
      <c r="I7" s="347"/>
      <c r="J7" s="347"/>
      <c r="K7" s="354"/>
      <c r="L7" s="343" t="s">
        <v>41</v>
      </c>
      <c r="M7" s="356" t="s">
        <v>42</v>
      </c>
      <c r="N7" s="357"/>
    </row>
    <row r="8" spans="2:14" ht="6.75" customHeight="1" x14ac:dyDescent="0.5">
      <c r="B8" s="187"/>
      <c r="D8" s="341"/>
      <c r="E8" s="342"/>
      <c r="F8" s="342"/>
      <c r="G8" s="348"/>
      <c r="H8" s="348"/>
      <c r="I8" s="348"/>
      <c r="J8" s="348"/>
      <c r="K8" s="355"/>
      <c r="L8" s="345"/>
      <c r="M8" s="358"/>
      <c r="N8" s="359"/>
    </row>
    <row r="9" spans="2:14" ht="22.9" customHeight="1" x14ac:dyDescent="0.5">
      <c r="B9" s="187"/>
      <c r="D9" s="343" t="s">
        <v>43</v>
      </c>
      <c r="E9" s="344"/>
      <c r="F9" s="344"/>
      <c r="G9" s="347" t="str">
        <f>IF(N5="","",IFERROR(VLOOKUP(G7,'MEO List'!D:E,2,FALSE),"BRANCH NOT RECOGNISED"))</f>
        <v/>
      </c>
      <c r="H9" s="347"/>
      <c r="I9" s="347"/>
      <c r="J9" s="347"/>
      <c r="K9" s="354"/>
      <c r="L9" s="352"/>
      <c r="M9" s="352"/>
      <c r="N9" s="360"/>
    </row>
    <row r="10" spans="2:14" ht="6.75" customHeight="1" x14ac:dyDescent="0.5">
      <c r="B10" s="187"/>
      <c r="D10" s="345"/>
      <c r="E10" s="346"/>
      <c r="F10" s="346"/>
      <c r="G10" s="348"/>
      <c r="H10" s="348"/>
      <c r="I10" s="348"/>
      <c r="J10" s="348"/>
      <c r="K10" s="355"/>
      <c r="L10" s="353"/>
      <c r="M10" s="353"/>
      <c r="N10" s="361"/>
    </row>
    <row r="11" spans="2:14" ht="6.75" customHeight="1" x14ac:dyDescent="1.2">
      <c r="B11" s="185"/>
      <c r="C11" s="186"/>
      <c r="D11" s="188"/>
      <c r="E11" s="188"/>
      <c r="F11" s="188"/>
      <c r="G11" s="189"/>
      <c r="H11" s="189"/>
      <c r="I11" s="189"/>
      <c r="J11" s="189"/>
      <c r="K11" s="189"/>
      <c r="L11" s="189"/>
      <c r="M11" s="189"/>
      <c r="N11" s="190"/>
    </row>
    <row r="12" spans="2:14" ht="33.299999999999997" x14ac:dyDescent="1.2">
      <c r="B12" s="191" t="s">
        <v>44</v>
      </c>
      <c r="N12" s="192"/>
    </row>
    <row r="13" spans="2:14" ht="7.5" customHeight="1" x14ac:dyDescent="0.5">
      <c r="B13" s="187"/>
      <c r="N13" s="192"/>
    </row>
    <row r="14" spans="2:14" s="4" customFormat="1" ht="20.399999999999999" x14ac:dyDescent="0.75">
      <c r="B14" s="362" t="s">
        <v>45</v>
      </c>
      <c r="C14" s="363"/>
      <c r="D14" s="363"/>
      <c r="E14" s="363"/>
      <c r="F14" s="363"/>
      <c r="G14" s="363"/>
      <c r="H14" s="363"/>
      <c r="I14" s="363"/>
      <c r="J14" s="363"/>
      <c r="K14" s="363"/>
      <c r="L14" s="363"/>
      <c r="M14" s="363"/>
      <c r="N14" s="364"/>
    </row>
    <row r="15" spans="2:14" s="4" customFormat="1" ht="8.25" customHeight="1" x14ac:dyDescent="0.75">
      <c r="B15" s="329"/>
      <c r="C15" s="327"/>
      <c r="D15" s="327"/>
      <c r="E15" s="327"/>
      <c r="F15" s="327"/>
      <c r="G15" s="327"/>
      <c r="H15" s="327"/>
      <c r="I15" s="327"/>
      <c r="J15" s="327"/>
      <c r="K15" s="327"/>
      <c r="L15" s="327"/>
      <c r="M15" s="327"/>
      <c r="N15" s="328"/>
    </row>
    <row r="16" spans="2:14" s="4" customFormat="1" ht="21" customHeight="1" x14ac:dyDescent="0.5">
      <c r="B16" s="326" t="s">
        <v>46</v>
      </c>
      <c r="C16" s="330"/>
      <c r="D16" s="330"/>
      <c r="E16" s="330"/>
      <c r="F16" s="330"/>
      <c r="G16" s="330"/>
      <c r="H16" s="330"/>
      <c r="I16" s="330"/>
      <c r="J16" s="330"/>
      <c r="K16" s="330"/>
      <c r="L16" s="330"/>
      <c r="M16" s="330"/>
      <c r="N16" s="331"/>
    </row>
    <row r="17" spans="2:14" s="4" customFormat="1" ht="21" customHeight="1" x14ac:dyDescent="0.5">
      <c r="B17" s="326"/>
      <c r="C17" s="330"/>
      <c r="D17" s="330"/>
      <c r="E17" s="330"/>
      <c r="F17" s="330"/>
      <c r="G17" s="330"/>
      <c r="H17" s="330"/>
      <c r="I17" s="330"/>
      <c r="J17" s="330"/>
      <c r="K17" s="330"/>
      <c r="L17" s="330"/>
      <c r="M17" s="330"/>
      <c r="N17" s="331"/>
    </row>
    <row r="18" spans="2:14" s="4" customFormat="1" ht="21" customHeight="1" x14ac:dyDescent="0.5">
      <c r="B18" s="326"/>
      <c r="C18" s="330"/>
      <c r="D18" s="330"/>
      <c r="E18" s="330"/>
      <c r="F18" s="330"/>
      <c r="G18" s="330"/>
      <c r="H18" s="330"/>
      <c r="I18" s="330"/>
      <c r="J18" s="330"/>
      <c r="K18" s="330"/>
      <c r="L18" s="330"/>
      <c r="M18" s="330"/>
      <c r="N18" s="331"/>
    </row>
    <row r="19" spans="2:14" s="4" customFormat="1" ht="8.25" customHeight="1" x14ac:dyDescent="0.75">
      <c r="B19" s="193"/>
      <c r="C19" s="194"/>
      <c r="D19" s="194"/>
      <c r="E19" s="194"/>
      <c r="F19" s="194"/>
      <c r="G19" s="194"/>
      <c r="H19" s="194"/>
      <c r="I19" s="194"/>
      <c r="J19" s="194"/>
      <c r="K19" s="194"/>
      <c r="L19" s="194"/>
      <c r="M19" s="194"/>
      <c r="N19" s="195"/>
    </row>
    <row r="20" spans="2:14" s="4" customFormat="1" ht="21" customHeight="1" x14ac:dyDescent="0.5">
      <c r="B20" s="326" t="s">
        <v>47</v>
      </c>
      <c r="C20" s="327"/>
      <c r="D20" s="327"/>
      <c r="E20" s="327"/>
      <c r="F20" s="327"/>
      <c r="G20" s="327"/>
      <c r="H20" s="327"/>
      <c r="I20" s="327"/>
      <c r="J20" s="327"/>
      <c r="K20" s="327"/>
      <c r="L20" s="327"/>
      <c r="M20" s="327"/>
      <c r="N20" s="328"/>
    </row>
    <row r="21" spans="2:14" s="4" customFormat="1" ht="21" customHeight="1" x14ac:dyDescent="0.5">
      <c r="B21" s="329"/>
      <c r="C21" s="327"/>
      <c r="D21" s="327"/>
      <c r="E21" s="327"/>
      <c r="F21" s="327"/>
      <c r="G21" s="327"/>
      <c r="H21" s="327"/>
      <c r="I21" s="327"/>
      <c r="J21" s="327"/>
      <c r="K21" s="327"/>
      <c r="L21" s="327"/>
      <c r="M21" s="327"/>
      <c r="N21" s="328"/>
    </row>
    <row r="22" spans="2:14" s="4" customFormat="1" ht="8.25" customHeight="1" x14ac:dyDescent="0.75">
      <c r="B22" s="196"/>
      <c r="C22" s="197"/>
      <c r="D22" s="197"/>
      <c r="E22" s="197"/>
      <c r="F22" s="197"/>
      <c r="G22" s="197"/>
      <c r="H22" s="197"/>
      <c r="I22" s="197"/>
      <c r="J22" s="197"/>
      <c r="K22" s="197"/>
      <c r="L22" s="197"/>
      <c r="M22" s="197"/>
      <c r="N22" s="198"/>
    </row>
    <row r="23" spans="2:14" s="4" customFormat="1" ht="21" customHeight="1" x14ac:dyDescent="0.5">
      <c r="B23" s="326" t="s">
        <v>48</v>
      </c>
      <c r="C23" s="327"/>
      <c r="D23" s="327"/>
      <c r="E23" s="327"/>
      <c r="F23" s="327"/>
      <c r="G23" s="327"/>
      <c r="H23" s="327"/>
      <c r="I23" s="327"/>
      <c r="J23" s="327"/>
      <c r="K23" s="327"/>
      <c r="L23" s="327"/>
      <c r="M23" s="327"/>
      <c r="N23" s="328"/>
    </row>
    <row r="24" spans="2:14" s="4" customFormat="1" ht="21" customHeight="1" x14ac:dyDescent="0.5">
      <c r="B24" s="329"/>
      <c r="C24" s="327"/>
      <c r="D24" s="327"/>
      <c r="E24" s="327"/>
      <c r="F24" s="327"/>
      <c r="G24" s="327"/>
      <c r="H24" s="327"/>
      <c r="I24" s="327"/>
      <c r="J24" s="327"/>
      <c r="K24" s="327"/>
      <c r="L24" s="327"/>
      <c r="M24" s="327"/>
      <c r="N24" s="328"/>
    </row>
    <row r="25" spans="2:14" s="4" customFormat="1" ht="8.25" customHeight="1" x14ac:dyDescent="0.75">
      <c r="B25" s="196"/>
      <c r="C25" s="197"/>
      <c r="D25" s="197"/>
      <c r="E25" s="197"/>
      <c r="F25" s="197"/>
      <c r="G25" s="197"/>
      <c r="H25" s="197"/>
      <c r="I25" s="197"/>
      <c r="J25" s="197"/>
      <c r="K25" s="197"/>
      <c r="L25" s="197"/>
      <c r="M25" s="197"/>
      <c r="N25" s="198"/>
    </row>
    <row r="26" spans="2:14" s="4" customFormat="1" ht="21" customHeight="1" x14ac:dyDescent="0.75">
      <c r="B26" s="326" t="s">
        <v>49</v>
      </c>
      <c r="C26" s="327"/>
      <c r="D26" s="327"/>
      <c r="E26" s="327"/>
      <c r="F26" s="327"/>
      <c r="G26" s="327"/>
      <c r="H26" s="327"/>
      <c r="I26" s="327"/>
      <c r="J26" s="327"/>
      <c r="K26" s="327"/>
      <c r="L26" s="327"/>
      <c r="M26" s="327"/>
      <c r="N26" s="328"/>
    </row>
    <row r="27" spans="2:14" s="4" customFormat="1" ht="8.25" customHeight="1" x14ac:dyDescent="0.75">
      <c r="B27" s="196"/>
      <c r="C27" s="197"/>
      <c r="D27" s="197"/>
      <c r="E27" s="197"/>
      <c r="F27" s="197"/>
      <c r="G27" s="197"/>
      <c r="H27" s="197"/>
      <c r="I27" s="197"/>
      <c r="J27" s="197"/>
      <c r="K27" s="197"/>
      <c r="L27" s="197"/>
      <c r="M27" s="197"/>
      <c r="N27" s="198"/>
    </row>
    <row r="28" spans="2:14" s="4" customFormat="1" ht="21" customHeight="1" x14ac:dyDescent="0.5">
      <c r="B28" s="326" t="s">
        <v>50</v>
      </c>
      <c r="C28" s="330"/>
      <c r="D28" s="330"/>
      <c r="E28" s="330"/>
      <c r="F28" s="330"/>
      <c r="G28" s="330"/>
      <c r="H28" s="330"/>
      <c r="I28" s="330"/>
      <c r="J28" s="330"/>
      <c r="K28" s="330"/>
      <c r="L28" s="330"/>
      <c r="M28" s="330"/>
      <c r="N28" s="331"/>
    </row>
    <row r="29" spans="2:14" s="4" customFormat="1" ht="21" customHeight="1" x14ac:dyDescent="0.5">
      <c r="B29" s="326"/>
      <c r="C29" s="330"/>
      <c r="D29" s="330"/>
      <c r="E29" s="330"/>
      <c r="F29" s="330"/>
      <c r="G29" s="330"/>
      <c r="H29" s="330"/>
      <c r="I29" s="330"/>
      <c r="J29" s="330"/>
      <c r="K29" s="330"/>
      <c r="L29" s="330"/>
      <c r="M29" s="330"/>
      <c r="N29" s="331"/>
    </row>
    <row r="30" spans="2:14" s="4" customFormat="1" ht="8.25" customHeight="1" x14ac:dyDescent="0.75">
      <c r="B30" s="199"/>
      <c r="C30" s="200"/>
      <c r="D30" s="200"/>
      <c r="E30" s="200"/>
      <c r="F30" s="200"/>
      <c r="G30" s="200"/>
      <c r="H30" s="200"/>
      <c r="I30" s="200"/>
      <c r="J30" s="200"/>
      <c r="K30" s="200"/>
      <c r="L30" s="200"/>
      <c r="M30" s="200"/>
      <c r="N30" s="201"/>
    </row>
    <row r="31" spans="2:14" s="4" customFormat="1" ht="21" customHeight="1" x14ac:dyDescent="0.5">
      <c r="B31" s="326" t="s">
        <v>51</v>
      </c>
      <c r="C31" s="330"/>
      <c r="D31" s="330"/>
      <c r="E31" s="330"/>
      <c r="F31" s="330"/>
      <c r="G31" s="330"/>
      <c r="H31" s="330"/>
      <c r="I31" s="330"/>
      <c r="J31" s="330"/>
      <c r="K31" s="330"/>
      <c r="L31" s="330"/>
      <c r="M31" s="330"/>
      <c r="N31" s="331"/>
    </row>
    <row r="32" spans="2:14" s="4" customFormat="1" ht="21" customHeight="1" x14ac:dyDescent="0.5">
      <c r="B32" s="326"/>
      <c r="C32" s="330"/>
      <c r="D32" s="330"/>
      <c r="E32" s="330"/>
      <c r="F32" s="330"/>
      <c r="G32" s="330"/>
      <c r="H32" s="330"/>
      <c r="I32" s="330"/>
      <c r="J32" s="330"/>
      <c r="K32" s="330"/>
      <c r="L32" s="330"/>
      <c r="M32" s="330"/>
      <c r="N32" s="331"/>
    </row>
    <row r="33" spans="2:14" s="4" customFormat="1" ht="21" customHeight="1" x14ac:dyDescent="0.5">
      <c r="B33" s="326"/>
      <c r="C33" s="330"/>
      <c r="D33" s="330"/>
      <c r="E33" s="330"/>
      <c r="F33" s="330"/>
      <c r="G33" s="330"/>
      <c r="H33" s="330"/>
      <c r="I33" s="330"/>
      <c r="J33" s="330"/>
      <c r="K33" s="330"/>
      <c r="L33" s="330"/>
      <c r="M33" s="330"/>
      <c r="N33" s="331"/>
    </row>
    <row r="34" spans="2:14" s="4" customFormat="1" ht="8.25" customHeight="1" x14ac:dyDescent="0.75">
      <c r="B34" s="193"/>
      <c r="C34" s="194"/>
      <c r="D34" s="194"/>
      <c r="E34" s="194"/>
      <c r="F34" s="194"/>
      <c r="G34" s="194"/>
      <c r="H34" s="194"/>
      <c r="I34" s="194"/>
      <c r="J34" s="194"/>
      <c r="K34" s="194"/>
      <c r="L34" s="194"/>
      <c r="M34" s="194"/>
      <c r="N34" s="195"/>
    </row>
    <row r="35" spans="2:14" s="4" customFormat="1" ht="21" customHeight="1" x14ac:dyDescent="0.75">
      <c r="B35" s="332" t="s">
        <v>52</v>
      </c>
      <c r="C35" s="333"/>
      <c r="D35" s="333"/>
      <c r="E35" s="333"/>
      <c r="F35" s="333"/>
      <c r="G35" s="333"/>
      <c r="H35" s="333"/>
      <c r="I35" s="333"/>
      <c r="J35" s="333"/>
      <c r="K35" s="333"/>
      <c r="L35" s="333"/>
      <c r="M35" s="333"/>
      <c r="N35" s="334"/>
    </row>
    <row r="36" spans="2:14" s="4" customFormat="1" ht="8.25" customHeight="1" x14ac:dyDescent="0.75">
      <c r="B36" s="193"/>
      <c r="C36" s="194"/>
      <c r="D36" s="194"/>
      <c r="E36" s="194"/>
      <c r="F36" s="194"/>
      <c r="G36" s="194"/>
      <c r="H36" s="194"/>
      <c r="I36" s="194"/>
      <c r="J36" s="194"/>
      <c r="K36" s="194"/>
      <c r="L36" s="194"/>
      <c r="M36" s="194"/>
      <c r="N36" s="195"/>
    </row>
    <row r="37" spans="2:14" s="202" customFormat="1" ht="41.1" x14ac:dyDescent="0.55000000000000004">
      <c r="B37" s="160"/>
      <c r="C37" s="335" t="s">
        <v>53</v>
      </c>
      <c r="D37" s="335"/>
      <c r="E37" s="335"/>
      <c r="F37" s="335"/>
      <c r="G37" s="335"/>
      <c r="H37" s="335"/>
      <c r="I37" s="335"/>
      <c r="J37" s="335"/>
      <c r="K37" s="335"/>
      <c r="L37" s="335"/>
      <c r="M37" s="335"/>
      <c r="N37" s="336"/>
    </row>
    <row r="38" spans="2:14" s="202" customFormat="1" ht="41.1" x14ac:dyDescent="0.55000000000000004">
      <c r="B38" s="160"/>
      <c r="C38" s="335" t="s">
        <v>54</v>
      </c>
      <c r="D38" s="335"/>
      <c r="E38" s="335"/>
      <c r="F38" s="335"/>
      <c r="G38" s="335"/>
      <c r="H38" s="335"/>
      <c r="I38" s="335"/>
      <c r="J38" s="335"/>
      <c r="K38" s="335"/>
      <c r="L38" s="335"/>
      <c r="M38" s="335"/>
      <c r="N38" s="336"/>
    </row>
    <row r="39" spans="2:14" s="202" customFormat="1" ht="41.1" x14ac:dyDescent="0.55000000000000004">
      <c r="B39" s="160"/>
      <c r="C39" s="315" t="s">
        <v>55</v>
      </c>
      <c r="D39" s="315"/>
      <c r="E39" s="315"/>
      <c r="F39" s="315"/>
      <c r="G39" s="315"/>
      <c r="H39" s="315"/>
      <c r="I39" s="315"/>
      <c r="J39" s="315"/>
      <c r="K39" s="315"/>
      <c r="L39" s="315"/>
      <c r="M39" s="315"/>
      <c r="N39" s="316"/>
    </row>
    <row r="40" spans="2:14" s="4" customFormat="1" ht="7.5" customHeight="1" x14ac:dyDescent="0.75">
      <c r="B40" s="203"/>
      <c r="C40" s="204"/>
      <c r="D40" s="204"/>
      <c r="E40" s="204"/>
      <c r="F40" s="204"/>
      <c r="G40" s="204"/>
      <c r="H40" s="204"/>
      <c r="I40" s="204"/>
      <c r="J40" s="204"/>
      <c r="K40" s="204"/>
      <c r="L40" s="204"/>
      <c r="M40" s="204"/>
      <c r="N40" s="205"/>
    </row>
    <row r="41" spans="2:14" s="4" customFormat="1" ht="14.25" customHeight="1" x14ac:dyDescent="0.75">
      <c r="B41" s="203"/>
      <c r="C41" s="204"/>
      <c r="D41" s="204"/>
      <c r="E41" s="204"/>
      <c r="F41" s="204"/>
      <c r="G41" s="204"/>
      <c r="H41" s="204"/>
      <c r="I41" s="204"/>
      <c r="J41" s="79"/>
      <c r="K41" s="319"/>
      <c r="L41" s="319"/>
      <c r="M41" s="319"/>
      <c r="N41" s="206"/>
    </row>
    <row r="42" spans="2:14" s="4" customFormat="1" ht="14.25" customHeight="1" x14ac:dyDescent="0.75">
      <c r="B42" s="203"/>
      <c r="C42" s="204"/>
      <c r="D42" s="204"/>
      <c r="E42" s="204"/>
      <c r="F42" s="204"/>
      <c r="G42" s="204"/>
      <c r="H42" s="204"/>
      <c r="I42" s="204"/>
      <c r="J42" s="79"/>
      <c r="K42" s="319"/>
      <c r="L42" s="319"/>
      <c r="M42" s="319"/>
      <c r="N42" s="206"/>
    </row>
    <row r="43" spans="2:14" s="4" customFormat="1" ht="21" customHeight="1" x14ac:dyDescent="0.75">
      <c r="B43" s="317" t="s">
        <v>56</v>
      </c>
      <c r="C43" s="318"/>
      <c r="D43" s="318"/>
      <c r="E43" s="318"/>
      <c r="F43" s="318"/>
      <c r="G43" s="318"/>
      <c r="H43" s="318"/>
      <c r="I43" s="318"/>
      <c r="J43" s="318"/>
      <c r="K43" s="320"/>
      <c r="L43" s="320"/>
      <c r="M43" s="320"/>
      <c r="N43" s="206" t="s">
        <v>57</v>
      </c>
    </row>
    <row r="44" spans="2:14" s="4" customFormat="1" ht="7.5" customHeight="1" x14ac:dyDescent="0.75">
      <c r="B44" s="203"/>
      <c r="C44" s="204"/>
      <c r="D44" s="204"/>
      <c r="E44" s="204"/>
      <c r="F44" s="204"/>
      <c r="G44" s="204"/>
      <c r="H44" s="204"/>
      <c r="I44" s="204"/>
      <c r="J44" s="204"/>
      <c r="K44" s="204"/>
      <c r="L44" s="204"/>
      <c r="M44" s="204"/>
      <c r="N44" s="205"/>
    </row>
    <row r="45" spans="2:14" s="4" customFormat="1" ht="20.399999999999999" x14ac:dyDescent="0.75">
      <c r="B45" s="203"/>
      <c r="C45" s="204"/>
      <c r="D45" s="204"/>
      <c r="E45" s="204"/>
      <c r="F45" s="204"/>
      <c r="G45" s="204"/>
      <c r="H45" s="204"/>
      <c r="I45" s="204"/>
      <c r="J45" s="204"/>
      <c r="K45" s="337" t="s">
        <v>58</v>
      </c>
      <c r="L45" s="337"/>
      <c r="M45" s="337"/>
      <c r="N45" s="338"/>
    </row>
    <row r="46" spans="2:14" s="4" customFormat="1" ht="7.5" customHeight="1" x14ac:dyDescent="0.75">
      <c r="B46" s="203"/>
      <c r="C46" s="204"/>
      <c r="D46" s="204"/>
      <c r="E46" s="204"/>
      <c r="F46" s="204"/>
      <c r="G46" s="204"/>
      <c r="H46" s="204"/>
      <c r="I46" s="204"/>
      <c r="J46" s="204"/>
      <c r="K46" s="207"/>
      <c r="L46" s="207"/>
      <c r="M46" s="207"/>
      <c r="N46" s="208"/>
    </row>
    <row r="47" spans="2:14" s="4" customFormat="1" ht="15" customHeight="1" x14ac:dyDescent="0.75">
      <c r="B47" s="209"/>
      <c r="C47" s="324"/>
      <c r="D47" s="324"/>
      <c r="E47" s="324"/>
      <c r="F47" s="324"/>
      <c r="G47" s="79"/>
      <c r="H47" s="79"/>
      <c r="I47" s="79"/>
      <c r="J47" s="79"/>
      <c r="K47" s="324"/>
      <c r="L47" s="324"/>
      <c r="M47" s="324"/>
      <c r="N47" s="206"/>
    </row>
    <row r="48" spans="2:14" s="4" customFormat="1" ht="15" customHeight="1" x14ac:dyDescent="0.75">
      <c r="B48" s="209"/>
      <c r="C48" s="324"/>
      <c r="D48" s="324"/>
      <c r="E48" s="324"/>
      <c r="F48" s="324"/>
      <c r="G48" s="79"/>
      <c r="H48" s="79"/>
      <c r="I48" s="79"/>
      <c r="J48" s="79"/>
      <c r="K48" s="324"/>
      <c r="L48" s="324"/>
      <c r="M48" s="324"/>
      <c r="N48" s="206"/>
    </row>
    <row r="49" spans="2:15" s="4" customFormat="1" ht="21" customHeight="1" x14ac:dyDescent="0.75">
      <c r="B49" s="210" t="s">
        <v>59</v>
      </c>
      <c r="C49" s="325"/>
      <c r="D49" s="325"/>
      <c r="E49" s="325"/>
      <c r="F49" s="325"/>
      <c r="G49" s="85"/>
      <c r="H49" s="211" t="s">
        <v>60</v>
      </c>
      <c r="I49" s="79"/>
      <c r="J49" s="85" t="s">
        <v>59</v>
      </c>
      <c r="K49" s="325"/>
      <c r="L49" s="325"/>
      <c r="M49" s="325"/>
      <c r="N49" s="212" t="s">
        <v>61</v>
      </c>
      <c r="O49" s="213"/>
    </row>
    <row r="50" spans="2:15" s="4" customFormat="1" ht="9" customHeight="1" x14ac:dyDescent="0.75">
      <c r="B50" s="209"/>
      <c r="C50" s="324"/>
      <c r="D50" s="324"/>
      <c r="E50" s="324"/>
      <c r="F50" s="324"/>
      <c r="G50" s="79"/>
      <c r="H50" s="79"/>
      <c r="I50" s="79"/>
      <c r="J50" s="79"/>
      <c r="K50" s="324"/>
      <c r="L50" s="324"/>
      <c r="M50" s="324"/>
      <c r="N50" s="206"/>
    </row>
    <row r="51" spans="2:15" s="4" customFormat="1" ht="9" customHeight="1" x14ac:dyDescent="0.75">
      <c r="B51" s="209"/>
      <c r="C51" s="324"/>
      <c r="D51" s="324"/>
      <c r="E51" s="324"/>
      <c r="F51" s="324"/>
      <c r="G51" s="79"/>
      <c r="H51" s="79"/>
      <c r="I51" s="79"/>
      <c r="J51" s="79"/>
      <c r="K51" s="324"/>
      <c r="L51" s="324"/>
      <c r="M51" s="324"/>
      <c r="N51" s="206"/>
    </row>
    <row r="52" spans="2:15" s="4" customFormat="1" ht="21" customHeight="1" x14ac:dyDescent="0.75">
      <c r="B52" s="209" t="s">
        <v>62</v>
      </c>
      <c r="C52" s="324"/>
      <c r="D52" s="324"/>
      <c r="E52" s="324"/>
      <c r="F52" s="324"/>
      <c r="G52" s="79"/>
      <c r="H52" s="79"/>
      <c r="I52" s="79"/>
      <c r="J52" s="79" t="s">
        <v>62</v>
      </c>
      <c r="K52" s="324"/>
      <c r="L52" s="324"/>
      <c r="M52" s="324"/>
      <c r="N52" s="206"/>
    </row>
    <row r="53" spans="2:15" s="4" customFormat="1" ht="21" customHeight="1" x14ac:dyDescent="0.75">
      <c r="B53" s="210" t="s">
        <v>63</v>
      </c>
      <c r="C53" s="325"/>
      <c r="D53" s="325"/>
      <c r="E53" s="325"/>
      <c r="F53" s="325"/>
      <c r="G53" s="85"/>
      <c r="H53" s="211" t="s">
        <v>60</v>
      </c>
      <c r="I53" s="79"/>
      <c r="J53" s="85" t="s">
        <v>64</v>
      </c>
      <c r="K53" s="325"/>
      <c r="L53" s="325"/>
      <c r="M53" s="325"/>
      <c r="N53" s="212" t="s">
        <v>61</v>
      </c>
      <c r="O53" s="213"/>
    </row>
    <row r="54" spans="2:15" s="4" customFormat="1" ht="8.25" customHeight="1" x14ac:dyDescent="0.75">
      <c r="B54" s="210"/>
      <c r="C54" s="85"/>
      <c r="D54" s="85"/>
      <c r="E54" s="85"/>
      <c r="F54" s="85"/>
      <c r="G54" s="85"/>
      <c r="H54" s="85"/>
      <c r="I54" s="85"/>
      <c r="J54" s="85"/>
      <c r="K54" s="85"/>
      <c r="L54" s="85"/>
      <c r="M54" s="85"/>
      <c r="N54" s="214"/>
    </row>
    <row r="55" spans="2:15" s="4" customFormat="1" ht="8.25" customHeight="1" x14ac:dyDescent="0.75">
      <c r="B55" s="215"/>
      <c r="C55" s="216"/>
      <c r="D55" s="216"/>
      <c r="E55" s="216"/>
      <c r="F55" s="216"/>
      <c r="G55" s="216"/>
      <c r="H55" s="216"/>
      <c r="I55" s="216"/>
      <c r="J55" s="216"/>
      <c r="K55" s="216"/>
      <c r="L55" s="216"/>
      <c r="M55" s="216"/>
      <c r="N55" s="217"/>
    </row>
    <row r="56" spans="2:15" s="4" customFormat="1" ht="21" customHeight="1" x14ac:dyDescent="0.5">
      <c r="B56" s="321" t="s">
        <v>65</v>
      </c>
      <c r="C56" s="322"/>
      <c r="D56" s="322"/>
      <c r="E56" s="322"/>
      <c r="F56" s="322"/>
      <c r="G56" s="322"/>
      <c r="H56" s="322"/>
      <c r="I56" s="322"/>
      <c r="J56" s="322"/>
      <c r="K56" s="322"/>
      <c r="L56" s="322"/>
      <c r="M56" s="322"/>
      <c r="N56" s="323"/>
    </row>
    <row r="57" spans="2:15" s="4" customFormat="1" ht="21" customHeight="1" x14ac:dyDescent="0.5">
      <c r="B57" s="321"/>
      <c r="C57" s="322"/>
      <c r="D57" s="322"/>
      <c r="E57" s="322"/>
      <c r="F57" s="322"/>
      <c r="G57" s="322"/>
      <c r="H57" s="322"/>
      <c r="I57" s="322"/>
      <c r="J57" s="322"/>
      <c r="K57" s="322"/>
      <c r="L57" s="322"/>
      <c r="M57" s="322"/>
      <c r="N57" s="323"/>
    </row>
    <row r="58" spans="2:15" s="4" customFormat="1" ht="21" customHeight="1" x14ac:dyDescent="0.5">
      <c r="B58" s="321"/>
      <c r="C58" s="322"/>
      <c r="D58" s="322"/>
      <c r="E58" s="322"/>
      <c r="F58" s="322"/>
      <c r="G58" s="322"/>
      <c r="H58" s="322"/>
      <c r="I58" s="322"/>
      <c r="J58" s="322"/>
      <c r="K58" s="322"/>
      <c r="L58" s="322"/>
      <c r="M58" s="322"/>
      <c r="N58" s="323"/>
    </row>
    <row r="59" spans="2:15" s="4" customFormat="1" ht="21" customHeight="1" x14ac:dyDescent="0.5">
      <c r="B59" s="321"/>
      <c r="C59" s="322"/>
      <c r="D59" s="322"/>
      <c r="E59" s="322"/>
      <c r="F59" s="322"/>
      <c r="G59" s="322"/>
      <c r="H59" s="322"/>
      <c r="I59" s="322"/>
      <c r="J59" s="322"/>
      <c r="K59" s="322"/>
      <c r="L59" s="322"/>
      <c r="M59" s="322"/>
      <c r="N59" s="323"/>
    </row>
    <row r="60" spans="2:15" s="4" customFormat="1" ht="21" customHeight="1" x14ac:dyDescent="0.5">
      <c r="B60" s="321"/>
      <c r="C60" s="322"/>
      <c r="D60" s="322"/>
      <c r="E60" s="322"/>
      <c r="F60" s="322"/>
      <c r="G60" s="322"/>
      <c r="H60" s="322"/>
      <c r="I60" s="322"/>
      <c r="J60" s="322"/>
      <c r="K60" s="322"/>
      <c r="L60" s="322"/>
      <c r="M60" s="322"/>
      <c r="N60" s="323"/>
    </row>
    <row r="61" spans="2:15" s="4" customFormat="1" ht="21" customHeight="1" x14ac:dyDescent="0.5">
      <c r="B61" s="321"/>
      <c r="C61" s="322"/>
      <c r="D61" s="322"/>
      <c r="E61" s="322"/>
      <c r="F61" s="322"/>
      <c r="G61" s="322"/>
      <c r="H61" s="322"/>
      <c r="I61" s="322"/>
      <c r="J61" s="322"/>
      <c r="K61" s="322"/>
      <c r="L61" s="322"/>
      <c r="M61" s="322"/>
      <c r="N61" s="323"/>
    </row>
    <row r="62" spans="2:15" s="218" customFormat="1" ht="8.25" customHeight="1" x14ac:dyDescent="0.7">
      <c r="B62" s="219"/>
      <c r="C62" s="220"/>
      <c r="D62" s="220"/>
      <c r="E62" s="220"/>
      <c r="F62" s="220"/>
      <c r="G62" s="221"/>
      <c r="H62" s="220"/>
      <c r="I62" s="220"/>
      <c r="J62" s="220"/>
      <c r="K62" s="220"/>
      <c r="L62" s="220"/>
      <c r="M62" s="220"/>
      <c r="N62" s="222"/>
    </row>
    <row r="63" spans="2:15" s="4" customFormat="1" ht="8.25" customHeight="1" x14ac:dyDescent="0.75">
      <c r="B63" s="215"/>
      <c r="C63" s="216"/>
      <c r="D63" s="216"/>
      <c r="E63" s="216"/>
      <c r="F63" s="216"/>
      <c r="G63" s="216"/>
      <c r="H63" s="216"/>
      <c r="I63" s="216"/>
      <c r="J63" s="216"/>
      <c r="K63" s="216"/>
      <c r="L63" s="216"/>
      <c r="M63" s="216"/>
      <c r="N63" s="217"/>
    </row>
    <row r="64" spans="2:15" s="4" customFormat="1" ht="21" customHeight="1" x14ac:dyDescent="0.5">
      <c r="B64" s="309" t="s">
        <v>66</v>
      </c>
      <c r="C64" s="310"/>
      <c r="D64" s="310"/>
      <c r="E64" s="310"/>
      <c r="F64" s="310"/>
      <c r="G64" s="310"/>
      <c r="H64" s="310"/>
      <c r="I64" s="310"/>
      <c r="J64" s="310"/>
      <c r="K64" s="310"/>
      <c r="L64" s="310"/>
      <c r="M64" s="310"/>
      <c r="N64" s="311"/>
    </row>
    <row r="65" spans="2:14" s="4" customFormat="1" ht="21" customHeight="1" x14ac:dyDescent="0.5">
      <c r="B65" s="309"/>
      <c r="C65" s="310"/>
      <c r="D65" s="310"/>
      <c r="E65" s="310"/>
      <c r="F65" s="310"/>
      <c r="G65" s="310"/>
      <c r="H65" s="310"/>
      <c r="I65" s="310"/>
      <c r="J65" s="310"/>
      <c r="K65" s="310"/>
      <c r="L65" s="310"/>
      <c r="M65" s="310"/>
      <c r="N65" s="311"/>
    </row>
    <row r="66" spans="2:14" s="4" customFormat="1" ht="7.5" customHeight="1" x14ac:dyDescent="0.5">
      <c r="B66" s="223"/>
      <c r="C66" s="224"/>
      <c r="D66" s="224"/>
      <c r="E66" s="224"/>
      <c r="F66" s="224"/>
      <c r="G66" s="224"/>
      <c r="H66" s="224"/>
      <c r="I66" s="224"/>
      <c r="J66" s="224"/>
      <c r="K66" s="224"/>
      <c r="L66" s="224"/>
      <c r="M66" s="224"/>
      <c r="N66" s="225"/>
    </row>
    <row r="67" spans="2:14" s="4" customFormat="1" ht="21" customHeight="1" x14ac:dyDescent="0.5">
      <c r="B67" s="309" t="s">
        <v>67</v>
      </c>
      <c r="C67" s="310"/>
      <c r="D67" s="310"/>
      <c r="E67" s="310"/>
      <c r="F67" s="310"/>
      <c r="G67" s="310"/>
      <c r="H67" s="310"/>
      <c r="I67" s="310"/>
      <c r="J67" s="310"/>
      <c r="K67" s="310"/>
      <c r="L67" s="310"/>
      <c r="M67" s="310"/>
      <c r="N67" s="311"/>
    </row>
    <row r="68" spans="2:14" s="4" customFormat="1" ht="21" customHeight="1" x14ac:dyDescent="0.5">
      <c r="B68" s="309"/>
      <c r="C68" s="310"/>
      <c r="D68" s="310"/>
      <c r="E68" s="310"/>
      <c r="F68" s="310"/>
      <c r="G68" s="310"/>
      <c r="H68" s="310"/>
      <c r="I68" s="310"/>
      <c r="J68" s="310"/>
      <c r="K68" s="310"/>
      <c r="L68" s="310"/>
      <c r="M68" s="310"/>
      <c r="N68" s="311"/>
    </row>
    <row r="69" spans="2:14" s="4" customFormat="1" ht="21" customHeight="1" x14ac:dyDescent="0.5">
      <c r="B69" s="309"/>
      <c r="C69" s="310"/>
      <c r="D69" s="310"/>
      <c r="E69" s="310"/>
      <c r="F69" s="310"/>
      <c r="G69" s="310"/>
      <c r="H69" s="310"/>
      <c r="I69" s="310"/>
      <c r="J69" s="310"/>
      <c r="K69" s="310"/>
      <c r="L69" s="310"/>
      <c r="M69" s="310"/>
      <c r="N69" s="311"/>
    </row>
    <row r="70" spans="2:14" s="4" customFormat="1" ht="7.5" customHeight="1" x14ac:dyDescent="0.5">
      <c r="B70" s="226"/>
      <c r="C70" s="227"/>
      <c r="D70" s="227"/>
      <c r="E70" s="227"/>
      <c r="F70" s="227"/>
      <c r="G70" s="227"/>
      <c r="H70" s="227"/>
      <c r="I70" s="227"/>
      <c r="J70" s="227"/>
      <c r="K70" s="227"/>
      <c r="L70" s="227"/>
      <c r="M70" s="227"/>
      <c r="N70" s="228"/>
    </row>
    <row r="71" spans="2:14" s="4" customFormat="1" ht="21" customHeight="1" x14ac:dyDescent="0.5">
      <c r="B71" s="309" t="s">
        <v>68</v>
      </c>
      <c r="C71" s="310"/>
      <c r="D71" s="310"/>
      <c r="E71" s="310"/>
      <c r="F71" s="310"/>
      <c r="G71" s="310"/>
      <c r="H71" s="310"/>
      <c r="I71" s="310"/>
      <c r="J71" s="310"/>
      <c r="K71" s="310"/>
      <c r="L71" s="310"/>
      <c r="M71" s="310"/>
      <c r="N71" s="311"/>
    </row>
    <row r="72" spans="2:14" s="4" customFormat="1" ht="21" customHeight="1" x14ac:dyDescent="0.5">
      <c r="B72" s="309"/>
      <c r="C72" s="310"/>
      <c r="D72" s="310"/>
      <c r="E72" s="310"/>
      <c r="F72" s="310"/>
      <c r="G72" s="310"/>
      <c r="H72" s="310"/>
      <c r="I72" s="310"/>
      <c r="J72" s="310"/>
      <c r="K72" s="310"/>
      <c r="L72" s="310"/>
      <c r="M72" s="310"/>
      <c r="N72" s="311"/>
    </row>
    <row r="73" spans="2:14" s="4" customFormat="1" ht="21" customHeight="1" x14ac:dyDescent="0.5">
      <c r="B73" s="312"/>
      <c r="C73" s="313"/>
      <c r="D73" s="313"/>
      <c r="E73" s="313"/>
      <c r="F73" s="313"/>
      <c r="G73" s="313"/>
      <c r="H73" s="313"/>
      <c r="I73" s="313"/>
      <c r="J73" s="313"/>
      <c r="K73" s="313"/>
      <c r="L73" s="313"/>
      <c r="M73" s="313"/>
      <c r="N73" s="314"/>
    </row>
    <row r="74" spans="2:14" s="4" customFormat="1" ht="21" customHeight="1" x14ac:dyDescent="0.5">
      <c r="B74" s="312"/>
      <c r="C74" s="313"/>
      <c r="D74" s="313"/>
      <c r="E74" s="313"/>
      <c r="F74" s="313"/>
      <c r="G74" s="313"/>
      <c r="H74" s="313"/>
      <c r="I74" s="313"/>
      <c r="J74" s="313"/>
      <c r="K74" s="313"/>
      <c r="L74" s="313"/>
      <c r="M74" s="313"/>
      <c r="N74" s="314"/>
    </row>
    <row r="75" spans="2:14" s="4" customFormat="1" ht="21" customHeight="1" x14ac:dyDescent="0.5">
      <c r="B75" s="312"/>
      <c r="C75" s="313"/>
      <c r="D75" s="313"/>
      <c r="E75" s="313"/>
      <c r="F75" s="313"/>
      <c r="G75" s="313"/>
      <c r="H75" s="313"/>
      <c r="I75" s="313"/>
      <c r="J75" s="313"/>
      <c r="K75" s="313"/>
      <c r="L75" s="313"/>
      <c r="M75" s="313"/>
      <c r="N75" s="314"/>
    </row>
    <row r="76" spans="2:14" s="4" customFormat="1" ht="21" customHeight="1" x14ac:dyDescent="0.5">
      <c r="B76" s="312"/>
      <c r="C76" s="313"/>
      <c r="D76" s="313"/>
      <c r="E76" s="313"/>
      <c r="F76" s="313"/>
      <c r="G76" s="313"/>
      <c r="H76" s="313"/>
      <c r="I76" s="313"/>
      <c r="J76" s="313"/>
      <c r="K76" s="313"/>
      <c r="L76" s="313"/>
      <c r="M76" s="313"/>
      <c r="N76" s="314"/>
    </row>
    <row r="77" spans="2:14" s="4" customFormat="1" ht="21" customHeight="1" x14ac:dyDescent="0.5">
      <c r="B77" s="312"/>
      <c r="C77" s="313"/>
      <c r="D77" s="313"/>
      <c r="E77" s="313"/>
      <c r="F77" s="313"/>
      <c r="G77" s="313"/>
      <c r="H77" s="313"/>
      <c r="I77" s="313"/>
      <c r="J77" s="313"/>
      <c r="K77" s="313"/>
      <c r="L77" s="313"/>
      <c r="M77" s="313"/>
      <c r="N77" s="314"/>
    </row>
    <row r="78" spans="2:14" s="218" customFormat="1" ht="8.25" customHeight="1" x14ac:dyDescent="0.7">
      <c r="B78" s="219"/>
      <c r="C78" s="220"/>
      <c r="D78" s="220"/>
      <c r="E78" s="220"/>
      <c r="F78" s="220"/>
      <c r="G78" s="221"/>
      <c r="H78" s="220"/>
      <c r="I78" s="220"/>
      <c r="J78" s="220"/>
      <c r="K78" s="220"/>
      <c r="L78" s="220"/>
      <c r="M78" s="220"/>
      <c r="N78" s="222"/>
    </row>
  </sheetData>
  <sheetProtection algorithmName="SHA-512" hashValue="ZkTIWCrTjAOoS1wssIj4qgx9Jaxuc6Q0eAd4ph6ja03cpO+wRMJc84nva5YW4NrQIDQ3+picrGHrXlasLaYJHg==" saltValue="PASDULLy91ifYMaYL8SG7w==" spinCount="100000" sheet="1" objects="1" scenarios="1"/>
  <mergeCells count="39">
    <mergeCell ref="G9:K10"/>
    <mergeCell ref="L9:N10"/>
    <mergeCell ref="B15:N15"/>
    <mergeCell ref="B14:N14"/>
    <mergeCell ref="B16:N18"/>
    <mergeCell ref="D9:F10"/>
    <mergeCell ref="D2:N2"/>
    <mergeCell ref="D3:N3"/>
    <mergeCell ref="D7:F8"/>
    <mergeCell ref="D5:F6"/>
    <mergeCell ref="G5:K6"/>
    <mergeCell ref="L5:L6"/>
    <mergeCell ref="N5:N6"/>
    <mergeCell ref="D4:N4"/>
    <mergeCell ref="M5:M6"/>
    <mergeCell ref="G7:K8"/>
    <mergeCell ref="L7:L8"/>
    <mergeCell ref="M7:N8"/>
    <mergeCell ref="B35:N35"/>
    <mergeCell ref="C37:N37"/>
    <mergeCell ref="C38:N38"/>
    <mergeCell ref="C47:F49"/>
    <mergeCell ref="K45:N45"/>
    <mergeCell ref="K47:M49"/>
    <mergeCell ref="B20:N21"/>
    <mergeCell ref="B23:N24"/>
    <mergeCell ref="B26:N26"/>
    <mergeCell ref="B28:N29"/>
    <mergeCell ref="B31:N33"/>
    <mergeCell ref="B64:N65"/>
    <mergeCell ref="B67:N69"/>
    <mergeCell ref="B71:N72"/>
    <mergeCell ref="B73:N77"/>
    <mergeCell ref="C39:N39"/>
    <mergeCell ref="B43:J43"/>
    <mergeCell ref="K41:M43"/>
    <mergeCell ref="B56:N61"/>
    <mergeCell ref="C50:F53"/>
    <mergeCell ref="K50:M53"/>
  </mergeCells>
  <conditionalFormatting sqref="G5:K8">
    <cfRule type="cellIs" dxfId="51" priority="2" operator="equal">
      <formula>"BRANCH NOT RECOGNISED"</formula>
    </cfRule>
  </conditionalFormatting>
  <dataValidations xWindow="850" yWindow="305" count="7">
    <dataValidation type="list" errorStyle="warning" allowBlank="1" showInputMessage="1" showErrorMessage="1" errorTitle="Unknown currency entered" error="The currency you have entered has not been recognised as associated with a Legion Branch._x000a__x000a_Please enter the official three-letter currency code, e.g. for Pounds Sterling enter GBP, or click 'Yes' to confirm your entry." promptTitle="Currency" prompt="Please enter the three-digit currency code for the currency you have used throughout the accounts. UK branches should enter 'GBP'." sqref="M7:N8" xr:uid="{00000000-0002-0000-0200-000000000000}">
      <formula1>CURRENCY</formula1>
    </dataValidation>
    <dataValidation type="list" allowBlank="1" showDropDown="1" showInputMessage="1" showErrorMessage="1" errorTitle="Error" error="Please input &quot;X&quot; only to indicate that the relevant documents have been attached." sqref="B37:B39" xr:uid="{00000000-0002-0000-0200-000001000000}">
      <formula1>X</formula1>
    </dataValidation>
    <dataValidation type="whole" allowBlank="1" showInputMessage="1" showErrorMessage="1" errorTitle="Invalid branch number" error="Please enter the numbers only (4-digits) from your branch code. For example, branch BR1234 should enter '1234'." promptTitle="Branch number" prompt="Please enter the numbers only (4 digits) from your branch code." sqref="N5:N6" xr:uid="{00000000-0002-0000-0200-000002000000}">
      <formula1>1</formula1>
      <formula2>3999</formula2>
    </dataValidation>
    <dataValidation allowBlank="1" showInputMessage="1" showErrorMessage="1" promptTitle="Branch name" prompt="This box will be automatically populated when you complete the Branch Code, but can be manually overwritten if required." sqref="G5:K6" xr:uid="{00000000-0002-0000-0200-000003000000}"/>
    <dataValidation allowBlank="1" showInputMessage="1" showErrorMessage="1" promptTitle="County/District name" prompt="This box will be automatically populated when you complete the Branch Code, but can be manually overwritten if required." sqref="G7:K8" xr:uid="{00000000-0002-0000-0200-000004000000}"/>
    <dataValidation type="date" operator="greaterThanOrEqual" allowBlank="1" showInputMessage="1" showErrorMessage="1" errorTitle="Invalid date entered" error="Please enter a valid date in the format dd/mm/yy, which must be after the year-end (i.e. 01/07/22 or later)." promptTitle="Branch Committee approval date" prompt="Please enter the date the Branch Accounts have been approved by the Branch Committee. This should be prior to IE or auditor endorsement. Please note that the accounts do NOT need to be approved at a meeting - approval by email etc is acceptable." sqref="K41:M43" xr:uid="{00000000-0002-0000-0200-000005000000}">
      <formula1>44743</formula1>
    </dataValidation>
    <dataValidation allowBlank="1" showInputMessage="1" showErrorMessage="1" promptTitle="MEO name" prompt="This box will be automatically populated when you complete the Branch Code, but can be manually overwritten if required." sqref="G9:K10" xr:uid="{64A96433-BBD4-4589-8664-1DF6931E6B23}"/>
  </dataValidations>
  <printOptions horizontalCentered="1"/>
  <pageMargins left="0.25" right="0.25" top="0.75" bottom="0.75" header="0.3" footer="0.3"/>
  <pageSetup paperSize="9" scale="55" orientation="portrait"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ACB1112C-72C4-4265-AA66-ADBA8E83767D}">
            <xm:f>'Validation Checks'!$C$8="FAIL"</xm:f>
            <x14:dxf>
              <fill>
                <patternFill>
                  <bgColor theme="5" tint="0.39994506668294322"/>
                </patternFill>
              </fill>
            </x14:dxf>
          </x14:cfRule>
          <xm:sqref>B37</xm:sqref>
        </x14:conditionalFormatting>
        <x14:conditionalFormatting xmlns:xm="http://schemas.microsoft.com/office/excel/2006/main">
          <x14:cfRule type="expression" priority="5" id="{DEB30C04-75BC-4239-93CB-B2CA0D04C740}">
            <xm:f>'Validation Checks'!$C$9="FAIL"</xm:f>
            <x14:dxf>
              <fill>
                <patternFill>
                  <bgColor theme="5" tint="0.39994506668294322"/>
                </patternFill>
              </fill>
            </x14:dxf>
          </x14:cfRule>
          <xm:sqref>B38</xm:sqref>
        </x14:conditionalFormatting>
        <x14:conditionalFormatting xmlns:xm="http://schemas.microsoft.com/office/excel/2006/main">
          <x14:cfRule type="expression" priority="4" id="{D3D871A6-F050-4A36-AB17-D099440A6E60}">
            <xm:f>'Validation Checks'!$C$10="FAIL"</xm:f>
            <x14:dxf>
              <fill>
                <patternFill>
                  <bgColor theme="5" tint="0.39994506668294322"/>
                </patternFill>
              </fill>
            </x14:dxf>
          </x14:cfRule>
          <xm:sqref>B39</xm:sqref>
        </x14:conditionalFormatting>
        <x14:conditionalFormatting xmlns:xm="http://schemas.microsoft.com/office/excel/2006/main">
          <x14:cfRule type="expression" priority="8" id="{F7888614-6302-4704-AC07-AB3C632356DE}">
            <xm:f>'Validation Checks'!$C$73="FAIL"</xm:f>
            <x14:dxf>
              <fill>
                <patternFill>
                  <bgColor theme="9"/>
                </patternFill>
              </fill>
            </x14:dxf>
          </x14:cfRule>
          <xm:sqref>G5:K6</xm:sqref>
        </x14:conditionalFormatting>
        <x14:conditionalFormatting xmlns:xm="http://schemas.microsoft.com/office/excel/2006/main">
          <x14:cfRule type="expression" priority="1" id="{00B39454-D990-40E3-8B0A-F9195890FC94}">
            <xm:f>'Validation Checks'!$C$5="FAIL"</xm:f>
            <x14:dxf>
              <fill>
                <patternFill>
                  <bgColor theme="5" tint="0.39994506668294322"/>
                </patternFill>
              </fill>
            </x14:dxf>
          </x14:cfRule>
          <xm:sqref>G5:K8</xm:sqref>
        </x14:conditionalFormatting>
        <x14:conditionalFormatting xmlns:xm="http://schemas.microsoft.com/office/excel/2006/main">
          <x14:cfRule type="expression" priority="7" id="{F78F3552-9040-4113-A71D-B6150222A77F}">
            <xm:f>'Validation Checks'!$C$74="FAIL"</xm:f>
            <x14:dxf>
              <fill>
                <patternFill>
                  <bgColor theme="9"/>
                </patternFill>
              </fill>
            </x14:dxf>
          </x14:cfRule>
          <xm:sqref>G7:K8</xm:sqref>
        </x14:conditionalFormatting>
        <x14:conditionalFormatting xmlns:xm="http://schemas.microsoft.com/office/excel/2006/main">
          <x14:cfRule type="expression" priority="3" id="{EA8F4405-2F42-4796-B2A6-D05B8A515E80}">
            <xm:f>'Validation Checks'!$C$11="FAIL"</xm:f>
            <x14:dxf>
              <fill>
                <patternFill>
                  <bgColor theme="5" tint="0.39994506668294322"/>
                </patternFill>
              </fill>
            </x14:dxf>
          </x14:cfRule>
          <xm:sqref>K41:M43</xm:sqref>
        </x14:conditionalFormatting>
        <x14:conditionalFormatting xmlns:xm="http://schemas.microsoft.com/office/excel/2006/main">
          <x14:cfRule type="expression" priority="19" id="{5F270AF0-0824-49D7-964A-79A6099CAF7A}">
            <xm:f>OR('Validation Checks'!$C$6="FAIL",'Validation Checks'!$C$7="FAIL")</xm:f>
            <x14:dxf>
              <fill>
                <patternFill>
                  <bgColor theme="5" tint="0.39994506668294322"/>
                </patternFill>
              </fill>
            </x14:dxf>
          </x14:cfRule>
          <x14:cfRule type="expression" priority="20" id="{5B9CF9A4-5E57-46F3-8426-07B22ABFA9DF}">
            <xm:f>'Validation Checks'!$C$75="FAIL"</xm:f>
            <x14:dxf>
              <fill>
                <patternFill>
                  <bgColor theme="9"/>
                </patternFill>
              </fill>
            </x14:dxf>
          </x14:cfRule>
          <xm:sqref>M7:N8</xm:sqref>
        </x14:conditionalFormatting>
        <x14:conditionalFormatting xmlns:xm="http://schemas.microsoft.com/office/excel/2006/main">
          <x14:cfRule type="expression" priority="11" id="{CDF7382B-51FC-4604-AD06-C206DC69C91C}">
            <xm:f>OR('Validation Checks'!$C$4="FAIL",'Validation Checks'!$C$5="FAIL")</xm:f>
            <x14:dxf>
              <fill>
                <patternFill>
                  <bgColor theme="5" tint="0.39994506668294322"/>
                </patternFill>
              </fill>
            </x14:dxf>
          </x14:cfRule>
          <xm:sqref>N5:N6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pageSetUpPr fitToPage="1"/>
  </sheetPr>
  <dimension ref="A1:P30"/>
  <sheetViews>
    <sheetView zoomScale="85" zoomScaleNormal="85" workbookViewId="0">
      <selection activeCell="N8" sqref="N8:O8"/>
    </sheetView>
  </sheetViews>
  <sheetFormatPr defaultColWidth="9.26171875" defaultRowHeight="15.6" x14ac:dyDescent="0.6"/>
  <cols>
    <col min="1" max="1" width="2.26171875" style="11" customWidth="1"/>
    <col min="2" max="2" width="3.26171875" style="10" bestFit="1" customWidth="1"/>
    <col min="3" max="3" width="33.41796875" style="11" customWidth="1"/>
    <col min="4" max="4" width="13.26171875" style="11" customWidth="1"/>
    <col min="5" max="5" width="1.41796875" style="11" customWidth="1"/>
    <col min="6" max="6" width="13" style="11" bestFit="1" customWidth="1"/>
    <col min="7" max="8" width="2.26171875" style="11" customWidth="1"/>
    <col min="9" max="9" width="3.26171875" style="10" customWidth="1"/>
    <col min="10" max="10" width="12" style="11" customWidth="1"/>
    <col min="11" max="11" width="2.26171875" style="11" customWidth="1"/>
    <col min="12" max="12" width="35.578125" style="11" customWidth="1"/>
    <col min="13" max="13" width="2.26171875" style="11" customWidth="1"/>
    <col min="14" max="14" width="22.578125" style="11" customWidth="1"/>
    <col min="15" max="15" width="13" style="11" customWidth="1"/>
    <col min="16" max="16" width="2.26171875" style="11" customWidth="1"/>
    <col min="17" max="16384" width="9.26171875" style="11"/>
  </cols>
  <sheetData>
    <row r="1" spans="1:16" ht="12" customHeight="1" x14ac:dyDescent="0.6">
      <c r="A1" s="19"/>
      <c r="B1" s="20"/>
      <c r="C1" s="21"/>
      <c r="D1" s="21"/>
      <c r="E1" s="21"/>
      <c r="F1" s="21"/>
      <c r="G1" s="21"/>
      <c r="H1" s="21"/>
      <c r="I1" s="20"/>
      <c r="J1" s="21"/>
      <c r="K1" s="21"/>
      <c r="L1" s="21"/>
      <c r="M1" s="21"/>
      <c r="N1" s="229"/>
      <c r="O1" s="21"/>
      <c r="P1" s="22"/>
    </row>
    <row r="2" spans="1:16" ht="33.299999999999997" x14ac:dyDescent="1.2">
      <c r="A2" s="23"/>
      <c r="B2" s="377" t="s">
        <v>69</v>
      </c>
      <c r="C2" s="377"/>
      <c r="D2" s="377"/>
      <c r="E2" s="377"/>
      <c r="F2" s="377"/>
      <c r="G2" s="377"/>
      <c r="H2" s="377"/>
      <c r="I2" s="377"/>
      <c r="J2" s="377"/>
      <c r="K2" s="377"/>
      <c r="L2" s="377"/>
      <c r="M2" s="230"/>
      <c r="N2" s="379" t="s">
        <v>70</v>
      </c>
      <c r="O2" s="380"/>
      <c r="P2" s="24"/>
    </row>
    <row r="3" spans="1:16" ht="25.8" x14ac:dyDescent="0.95">
      <c r="A3" s="23"/>
      <c r="B3" s="378" t="s">
        <v>71</v>
      </c>
      <c r="C3" s="378"/>
      <c r="D3" s="378"/>
      <c r="E3" s="378"/>
      <c r="F3" s="378"/>
      <c r="G3" s="378"/>
      <c r="H3" s="378"/>
      <c r="I3" s="378"/>
      <c r="J3" s="378"/>
      <c r="K3" s="378"/>
      <c r="L3" s="378"/>
      <c r="M3" s="231"/>
      <c r="N3" s="62" t="s">
        <v>40</v>
      </c>
      <c r="O3" s="75">
        <f>'Section 1'!N5</f>
        <v>0</v>
      </c>
      <c r="P3" s="24"/>
    </row>
    <row r="4" spans="1:16" ht="12" customHeight="1" x14ac:dyDescent="0.95">
      <c r="A4" s="25"/>
      <c r="B4" s="232"/>
      <c r="C4" s="232"/>
      <c r="D4" s="232"/>
      <c r="E4" s="232"/>
      <c r="F4" s="232"/>
      <c r="G4" s="232"/>
      <c r="H4" s="232"/>
      <c r="I4" s="232"/>
      <c r="J4" s="232"/>
      <c r="K4" s="232"/>
      <c r="L4" s="232"/>
      <c r="M4" s="232"/>
      <c r="N4" s="233"/>
      <c r="O4" s="232"/>
      <c r="P4" s="31"/>
    </row>
    <row r="5" spans="1:16" ht="12" customHeight="1" x14ac:dyDescent="0.6">
      <c r="A5" s="23"/>
      <c r="P5" s="24"/>
    </row>
    <row r="6" spans="1:16" ht="25.8" x14ac:dyDescent="0.95">
      <c r="A6" s="23"/>
      <c r="L6" s="170" t="s">
        <v>72</v>
      </c>
      <c r="M6" s="231"/>
      <c r="N6" s="373" t="s">
        <v>73</v>
      </c>
      <c r="O6" s="373"/>
      <c r="P6" s="24"/>
    </row>
    <row r="7" spans="1:16" ht="25.8" x14ac:dyDescent="0.95">
      <c r="A7" s="23"/>
      <c r="L7" s="294" t="s">
        <v>74</v>
      </c>
      <c r="M7" s="231"/>
      <c r="N7" s="374" t="s">
        <v>75</v>
      </c>
      <c r="O7" s="373"/>
      <c r="P7" s="24"/>
    </row>
    <row r="8" spans="1:16" ht="18.75" customHeight="1" x14ac:dyDescent="0.95">
      <c r="A8" s="23"/>
      <c r="J8" s="234" t="s">
        <v>76</v>
      </c>
      <c r="L8" s="235" t="str">
        <f>IF('Section 1'!M7="","",'Section 1'!M7)</f>
        <v>GBP</v>
      </c>
      <c r="M8" s="236"/>
      <c r="N8" s="382" t="str">
        <f>IF('Section 1'!M7="","",'Section 1'!M7)</f>
        <v>GBP</v>
      </c>
      <c r="O8" s="382"/>
      <c r="P8" s="24"/>
    </row>
    <row r="9" spans="1:16" ht="8.25" customHeight="1" x14ac:dyDescent="0.95">
      <c r="A9" s="23"/>
      <c r="J9" s="234"/>
      <c r="L9" s="237"/>
      <c r="M9" s="236"/>
      <c r="N9" s="237"/>
      <c r="O9" s="237"/>
      <c r="P9" s="24"/>
    </row>
    <row r="10" spans="1:16" ht="18.75" customHeight="1" x14ac:dyDescent="0.6">
      <c r="A10" s="23"/>
      <c r="C10" s="367" t="s">
        <v>77</v>
      </c>
      <c r="D10" s="367"/>
      <c r="E10" s="367"/>
      <c r="F10" s="367"/>
      <c r="G10" s="367"/>
      <c r="H10" s="367"/>
      <c r="I10" s="367"/>
      <c r="J10" s="367"/>
      <c r="N10" s="366"/>
      <c r="O10" s="366"/>
      <c r="P10" s="24"/>
    </row>
    <row r="11" spans="1:16" ht="18.75" customHeight="1" x14ac:dyDescent="0.6">
      <c r="A11" s="23"/>
      <c r="C11" s="365" t="s">
        <v>78</v>
      </c>
      <c r="D11" s="365"/>
      <c r="E11" s="238"/>
      <c r="F11" s="365" t="s">
        <v>79</v>
      </c>
      <c r="G11" s="365"/>
      <c r="H11" s="365" t="s">
        <v>80</v>
      </c>
      <c r="I11" s="365"/>
      <c r="J11" s="365"/>
      <c r="K11" s="238"/>
      <c r="N11" s="366"/>
      <c r="O11" s="366"/>
      <c r="P11" s="24"/>
    </row>
    <row r="12" spans="1:16" ht="18.75" customHeight="1" x14ac:dyDescent="0.6">
      <c r="A12" s="23"/>
      <c r="B12" s="10">
        <v>1</v>
      </c>
      <c r="C12" s="372"/>
      <c r="D12" s="372"/>
      <c r="E12" s="10"/>
      <c r="F12" s="182"/>
      <c r="H12" s="375"/>
      <c r="I12" s="375"/>
      <c r="J12" s="375"/>
      <c r="K12" s="239"/>
      <c r="L12" s="279">
        <f>'Bank Accounts'!O3</f>
        <v>0</v>
      </c>
      <c r="M12" s="240"/>
      <c r="N12" s="368">
        <f>'Bank Accounts'!O6</f>
        <v>0</v>
      </c>
      <c r="O12" s="368"/>
      <c r="P12" s="24"/>
    </row>
    <row r="13" spans="1:16" ht="18.75" customHeight="1" x14ac:dyDescent="0.6">
      <c r="A13" s="23"/>
      <c r="B13" s="10">
        <v>2</v>
      </c>
      <c r="C13" s="371"/>
      <c r="D13" s="371"/>
      <c r="E13" s="10"/>
      <c r="F13" s="183"/>
      <c r="H13" s="376"/>
      <c r="I13" s="376"/>
      <c r="J13" s="376"/>
      <c r="K13" s="239"/>
      <c r="L13" s="280">
        <f>'Bank Accounts'!R3</f>
        <v>0</v>
      </c>
      <c r="M13" s="240"/>
      <c r="N13" s="369">
        <f>'Bank Accounts'!R6</f>
        <v>0</v>
      </c>
      <c r="O13" s="369"/>
      <c r="P13" s="24"/>
    </row>
    <row r="14" spans="1:16" ht="18.75" customHeight="1" x14ac:dyDescent="0.6">
      <c r="A14" s="23"/>
      <c r="B14" s="10">
        <v>3</v>
      </c>
      <c r="C14" s="371"/>
      <c r="D14" s="371"/>
      <c r="E14" s="10"/>
      <c r="F14" s="183"/>
      <c r="H14" s="376"/>
      <c r="I14" s="376"/>
      <c r="J14" s="376"/>
      <c r="K14" s="239"/>
      <c r="L14" s="280">
        <f>'Bank Accounts'!U3</f>
        <v>0</v>
      </c>
      <c r="M14" s="240"/>
      <c r="N14" s="369">
        <f>'Bank Accounts'!U6</f>
        <v>0</v>
      </c>
      <c r="O14" s="369"/>
      <c r="P14" s="24"/>
    </row>
    <row r="15" spans="1:16" ht="18.75" customHeight="1" x14ac:dyDescent="0.6">
      <c r="A15" s="23"/>
      <c r="B15" s="10">
        <v>4</v>
      </c>
      <c r="C15" s="371"/>
      <c r="D15" s="371"/>
      <c r="E15" s="10"/>
      <c r="F15" s="183"/>
      <c r="H15" s="376"/>
      <c r="I15" s="376"/>
      <c r="J15" s="376"/>
      <c r="K15" s="239"/>
      <c r="L15" s="280">
        <f>'Bank Accounts'!X3</f>
        <v>0</v>
      </c>
      <c r="M15" s="240"/>
      <c r="N15" s="369">
        <f>'Bank Accounts'!X6</f>
        <v>0</v>
      </c>
      <c r="O15" s="369"/>
      <c r="P15" s="24"/>
    </row>
    <row r="16" spans="1:16" ht="8.25" customHeight="1" x14ac:dyDescent="0.6">
      <c r="A16" s="23"/>
      <c r="L16" s="240"/>
      <c r="M16" s="240"/>
      <c r="N16" s="240"/>
      <c r="O16" s="240"/>
      <c r="P16" s="24"/>
    </row>
    <row r="17" spans="1:16" ht="18.75" customHeight="1" x14ac:dyDescent="0.6">
      <c r="A17" s="23"/>
      <c r="B17" s="57">
        <v>5</v>
      </c>
      <c r="C17" s="241" t="s">
        <v>81</v>
      </c>
      <c r="H17" s="366"/>
      <c r="I17" s="366"/>
      <c r="J17" s="366"/>
      <c r="K17" s="239"/>
      <c r="L17" s="279">
        <f>BFI!O3</f>
        <v>0</v>
      </c>
      <c r="M17" s="240"/>
      <c r="N17" s="368">
        <f>BFI!O6</f>
        <v>0</v>
      </c>
      <c r="O17" s="368"/>
      <c r="P17" s="24"/>
    </row>
    <row r="18" spans="1:16" ht="8.25" customHeight="1" x14ac:dyDescent="0.6">
      <c r="A18" s="23"/>
      <c r="L18" s="240"/>
      <c r="M18" s="240"/>
      <c r="N18" s="240"/>
      <c r="O18" s="240"/>
      <c r="P18" s="24"/>
    </row>
    <row r="19" spans="1:16" ht="18.75" customHeight="1" x14ac:dyDescent="0.6">
      <c r="A19" s="23"/>
      <c r="B19" s="57"/>
      <c r="C19" s="367" t="s">
        <v>82</v>
      </c>
      <c r="D19" s="367"/>
      <c r="E19" s="367"/>
      <c r="F19" s="367"/>
      <c r="G19" s="367"/>
      <c r="H19" s="367"/>
      <c r="I19" s="367"/>
      <c r="J19" s="367"/>
      <c r="L19" s="240"/>
      <c r="M19" s="240"/>
      <c r="N19" s="240"/>
      <c r="O19" s="240"/>
      <c r="P19" s="24"/>
    </row>
    <row r="20" spans="1:16" ht="18.75" customHeight="1" x14ac:dyDescent="0.6">
      <c r="A20" s="23"/>
      <c r="C20" s="365" t="s">
        <v>78</v>
      </c>
      <c r="D20" s="365"/>
      <c r="E20" s="238"/>
      <c r="F20" s="365" t="s">
        <v>79</v>
      </c>
      <c r="G20" s="365"/>
      <c r="H20" s="365" t="s">
        <v>80</v>
      </c>
      <c r="I20" s="365"/>
      <c r="J20" s="365"/>
      <c r="K20" s="238"/>
      <c r="L20" s="240"/>
      <c r="M20" s="240"/>
      <c r="N20" s="240"/>
      <c r="O20" s="240"/>
      <c r="P20" s="24"/>
    </row>
    <row r="21" spans="1:16" ht="18.75" customHeight="1" x14ac:dyDescent="0.6">
      <c r="A21" s="23"/>
      <c r="B21" s="10">
        <v>6</v>
      </c>
      <c r="C21" s="372"/>
      <c r="D21" s="372"/>
      <c r="E21" s="10"/>
      <c r="F21" s="182"/>
      <c r="H21" s="375"/>
      <c r="I21" s="375"/>
      <c r="J21" s="375"/>
      <c r="K21" s="239"/>
      <c r="L21" s="279">
        <f>Investments!O3</f>
        <v>0</v>
      </c>
      <c r="M21" s="240"/>
      <c r="N21" s="368">
        <f>Investments!O6</f>
        <v>0</v>
      </c>
      <c r="O21" s="368"/>
      <c r="P21" s="24"/>
    </row>
    <row r="22" spans="1:16" ht="18.75" customHeight="1" x14ac:dyDescent="0.6">
      <c r="A22" s="23"/>
      <c r="B22" s="10">
        <v>7</v>
      </c>
      <c r="C22" s="371"/>
      <c r="D22" s="371"/>
      <c r="E22" s="10"/>
      <c r="F22" s="183"/>
      <c r="H22" s="376"/>
      <c r="I22" s="376"/>
      <c r="J22" s="376"/>
      <c r="K22" s="239"/>
      <c r="L22" s="280">
        <f>Investments!R3</f>
        <v>0</v>
      </c>
      <c r="M22" s="240"/>
      <c r="N22" s="369">
        <f>Investments!R6</f>
        <v>0</v>
      </c>
      <c r="O22" s="369"/>
      <c r="P22" s="24"/>
    </row>
    <row r="23" spans="1:16" ht="18.75" customHeight="1" x14ac:dyDescent="0.6">
      <c r="A23" s="23"/>
      <c r="B23" s="10">
        <v>8</v>
      </c>
      <c r="C23" s="371"/>
      <c r="D23" s="371"/>
      <c r="E23" s="10"/>
      <c r="F23" s="183"/>
      <c r="H23" s="376"/>
      <c r="I23" s="376"/>
      <c r="J23" s="376"/>
      <c r="K23" s="239"/>
      <c r="L23" s="280">
        <f>Investments!U3</f>
        <v>0</v>
      </c>
      <c r="M23" s="240"/>
      <c r="N23" s="369">
        <f>Investments!U6</f>
        <v>0</v>
      </c>
      <c r="O23" s="369"/>
      <c r="P23" s="24"/>
    </row>
    <row r="24" spans="1:16" ht="8.25" customHeight="1" x14ac:dyDescent="0.6">
      <c r="A24" s="23"/>
      <c r="L24" s="240"/>
      <c r="M24" s="240"/>
      <c r="N24" s="381"/>
      <c r="O24" s="381"/>
      <c r="P24" s="24"/>
    </row>
    <row r="25" spans="1:16" ht="18.75" customHeight="1" x14ac:dyDescent="0.6">
      <c r="A25" s="23"/>
      <c r="B25" s="57">
        <v>9</v>
      </c>
      <c r="C25" s="367" t="s">
        <v>83</v>
      </c>
      <c r="D25" s="367"/>
      <c r="E25" s="367"/>
      <c r="F25" s="367"/>
      <c r="G25" s="367"/>
      <c r="H25" s="367"/>
      <c r="I25" s="367"/>
      <c r="J25" s="367"/>
      <c r="L25" s="279">
        <f>'Petty Cash'!O3</f>
        <v>0</v>
      </c>
      <c r="M25" s="240"/>
      <c r="N25" s="368">
        <f>'Petty Cash'!O6</f>
        <v>0</v>
      </c>
      <c r="O25" s="368"/>
      <c r="P25" s="24"/>
    </row>
    <row r="26" spans="1:16" ht="8.25" customHeight="1" x14ac:dyDescent="0.6">
      <c r="A26" s="23"/>
      <c r="L26" s="240"/>
      <c r="M26" s="240"/>
      <c r="N26" s="240"/>
      <c r="O26" s="240"/>
      <c r="P26" s="24"/>
    </row>
    <row r="27" spans="1:16" ht="18.75" customHeight="1" thickBot="1" x14ac:dyDescent="0.65">
      <c r="A27" s="23"/>
      <c r="B27" s="57">
        <v>10</v>
      </c>
      <c r="C27" s="367" t="s">
        <v>84</v>
      </c>
      <c r="D27" s="367"/>
      <c r="E27" s="367"/>
      <c r="F27" s="367"/>
      <c r="G27" s="367"/>
      <c r="H27" s="367"/>
      <c r="I27" s="367"/>
      <c r="J27" s="367"/>
      <c r="L27" s="242">
        <f>L12+L13+L14+L15+L17+L21+L22+L23+L25</f>
        <v>0</v>
      </c>
      <c r="M27" s="240"/>
      <c r="N27" s="370">
        <f>N12+N13+N14+N15+N17+N21+N22+N23+N25</f>
        <v>0</v>
      </c>
      <c r="O27" s="370"/>
      <c r="P27" s="24"/>
    </row>
    <row r="28" spans="1:16" ht="8.25" customHeight="1" thickTop="1" x14ac:dyDescent="0.6">
      <c r="A28" s="23"/>
      <c r="C28" s="241"/>
      <c r="L28" s="240"/>
      <c r="M28" s="240"/>
      <c r="N28" s="240"/>
      <c r="O28" s="240"/>
      <c r="P28" s="24"/>
    </row>
    <row r="29" spans="1:16" ht="18.75" customHeight="1" thickBot="1" x14ac:dyDescent="0.65">
      <c r="A29" s="23"/>
      <c r="B29" s="57">
        <v>11</v>
      </c>
      <c r="C29" s="367" t="s">
        <v>85</v>
      </c>
      <c r="D29" s="367"/>
      <c r="E29" s="367"/>
      <c r="F29" s="367"/>
      <c r="G29" s="367"/>
      <c r="H29" s="367"/>
      <c r="I29" s="367"/>
      <c r="J29" s="367"/>
      <c r="L29" s="240"/>
      <c r="M29" s="240"/>
      <c r="N29" s="370">
        <f>N27-L27</f>
        <v>0</v>
      </c>
      <c r="O29" s="370"/>
      <c r="P29" s="24"/>
    </row>
    <row r="30" spans="1:16" ht="12" customHeight="1" thickTop="1" thickBot="1" x14ac:dyDescent="0.65">
      <c r="A30" s="26"/>
      <c r="B30" s="27"/>
      <c r="C30" s="28"/>
      <c r="D30" s="28"/>
      <c r="E30" s="28"/>
      <c r="F30" s="28"/>
      <c r="G30" s="28"/>
      <c r="H30" s="28"/>
      <c r="I30" s="27"/>
      <c r="J30" s="28"/>
      <c r="K30" s="28"/>
      <c r="L30" s="28"/>
      <c r="M30" s="28"/>
      <c r="N30" s="28"/>
      <c r="O30" s="28"/>
      <c r="P30" s="30"/>
    </row>
  </sheetData>
  <sheetProtection algorithmName="SHA-512" hashValue="ZHDWPkF+i1KZ41BZ3zV61PDZXHNDRoXLOBDGiABDRkXDPYthYJlfgDyWiDbl/9/5qPCJ2lAtTe7U7ZQueIwCcQ==" saltValue="0lYlz2BcbYk15zu3cr4wmA==" spinCount="100000" sheet="1" objects="1" scenarios="1"/>
  <mergeCells count="46">
    <mergeCell ref="B2:L2"/>
    <mergeCell ref="B3:L3"/>
    <mergeCell ref="N2:O2"/>
    <mergeCell ref="N27:O27"/>
    <mergeCell ref="N24:O24"/>
    <mergeCell ref="N25:O25"/>
    <mergeCell ref="H12:J12"/>
    <mergeCell ref="H13:J13"/>
    <mergeCell ref="H14:J14"/>
    <mergeCell ref="H15:J15"/>
    <mergeCell ref="H17:J17"/>
    <mergeCell ref="H20:J20"/>
    <mergeCell ref="C11:D11"/>
    <mergeCell ref="C12:D12"/>
    <mergeCell ref="N8:O8"/>
    <mergeCell ref="N11:O11"/>
    <mergeCell ref="C22:D22"/>
    <mergeCell ref="C25:J25"/>
    <mergeCell ref="C19:J19"/>
    <mergeCell ref="C23:D23"/>
    <mergeCell ref="H21:J21"/>
    <mergeCell ref="H22:J22"/>
    <mergeCell ref="C20:D20"/>
    <mergeCell ref="H23:J23"/>
    <mergeCell ref="N6:O6"/>
    <mergeCell ref="N12:O12"/>
    <mergeCell ref="N13:O13"/>
    <mergeCell ref="N14:O14"/>
    <mergeCell ref="N15:O15"/>
    <mergeCell ref="N7:O7"/>
    <mergeCell ref="H11:J11"/>
    <mergeCell ref="N10:O10"/>
    <mergeCell ref="C10:J10"/>
    <mergeCell ref="F11:G11"/>
    <mergeCell ref="C29:J29"/>
    <mergeCell ref="N17:O17"/>
    <mergeCell ref="N21:O21"/>
    <mergeCell ref="F20:G20"/>
    <mergeCell ref="N22:O22"/>
    <mergeCell ref="N23:O23"/>
    <mergeCell ref="C27:J27"/>
    <mergeCell ref="N29:O29"/>
    <mergeCell ref="C13:D13"/>
    <mergeCell ref="C14:D14"/>
    <mergeCell ref="C15:D15"/>
    <mergeCell ref="C21:D21"/>
  </mergeCells>
  <conditionalFormatting sqref="L12:L15 L17 L21:L23">
    <cfRule type="cellIs" dxfId="40" priority="3" operator="lessThan">
      <formula>0</formula>
    </cfRule>
  </conditionalFormatting>
  <conditionalFormatting sqref="L25">
    <cfRule type="cellIs" dxfId="39" priority="2" operator="lessThan">
      <formula>0</formula>
    </cfRule>
  </conditionalFormatting>
  <conditionalFormatting sqref="L27 N27:O27 N29:O29">
    <cfRule type="cellIs" dxfId="38" priority="11" operator="equal">
      <formula>0</formula>
    </cfRule>
  </conditionalFormatting>
  <conditionalFormatting sqref="N12:O15 N17:O17 N21:O23">
    <cfRule type="cellIs" dxfId="37" priority="4" operator="lessThan">
      <formula>0</formula>
    </cfRule>
  </conditionalFormatting>
  <conditionalFormatting sqref="N25:O25">
    <cfRule type="cellIs" dxfId="36" priority="1" operator="lessThan">
      <formula>0</formula>
    </cfRule>
  </conditionalFormatting>
  <dataValidations xWindow="194" yWindow="639" count="12">
    <dataValidation type="textLength" errorStyle="warning" allowBlank="1" showInputMessage="1" showErrorMessage="1" errorTitle="Please check account number" error="Bank account numbers are usually (but not always) 8 digits long - please double check that you have entered the correct account number as shown on the bank statement, including any leading zeros." promptTitle="Account no." prompt="Please enter the bank account no. or building society roll no." sqref="H12:J15" xr:uid="{00000000-0002-0000-0300-000000000000}">
      <formula1>8</formula1>
      <formula2>8</formula2>
    </dataValidation>
    <dataValidation allowBlank="1" showInputMessage="1" showErrorMessage="1" promptTitle="Bank name" prompt="Please enter the name of the bank, building society, or investment institution the account is held with. You may also enter the account name if you wish." sqref="C12:D15 C22:D22 C21:D21 C23:D23" xr:uid="{00000000-0002-0000-0300-000001000000}"/>
    <dataValidation allowBlank="1" showInputMessage="1" showErrorMessage="1" promptTitle="Sort code" prompt="Please enter the account sort code (if relevant), including any leading zeros. If there is no sort code, please leave blank." sqref="F12:F15 F21 F22 F23 F23" xr:uid="{00000000-0002-0000-0300-000002000000}"/>
    <dataValidation allowBlank="1" showInputMessage="1" showErrorMessage="1" promptTitle="Account no." prompt="Please enter the investment account no." sqref="H21:J23" xr:uid="{00000000-0002-0000-0300-000003000000}"/>
    <dataValidation type="decimal" allowBlank="1" showInputMessage="1" showErrorMessage="1" errorTitle="Numerical amount required" error="Please enter a numerical amount only." promptTitle="Opening balance" prompt="Please enter the opening balance for the BFI account, which MUST equal the closing balance included within the previous year's return. See Appendix I part 3 of the Guide for detailed guidance." sqref="L17" xr:uid="{00000000-0002-0000-0300-000004000000}">
      <formula1>-999999999</formula1>
      <formula2>999999999</formula2>
    </dataValidation>
    <dataValidation type="decimal" allowBlank="1" showInputMessage="1" showErrorMessage="1" errorTitle="Numerical amount required" error="Please enter a numerical amount only." promptTitle="Opening balance" prompt="Please enter the opening balance for petty cash, which MUST equal the closing balance included within the previous year's return. See Appendix I part 3 of the Guide for detailed guidance." sqref="L25" xr:uid="{00000000-0002-0000-0300-000005000000}">
      <formula1>-999999999</formula1>
      <formula2>999999999</formula2>
    </dataValidation>
    <dataValidation type="decimal" allowBlank="1" showInputMessage="1" showErrorMessage="1" errorTitle="Numerical amount required" error="Please enter a numerical amount only." promptTitle="Opening balance" prompt="Please enter the opening balance for each investment account, which MUST equal the closing balance included within the previous year's return. See Appendic I part 3 of the Guide for detailed guidance." sqref="L21:L23" xr:uid="{00000000-0002-0000-0300-000006000000}">
      <formula1>-999999999</formula1>
      <formula2>999999999</formula2>
    </dataValidation>
    <dataValidation type="decimal" allowBlank="1" showInputMessage="1" showErrorMessage="1" errorTitle="Numerical amount required" error="Please enter a numerical amount only." promptTitle="Opening balance" prompt="Please enter the opening balance for each bank account, which MUST equal the closing balance included within the previous year's return. See Appendix I part 3 of the Guide for detailed guidance." sqref="L12:L15" xr:uid="{00000000-0002-0000-0300-000007000000}">
      <formula1>-999999999</formula1>
      <formula2>999999999</formula2>
    </dataValidation>
    <dataValidation type="decimal" allowBlank="1" showInputMessage="1" showErrorMessage="1" errorTitle="Numerical amount required" error="Please enter a numerical amount only." promptTitle="Closing balance" prompt="Please enter the closing balance for each bank account on a 'cash book' basis, i.e. after taking into account any transactions which have occurred but have not yet appeared on the bank statement (e.g. uncleared cheques). See page 5 of the Guide." sqref="N12:O15" xr:uid="{00000000-0002-0000-0300-000008000000}">
      <formula1>-999999999</formula1>
      <formula2>999999999</formula2>
    </dataValidation>
    <dataValidation type="decimal" allowBlank="1" showInputMessage="1" showErrorMessage="1" errorTitle="Numerical amount required" error="Please enter a numerical amount only." promptTitle="Closing balance" prompt="Please enter the closing BFI balance. This MUST equal the amount on the statement issued by head office as at 30 June 2022. Any errors on this statement should be notified to the Branch Accounts team for correction in the following financial year." sqref="N17:O17" xr:uid="{00000000-0002-0000-0300-000009000000}">
      <formula1>-999999999</formula1>
      <formula2>999999999</formula2>
    </dataValidation>
    <dataValidation type="decimal" allowBlank="1" showInputMessage="1" showErrorMessage="1" errorTitle="Numerical amount required" error="Please enter a numerical amount only." promptTitle="Closing balance" prompt="Please enter the closing balance for each investment account on a 'cash book' basis, i.e. after taking into account any transactions which have occurred but have not yet appeared on the statement (e.g. uncleared cheques). See page 5 of the Guide." sqref="N21:O23" xr:uid="{00000000-0002-0000-0300-00000A000000}">
      <formula1>-999999999</formula1>
      <formula2>999999999</formula2>
    </dataValidation>
    <dataValidation type="decimal" allowBlank="1" showInputMessage="1" showErrorMessage="1" errorTitle="Positive amount required" error="Please enter a positive numerical amount only for petty cash." promptTitle="Closing balance" prompt="Please enter the closing petty cash balance." sqref="N25:O25" xr:uid="{00000000-0002-0000-0300-00000B000000}">
      <formula1>0</formula1>
      <formula2>999999999</formula2>
    </dataValidation>
  </dataValidations>
  <pageMargins left="0.25" right="0.25" top="0.75" bottom="0.75" header="0.3" footer="0.3"/>
  <pageSetup paperSize="9" scale="8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0" id="{D4FB3416-F457-4806-BE05-4323F142A2F8}">
            <xm:f>'Validation Checks'!$C12="FAIL"</xm:f>
            <x14:dxf>
              <fill>
                <patternFill>
                  <bgColor theme="5" tint="0.39994506668294322"/>
                </patternFill>
              </fill>
            </x14:dxf>
          </x14:cfRule>
          <xm:sqref>C12:D15</xm:sqref>
        </x14:conditionalFormatting>
        <x14:conditionalFormatting xmlns:xm="http://schemas.microsoft.com/office/excel/2006/main">
          <x14:cfRule type="expression" priority="7" id="{BF1DFAB5-D8FE-4BC0-A2E4-3A3655A3BC38}">
            <xm:f>'Validation Checks'!$C20="FAIL"</xm:f>
            <x14:dxf>
              <fill>
                <patternFill>
                  <bgColor theme="5" tint="0.39994506668294322"/>
                </patternFill>
              </fill>
            </x14:dxf>
          </x14:cfRule>
          <xm:sqref>C21:D23</xm:sqref>
        </x14:conditionalFormatting>
        <x14:conditionalFormatting xmlns:xm="http://schemas.microsoft.com/office/excel/2006/main">
          <x14:cfRule type="expression" priority="8" id="{C98313B4-6E8D-4714-81D2-F6EFECD094D0}">
            <xm:f>'Validation Checks'!$C76="FAIL"</xm:f>
            <x14:dxf>
              <fill>
                <patternFill>
                  <bgColor theme="9"/>
                </patternFill>
              </fill>
            </x14:dxf>
          </x14:cfRule>
          <xm:sqref>F12:F15</xm:sqref>
        </x14:conditionalFormatting>
        <x14:conditionalFormatting xmlns:xm="http://schemas.microsoft.com/office/excel/2006/main">
          <x14:cfRule type="expression" priority="9" id="{F73240F4-FA94-4B98-BAE6-3375A521D81C}">
            <xm:f>'Validation Checks'!$C16="FAIL"</xm:f>
            <x14:dxf>
              <fill>
                <patternFill>
                  <bgColor theme="5" tint="0.39994506668294322"/>
                </patternFill>
              </fill>
            </x14:dxf>
          </x14:cfRule>
          <xm:sqref>H12:J15</xm:sqref>
        </x14:conditionalFormatting>
        <x14:conditionalFormatting xmlns:xm="http://schemas.microsoft.com/office/excel/2006/main">
          <x14:cfRule type="expression" priority="6" id="{4932C4BC-BCA8-4AC0-8204-F5F47F124AEB}">
            <xm:f>'Validation Checks'!$C23="FAIL"</xm:f>
            <x14:dxf>
              <fill>
                <patternFill>
                  <bgColor theme="5" tint="0.39994506668294322"/>
                </patternFill>
              </fill>
            </x14:dxf>
          </x14:cfRule>
          <xm:sqref>H21:J23</xm:sqref>
        </x14:conditionalFormatting>
        <x14:conditionalFormatting xmlns:xm="http://schemas.microsoft.com/office/excel/2006/main">
          <x14:cfRule type="expression" priority="5" id="{4BB4636B-7EF7-40BD-85C4-0B334D9054C1}">
            <xm:f>'Validation Checks'!$C$80="FAIL"</xm:f>
            <x14:dxf>
              <fill>
                <patternFill>
                  <bgColor theme="9"/>
                </patternFill>
              </fill>
            </x14:dxf>
          </x14:cfRule>
          <xm:sqref>N25:O25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fitToPage="1"/>
  </sheetPr>
  <dimension ref="A1:P51"/>
  <sheetViews>
    <sheetView topLeftCell="A17" zoomScale="85" zoomScaleNormal="85" workbookViewId="0">
      <selection activeCell="A4" sqref="A4"/>
    </sheetView>
  </sheetViews>
  <sheetFormatPr defaultColWidth="9.26171875" defaultRowHeight="15.6" x14ac:dyDescent="0.6"/>
  <cols>
    <col min="1" max="1" width="2.26171875" style="11" customWidth="1"/>
    <col min="2" max="2" width="3.26171875" style="10" bestFit="1" customWidth="1"/>
    <col min="3" max="3" width="59.578125" style="11" customWidth="1"/>
    <col min="4" max="4" width="13.26171875" style="11" customWidth="1"/>
    <col min="5" max="5" width="1.41796875" style="11" customWidth="1"/>
    <col min="6" max="6" width="13" style="11" bestFit="1" customWidth="1"/>
    <col min="7" max="8" width="2.26171875" style="11" customWidth="1"/>
    <col min="9" max="9" width="3.26171875" style="10" customWidth="1"/>
    <col min="10" max="10" width="12" style="11" customWidth="1"/>
    <col min="11" max="11" width="2.26171875" style="11" customWidth="1"/>
    <col min="12" max="12" width="37.68359375" style="11" customWidth="1"/>
    <col min="13" max="13" width="2.26171875" style="11" customWidth="1"/>
    <col min="14" max="14" width="22.578125" style="11" customWidth="1"/>
    <col min="15" max="15" width="13" style="11" customWidth="1"/>
    <col min="16" max="16" width="2.26171875" style="11" customWidth="1"/>
    <col min="17" max="16384" width="9.26171875" style="11"/>
  </cols>
  <sheetData>
    <row r="1" spans="1:16" ht="12" customHeight="1" x14ac:dyDescent="0.6">
      <c r="A1" s="19"/>
      <c r="B1" s="20"/>
      <c r="C1" s="21"/>
      <c r="D1" s="21"/>
      <c r="E1" s="21"/>
      <c r="F1" s="21"/>
      <c r="G1" s="21"/>
      <c r="H1" s="21"/>
      <c r="I1" s="20"/>
      <c r="J1" s="21"/>
      <c r="K1" s="21"/>
      <c r="L1" s="21"/>
      <c r="M1" s="21"/>
      <c r="N1" s="229"/>
      <c r="O1" s="21"/>
      <c r="P1" s="22"/>
    </row>
    <row r="2" spans="1:16" ht="33.299999999999997" x14ac:dyDescent="1.2">
      <c r="A2" s="383" t="s">
        <v>86</v>
      </c>
      <c r="B2" s="377"/>
      <c r="C2" s="377"/>
      <c r="D2" s="377"/>
      <c r="E2" s="377"/>
      <c r="F2" s="377"/>
      <c r="G2" s="377"/>
      <c r="H2" s="377"/>
      <c r="I2" s="377"/>
      <c r="J2" s="377"/>
      <c r="K2" s="377"/>
      <c r="L2" s="377"/>
      <c r="M2" s="384"/>
      <c r="N2" s="379" t="s">
        <v>70</v>
      </c>
      <c r="O2" s="380"/>
      <c r="P2" s="24"/>
    </row>
    <row r="3" spans="1:16" ht="25.8" x14ac:dyDescent="0.95">
      <c r="A3" s="385" t="s">
        <v>36</v>
      </c>
      <c r="B3" s="378"/>
      <c r="C3" s="378"/>
      <c r="D3" s="378"/>
      <c r="E3" s="378"/>
      <c r="F3" s="378"/>
      <c r="G3" s="378"/>
      <c r="H3" s="378"/>
      <c r="I3" s="378"/>
      <c r="J3" s="378"/>
      <c r="K3" s="378"/>
      <c r="L3" s="378"/>
      <c r="M3" s="386"/>
      <c r="N3" s="62" t="s">
        <v>40</v>
      </c>
      <c r="O3" s="75">
        <f>'Section 1'!N5</f>
        <v>0</v>
      </c>
      <c r="P3" s="24"/>
    </row>
    <row r="4" spans="1:16" ht="12" customHeight="1" x14ac:dyDescent="0.95">
      <c r="A4" s="25"/>
      <c r="B4" s="232"/>
      <c r="C4" s="232"/>
      <c r="D4" s="232"/>
      <c r="E4" s="232"/>
      <c r="F4" s="232"/>
      <c r="G4" s="232"/>
      <c r="H4" s="232"/>
      <c r="I4" s="232"/>
      <c r="J4" s="232"/>
      <c r="K4" s="232"/>
      <c r="L4" s="232"/>
      <c r="M4" s="232"/>
      <c r="N4" s="233"/>
      <c r="O4" s="232"/>
      <c r="P4" s="31"/>
    </row>
    <row r="5" spans="1:16" ht="12" customHeight="1" x14ac:dyDescent="0.95">
      <c r="A5" s="32"/>
      <c r="B5" s="243"/>
      <c r="C5" s="243"/>
      <c r="D5" s="243"/>
      <c r="E5" s="243"/>
      <c r="F5" s="243"/>
      <c r="G5" s="244"/>
      <c r="H5" s="285"/>
      <c r="I5" s="245"/>
      <c r="J5" s="285"/>
      <c r="K5" s="285"/>
      <c r="L5" s="285"/>
      <c r="M5" s="285"/>
      <c r="N5" s="285"/>
      <c r="O5" s="285"/>
      <c r="P5" s="24"/>
    </row>
    <row r="6" spans="1:16" s="231" customFormat="1" ht="25.8" x14ac:dyDescent="0.95">
      <c r="A6" s="246"/>
      <c r="B6" s="394" t="s">
        <v>87</v>
      </c>
      <c r="C6" s="394"/>
      <c r="D6" s="234" t="s">
        <v>76</v>
      </c>
      <c r="E6" s="234"/>
      <c r="F6" s="247" t="str">
        <f>IF('Section 1'!M7="","",'Section 1'!M7)</f>
        <v>GBP</v>
      </c>
      <c r="G6" s="248"/>
      <c r="H6" s="18"/>
      <c r="I6" s="394" t="s">
        <v>88</v>
      </c>
      <c r="J6" s="394"/>
      <c r="K6" s="394"/>
      <c r="L6" s="394"/>
      <c r="M6" s="36"/>
      <c r="N6" s="234" t="s">
        <v>76</v>
      </c>
      <c r="O6" s="249" t="str">
        <f>IF('Section 1'!M7="","",'Section 1'!M7)</f>
        <v>GBP</v>
      </c>
      <c r="P6" s="250"/>
    </row>
    <row r="7" spans="1:16" s="231" customFormat="1" ht="8.25" customHeight="1" x14ac:dyDescent="0.95">
      <c r="A7" s="246"/>
      <c r="B7" s="58"/>
      <c r="C7" s="58"/>
      <c r="D7" s="234"/>
      <c r="E7" s="234"/>
      <c r="F7" s="251"/>
      <c r="G7" s="248"/>
      <c r="H7" s="18"/>
      <c r="I7" s="58"/>
      <c r="J7" s="58"/>
      <c r="K7" s="58"/>
      <c r="L7" s="58"/>
      <c r="M7" s="36"/>
      <c r="N7" s="234"/>
      <c r="O7" s="252"/>
      <c r="P7" s="250"/>
    </row>
    <row r="8" spans="1:16" ht="18.75" customHeight="1" x14ac:dyDescent="0.6">
      <c r="A8" s="23"/>
      <c r="B8" s="57"/>
      <c r="C8" s="388" t="s">
        <v>89</v>
      </c>
      <c r="D8" s="388"/>
      <c r="E8" s="286"/>
      <c r="F8" s="253"/>
      <c r="G8" s="254"/>
      <c r="H8" s="10"/>
      <c r="J8" s="388" t="s">
        <v>89</v>
      </c>
      <c r="K8" s="388"/>
      <c r="L8" s="388"/>
      <c r="M8" s="388"/>
      <c r="N8" s="388"/>
      <c r="O8" s="255"/>
      <c r="P8" s="24"/>
    </row>
    <row r="9" spans="1:16" ht="18.75" customHeight="1" x14ac:dyDescent="0.6">
      <c r="A9" s="23"/>
      <c r="B9" s="10">
        <v>12</v>
      </c>
      <c r="C9" s="387" t="s">
        <v>90</v>
      </c>
      <c r="D9" s="387"/>
      <c r="E9" s="10"/>
      <c r="F9" s="278">
        <f ca="1">SUMIF('Bank Accounts'!$K$10:$K$1009,B9,'Bank Accounts'!$AA$10:$AA$1009)+SUMIF(BFI!$K$10:$K$1009,B9,BFI!$R$10:$R$1009)+SUMIF(Investments!$K$10:$K$1009,B9,Investments!$X$10:$X$1009)+SUMIF('Petty Cash'!$K$10:$K$1009,B9,'Petty Cash'!$R$10:$R$1009)</f>
        <v>0</v>
      </c>
      <c r="G9" s="256"/>
      <c r="H9" s="10"/>
      <c r="I9" s="10">
        <v>28</v>
      </c>
      <c r="J9" s="387" t="s">
        <v>91</v>
      </c>
      <c r="K9" s="387"/>
      <c r="L9" s="387"/>
      <c r="M9" s="387"/>
      <c r="N9" s="387"/>
      <c r="O9" s="278">
        <f ca="1">-(SUMIF('Bank Accounts'!$K$10:$K$1009,I9,'Bank Accounts'!$AA$10:$AA$1009)+SUMIF(BFI!$K$10:$K$1009,I9,BFI!$R$10:$R$1009)+SUMIF(Investments!$K$10:$K$1009,I9,Investments!$X$10:$X$1009)+SUMIF('Petty Cash'!$K$10:$K$1009,I9,'Petty Cash'!$R$10:$R$1009))</f>
        <v>0</v>
      </c>
      <c r="P9" s="24"/>
    </row>
    <row r="10" spans="1:16" ht="18.75" customHeight="1" x14ac:dyDescent="0.6">
      <c r="A10" s="23"/>
      <c r="B10" s="10">
        <v>13</v>
      </c>
      <c r="C10" s="387" t="s">
        <v>92</v>
      </c>
      <c r="D10" s="387"/>
      <c r="E10" s="10"/>
      <c r="F10" s="278">
        <f ca="1">SUMIF('Bank Accounts'!$K$10:$K$1009,B10,'Bank Accounts'!$AA$10:$AA$1009)+SUMIF(BFI!$K$10:$K$1009,B10,BFI!$R$10:$R$1009)+SUMIF(Investments!$K$10:$K$1009,B10,Investments!$X$10:$X$1009)+SUMIF('Petty Cash'!$K$10:$K$1009,B10,'Petty Cash'!$R$10:$R$1009)</f>
        <v>0</v>
      </c>
      <c r="G10" s="256"/>
      <c r="H10" s="10"/>
      <c r="J10" s="10"/>
      <c r="K10" s="10"/>
      <c r="L10" s="10"/>
      <c r="M10" s="10"/>
      <c r="N10" s="10"/>
      <c r="O10" s="255"/>
      <c r="P10" s="24"/>
    </row>
    <row r="11" spans="1:16" ht="18.75" customHeight="1" x14ac:dyDescent="0.6">
      <c r="A11" s="23"/>
      <c r="B11" s="10">
        <v>14</v>
      </c>
      <c r="C11" s="387" t="s">
        <v>93</v>
      </c>
      <c r="D11" s="387"/>
      <c r="E11" s="10"/>
      <c r="F11" s="278">
        <f ca="1">SUMIF('Bank Accounts'!$K$10:$K$1009,B11,'Bank Accounts'!$AA$10:$AA$1009)+SUMIF(BFI!$K$10:$K$1009,B11,BFI!$R$10:$R$1009)+SUMIF(Investments!$K$10:$K$1009,B11,Investments!$X$10:$X$1009)+SUMIF('Petty Cash'!$K$10:$K$1009,B11,'Petty Cash'!$R$10:$R$1009)</f>
        <v>0</v>
      </c>
      <c r="G11" s="256"/>
      <c r="H11" s="10"/>
      <c r="J11" s="10"/>
      <c r="K11" s="10"/>
      <c r="L11" s="10"/>
      <c r="M11" s="10"/>
      <c r="N11" s="10"/>
      <c r="O11" s="255"/>
      <c r="P11" s="24"/>
    </row>
    <row r="12" spans="1:16" ht="8.25" customHeight="1" x14ac:dyDescent="0.6">
      <c r="A12" s="23"/>
      <c r="C12" s="10"/>
      <c r="D12" s="10"/>
      <c r="E12" s="10"/>
      <c r="F12" s="255"/>
      <c r="G12" s="256"/>
      <c r="H12" s="10"/>
      <c r="J12" s="10"/>
      <c r="K12" s="10"/>
      <c r="L12" s="10"/>
      <c r="M12" s="10"/>
      <c r="N12" s="10"/>
      <c r="O12" s="255"/>
      <c r="P12" s="24"/>
    </row>
    <row r="13" spans="1:16" ht="18.75" customHeight="1" x14ac:dyDescent="0.6">
      <c r="A13" s="23"/>
      <c r="C13" s="388" t="s">
        <v>94</v>
      </c>
      <c r="D13" s="388"/>
      <c r="E13" s="286"/>
      <c r="F13" s="255"/>
      <c r="G13" s="256"/>
      <c r="H13" s="10"/>
      <c r="I13" s="57"/>
      <c r="J13" s="388" t="s">
        <v>94</v>
      </c>
      <c r="K13" s="388"/>
      <c r="L13" s="388"/>
      <c r="M13" s="388"/>
      <c r="N13" s="388"/>
      <c r="O13" s="255"/>
      <c r="P13" s="24"/>
    </row>
    <row r="14" spans="1:16" ht="18.75" customHeight="1" x14ac:dyDescent="0.6">
      <c r="A14" s="23"/>
      <c r="B14" s="10">
        <v>15</v>
      </c>
      <c r="C14" s="387" t="s">
        <v>95</v>
      </c>
      <c r="D14" s="387"/>
      <c r="E14" s="10"/>
      <c r="F14" s="278">
        <f ca="1">SUMIF('Bank Accounts'!$K$10:$K$1009,B14,'Bank Accounts'!$AA$10:$AA$1009)+SUMIF(BFI!$K$10:$K$1009,B14,BFI!$R$10:$R$1009)+SUMIF(Investments!$K$10:$K$1009,B14,Investments!$X$10:$X$1009)+SUMIF('Petty Cash'!$K$10:$K$1009,B14,'Petty Cash'!$R$10:$R$1009)</f>
        <v>0</v>
      </c>
      <c r="G14" s="256"/>
      <c r="H14" s="10"/>
      <c r="I14" s="10">
        <v>29</v>
      </c>
      <c r="J14" s="387" t="s">
        <v>96</v>
      </c>
      <c r="K14" s="387"/>
      <c r="L14" s="387"/>
      <c r="M14" s="387"/>
      <c r="N14" s="387"/>
      <c r="O14" s="278">
        <f ca="1">-(SUMIF('Bank Accounts'!$K$10:$K$1009,I14,'Bank Accounts'!$AA$10:$AA$1009)+SUMIF(BFI!$K$10:$K$1009,I14,BFI!$R$10:$R$1009)+SUMIF(Investments!$K$10:$K$1009,I14,Investments!$X$10:$X$1009)+SUMIF('Petty Cash'!$K$10:$K$1009,I14,'Petty Cash'!$R$10:$R$1009))</f>
        <v>0</v>
      </c>
      <c r="P14" s="24"/>
    </row>
    <row r="15" spans="1:16" ht="18.75" customHeight="1" x14ac:dyDescent="0.6">
      <c r="A15" s="23"/>
      <c r="B15" s="57"/>
      <c r="C15" s="57"/>
      <c r="D15" s="57"/>
      <c r="E15" s="57"/>
      <c r="F15" s="255"/>
      <c r="G15" s="256"/>
      <c r="H15" s="10"/>
      <c r="I15" s="10">
        <v>30</v>
      </c>
      <c r="J15" s="387" t="s">
        <v>97</v>
      </c>
      <c r="K15" s="387"/>
      <c r="L15" s="387"/>
      <c r="M15" s="387"/>
      <c r="N15" s="387"/>
      <c r="O15" s="278">
        <f ca="1">-(SUMIF('Bank Accounts'!$K$10:$K$1009,I15,'Bank Accounts'!$AA$10:$AA$1009)+SUMIF(BFI!$K$10:$K$1009,I15,BFI!$R$10:$R$1009)+SUMIF(Investments!$K$10:$K$1009,I15,Investments!$X$10:$X$1009)+SUMIF('Petty Cash'!$K$10:$K$1009,I15,'Petty Cash'!$R$10:$R$1009))</f>
        <v>0</v>
      </c>
      <c r="P15" s="24"/>
    </row>
    <row r="16" spans="1:16" ht="8.25" customHeight="1" x14ac:dyDescent="0.6">
      <c r="A16" s="23"/>
      <c r="B16" s="57"/>
      <c r="C16" s="57"/>
      <c r="D16" s="57"/>
      <c r="E16" s="57"/>
      <c r="F16" s="255"/>
      <c r="G16" s="256"/>
      <c r="H16" s="10"/>
      <c r="J16" s="10"/>
      <c r="K16" s="10"/>
      <c r="L16" s="10"/>
      <c r="M16" s="10"/>
      <c r="N16" s="10"/>
      <c r="O16" s="255"/>
      <c r="P16" s="24"/>
    </row>
    <row r="17" spans="1:16" ht="18.75" customHeight="1" x14ac:dyDescent="0.6">
      <c r="A17" s="23"/>
      <c r="B17" s="57">
        <v>16</v>
      </c>
      <c r="C17" s="367" t="s">
        <v>98</v>
      </c>
      <c r="D17" s="367"/>
      <c r="E17" s="57"/>
      <c r="F17" s="278">
        <f ca="1">SUMIF('Bank Accounts'!$K$10:$K$1009,B17,'Bank Accounts'!$AA$10:$AA$1009)+SUMIF(BFI!$K$10:$K$1009,B17,BFI!$R$10:$R$1009)+SUMIF(Investments!$K$10:$K$1009,B17,Investments!$X$10:$X$1009)+SUMIF('Petty Cash'!$K$10:$K$1009,B17,'Petty Cash'!$R$10:$R$1009)</f>
        <v>0</v>
      </c>
      <c r="G17" s="256"/>
      <c r="H17" s="10"/>
      <c r="I17" s="57">
        <v>31</v>
      </c>
      <c r="J17" s="367" t="s">
        <v>99</v>
      </c>
      <c r="K17" s="367"/>
      <c r="L17" s="367"/>
      <c r="M17" s="367"/>
      <c r="N17" s="367"/>
      <c r="O17" s="278">
        <f ca="1">-(SUMIF('Bank Accounts'!$K$10:$K$1009,I17,'Bank Accounts'!$AA$10:$AA$1009)+SUMIF(BFI!$K$10:$K$1009,I17,BFI!$R$10:$R$1009)+SUMIF(Investments!$K$10:$K$1009,I17,Investments!$X$10:$X$1009)+SUMIF('Petty Cash'!$K$10:$K$1009,I17,'Petty Cash'!$R$10:$R$1009))</f>
        <v>0</v>
      </c>
      <c r="P17" s="24"/>
    </row>
    <row r="18" spans="1:16" ht="8.25" customHeight="1" x14ac:dyDescent="0.6">
      <c r="A18" s="23"/>
      <c r="B18" s="57"/>
      <c r="C18" s="57"/>
      <c r="D18" s="57"/>
      <c r="E18" s="57"/>
      <c r="F18" s="255"/>
      <c r="G18" s="256"/>
      <c r="H18" s="10"/>
      <c r="I18" s="57"/>
      <c r="J18" s="57"/>
      <c r="K18" s="57"/>
      <c r="L18" s="57"/>
      <c r="M18" s="57"/>
      <c r="N18" s="57"/>
      <c r="O18" s="255"/>
      <c r="P18" s="24"/>
    </row>
    <row r="19" spans="1:16" ht="18.75" customHeight="1" x14ac:dyDescent="0.6">
      <c r="A19" s="23"/>
      <c r="B19" s="57">
        <v>17</v>
      </c>
      <c r="C19" s="367" t="s">
        <v>100</v>
      </c>
      <c r="D19" s="367"/>
      <c r="E19" s="286"/>
      <c r="F19" s="278">
        <f ca="1">SUMIF('Bank Accounts'!$K$10:$K$1009,B19,'Bank Accounts'!$AA$10:$AA$1009)+SUMIF(BFI!$K$10:$K$1009,B19,BFI!$R$10:$R$1009)+SUMIF(Investments!$K$10:$K$1009,B19,Investments!$X$10:$X$1009)+SUMIF('Petty Cash'!$K$10:$K$1009,B19,'Petty Cash'!$R$10:$R$1009)</f>
        <v>0</v>
      </c>
      <c r="G19" s="256"/>
      <c r="H19" s="10"/>
      <c r="I19" s="57">
        <v>32</v>
      </c>
      <c r="J19" s="367" t="s">
        <v>101</v>
      </c>
      <c r="K19" s="367"/>
      <c r="L19" s="367"/>
      <c r="M19" s="367"/>
      <c r="N19" s="367"/>
      <c r="O19" s="278">
        <f ca="1">'Section 4'!F30</f>
        <v>0</v>
      </c>
      <c r="P19" s="24"/>
    </row>
    <row r="20" spans="1:16" ht="8.25" customHeight="1" x14ac:dyDescent="0.6">
      <c r="A20" s="23"/>
      <c r="C20" s="10"/>
      <c r="D20" s="10"/>
      <c r="E20" s="10"/>
      <c r="F20" s="255"/>
      <c r="G20" s="256"/>
      <c r="H20" s="10"/>
      <c r="I20" s="57"/>
      <c r="J20" s="57"/>
      <c r="K20" s="57"/>
      <c r="L20" s="57"/>
      <c r="M20" s="57"/>
      <c r="N20" s="57"/>
      <c r="O20" s="257"/>
      <c r="P20" s="24"/>
    </row>
    <row r="21" spans="1:16" ht="18.75" customHeight="1" x14ac:dyDescent="0.6">
      <c r="A21" s="23"/>
      <c r="B21" s="57"/>
      <c r="C21" s="388" t="s">
        <v>102</v>
      </c>
      <c r="D21" s="388"/>
      <c r="E21" s="286"/>
      <c r="F21" s="255"/>
      <c r="G21" s="256"/>
      <c r="H21" s="10"/>
      <c r="I21" s="57">
        <v>33</v>
      </c>
      <c r="J21" s="367" t="s">
        <v>103</v>
      </c>
      <c r="K21" s="367"/>
      <c r="L21" s="367"/>
      <c r="M21" s="367"/>
      <c r="N21" s="367"/>
      <c r="O21" s="278">
        <f ca="1">'Section 4'!F43</f>
        <v>0</v>
      </c>
      <c r="P21" s="24"/>
    </row>
    <row r="22" spans="1:16" ht="8.25" customHeight="1" x14ac:dyDescent="0.6">
      <c r="A22" s="23"/>
      <c r="B22" s="387">
        <v>18</v>
      </c>
      <c r="C22" s="387" t="s">
        <v>104</v>
      </c>
      <c r="D22" s="387"/>
      <c r="E22" s="10"/>
      <c r="F22" s="391">
        <f ca="1">SUMIF('Bank Accounts'!$K$10:$K$1009,B22,'Bank Accounts'!$AA$10:$AA$1009)+SUMIF(BFI!$K$10:$K$1009,B22,BFI!$R$10:$R$1009)+SUMIF(Investments!$K$10:$K$1009,B22,Investments!$X$10:$X$1009)+SUMIF('Petty Cash'!$K$10:$K$1009,B22,'Petty Cash'!$R$10:$R$1009)</f>
        <v>0</v>
      </c>
      <c r="G22" s="256"/>
      <c r="H22" s="10"/>
      <c r="I22" s="57"/>
      <c r="J22" s="57"/>
      <c r="K22" s="57"/>
      <c r="L22" s="57"/>
      <c r="M22" s="57"/>
      <c r="N22" s="57"/>
      <c r="O22" s="257"/>
      <c r="P22" s="24"/>
    </row>
    <row r="23" spans="1:16" ht="10.5" customHeight="1" x14ac:dyDescent="0.6">
      <c r="A23" s="23"/>
      <c r="B23" s="387"/>
      <c r="C23" s="387"/>
      <c r="D23" s="387"/>
      <c r="E23" s="10"/>
      <c r="F23" s="391">
        <f ca="1">SUMIF('Bank Accounts'!$K$10:$K$1009,B23,'Bank Accounts'!$AA$10:$AA$1009)+SUMIF(BFI!$K$10:$K$1009,B23,BFI!$R$10:$R$1009)+SUMIF(Investments!$K$10:$K$1009,B23,Investments!$X$10:$X$1009)+SUMIF('Petty Cash'!$K$10:$K$1009,B23,'Petty Cash'!$R$10:$R$1009)</f>
        <v>0</v>
      </c>
      <c r="G23" s="256"/>
      <c r="H23" s="10"/>
      <c r="I23" s="367">
        <v>34</v>
      </c>
      <c r="J23" s="367" t="s">
        <v>105</v>
      </c>
      <c r="K23" s="367"/>
      <c r="L23" s="367"/>
      <c r="M23" s="367"/>
      <c r="N23" s="367"/>
      <c r="O23" s="390">
        <f ca="1">'Section 4'!N13</f>
        <v>0</v>
      </c>
      <c r="P23" s="24"/>
    </row>
    <row r="24" spans="1:16" ht="8.25" customHeight="1" x14ac:dyDescent="0.6">
      <c r="A24" s="23"/>
      <c r="B24" s="387">
        <v>19</v>
      </c>
      <c r="C24" s="387" t="s">
        <v>106</v>
      </c>
      <c r="D24" s="387"/>
      <c r="E24" s="10"/>
      <c r="F24" s="392">
        <f ca="1">SUMIF('Bank Accounts'!$K$10:$K$1009,B24,'Bank Accounts'!$AA$10:$AA$1009)+SUMIF(BFI!$K$10:$K$1009,B24,BFI!$R$10:$R$1009)+SUMIF(Investments!$K$10:$K$1009,B24,Investments!$X$10:$X$1009)+SUMIF('Petty Cash'!$K$10:$K$1009,B24,'Petty Cash'!$R$10:$R$1009)</f>
        <v>0</v>
      </c>
      <c r="G24" s="256"/>
      <c r="H24" s="10"/>
      <c r="I24" s="367"/>
      <c r="J24" s="367"/>
      <c r="K24" s="367"/>
      <c r="L24" s="367"/>
      <c r="M24" s="367"/>
      <c r="N24" s="367"/>
      <c r="O24" s="391"/>
      <c r="P24" s="24"/>
    </row>
    <row r="25" spans="1:16" ht="8.25" customHeight="1" x14ac:dyDescent="0.6">
      <c r="A25" s="23"/>
      <c r="B25" s="387"/>
      <c r="C25" s="387"/>
      <c r="D25" s="387"/>
      <c r="E25" s="10"/>
      <c r="F25" s="390">
        <f ca="1">SUMIF('Bank Accounts'!$K$10:$K$1009,B25,'Bank Accounts'!$AA$10:$AA$1009)+SUMIF(BFI!$K$10:$K$1009,B25,BFI!$R$10:$R$1009)+SUMIF(Investments!$K$10:$K$1009,B25,Investments!$X$10:$X$1009)+SUMIF('Petty Cash'!$K$10:$K$1009,B25,'Petty Cash'!$R$10:$R$1009)</f>
        <v>0</v>
      </c>
      <c r="G25" s="256"/>
      <c r="H25" s="10"/>
      <c r="J25" s="10"/>
      <c r="K25" s="10"/>
      <c r="L25" s="10"/>
      <c r="M25" s="10"/>
      <c r="N25" s="10"/>
      <c r="O25" s="255"/>
      <c r="P25" s="24"/>
    </row>
    <row r="26" spans="1:16" ht="2.25" customHeight="1" x14ac:dyDescent="0.6">
      <c r="A26" s="23"/>
      <c r="B26" s="387"/>
      <c r="C26" s="387"/>
      <c r="D26" s="387"/>
      <c r="E26" s="10"/>
      <c r="F26" s="391">
        <f ca="1">SUMIF('Bank Accounts'!$K$10:$K$1009,B26,'Bank Accounts'!$AA$10:$AA$1009)+SUMIF(BFI!$K$10:$K$1009,B26,BFI!$R$10:$R$1009)+SUMIF(Investments!$K$10:$K$1009,B26,Investments!$X$10:$X$1009)+SUMIF('Petty Cash'!$K$10:$K$1009,B26,'Petty Cash'!$R$10:$R$1009)</f>
        <v>0</v>
      </c>
      <c r="G26" s="256"/>
      <c r="H26" s="10"/>
      <c r="I26" s="393">
        <v>35</v>
      </c>
      <c r="J26" s="367" t="s">
        <v>107</v>
      </c>
      <c r="K26" s="367"/>
      <c r="L26" s="367"/>
      <c r="M26" s="367"/>
      <c r="N26" s="367"/>
      <c r="O26" s="390">
        <f ca="1">-(SUMIF('Bank Accounts'!$K$10:$K$1009,I26,'Bank Accounts'!$AA$10:$AA$1009)+SUMIF(BFI!$K$10:$K$1009,I26,BFI!$R$10:$R$1009)+SUMIF(Investments!$K$10:$K$1009,I26,Investments!$X$10:$X$1009)+SUMIF('Petty Cash'!$K$10:$K$1009,I26,'Petty Cash'!$R$10:$R$1009))</f>
        <v>0</v>
      </c>
      <c r="P26" s="24"/>
    </row>
    <row r="27" spans="1:16" ht="8.25" customHeight="1" x14ac:dyDescent="0.6">
      <c r="A27" s="23"/>
      <c r="C27" s="10"/>
      <c r="D27" s="10"/>
      <c r="E27" s="10"/>
      <c r="F27" s="255"/>
      <c r="G27" s="256"/>
      <c r="H27" s="10"/>
      <c r="I27" s="393"/>
      <c r="J27" s="367"/>
      <c r="K27" s="367"/>
      <c r="L27" s="367"/>
      <c r="M27" s="367"/>
      <c r="N27" s="367"/>
      <c r="O27" s="390">
        <f ca="1">-(SUMIF('Bank Accounts'!$K$10:$K$1009,I27,'Bank Accounts'!$AA$10:$AA$1009)+SUMIF(BFI!$K$10:$K$1009,I27,BFI!$R$10:$R$1009)+SUMIF(Investments!$K$10:$K$1009,I27,Investments!$X$10:$X$1009)+SUMIF('Petty Cash'!$K$10:$K$1009,I27,'Petty Cash'!$R$10:$R$1009))</f>
        <v>0</v>
      </c>
      <c r="P27" s="24"/>
    </row>
    <row r="28" spans="1:16" ht="8.25" customHeight="1" x14ac:dyDescent="0.6">
      <c r="A28" s="23"/>
      <c r="B28" s="367">
        <v>20</v>
      </c>
      <c r="C28" s="367" t="s">
        <v>108</v>
      </c>
      <c r="D28" s="367"/>
      <c r="E28" s="57"/>
      <c r="F28" s="390">
        <f ca="1">SUMIF('Bank Accounts'!$K$10:$K$1009,B28,'Bank Accounts'!$AA$10:$AA$1009)+SUMIF(BFI!$K$10:$K$1009,B28,BFI!$R$10:$R$1009)+SUMIF(Investments!$K$10:$K$1009,B28,Investments!$X$10:$X$1009)+SUMIF('Petty Cash'!$K$10:$K$1009,B28,'Petty Cash'!$R$10:$R$1009)</f>
        <v>0</v>
      </c>
      <c r="G28" s="256"/>
      <c r="H28" s="10"/>
      <c r="I28" s="393"/>
      <c r="J28" s="367"/>
      <c r="K28" s="367"/>
      <c r="L28" s="367"/>
      <c r="M28" s="367"/>
      <c r="N28" s="367"/>
      <c r="O28" s="391">
        <f ca="1">-(SUMIF('Bank Accounts'!$K$10:$K$1009,I28,'Bank Accounts'!$AA$10:$AA$1009)+SUMIF(BFI!$K$10:$K$1009,I28,BFI!$R$10:$R$1009)+SUMIF(Investments!$K$10:$K$1009,I28,Investments!$X$10:$X$1009)+SUMIF('Petty Cash'!$K$10:$K$1009,I28,'Petty Cash'!$R$10:$R$1009))</f>
        <v>0</v>
      </c>
      <c r="P28" s="24"/>
    </row>
    <row r="29" spans="1:16" ht="8.25" customHeight="1" x14ac:dyDescent="0.6">
      <c r="A29" s="23"/>
      <c r="B29" s="367"/>
      <c r="C29" s="367"/>
      <c r="D29" s="367"/>
      <c r="E29" s="57"/>
      <c r="F29" s="390">
        <f ca="1">SUMIF('Bank Accounts'!$K$10:$K$1009,B29,'Bank Accounts'!$AA$10:$AA$1009)+SUMIF(BFI!$K$10:$K$1009,B29,BFI!$R$10:$R$1009)+SUMIF(Investments!$K$10:$K$1009,B29,Investments!$X$10:$X$1009)+SUMIF('Petty Cash'!$K$10:$K$1009,B29,'Petty Cash'!$R$10:$R$1009)</f>
        <v>0</v>
      </c>
      <c r="G29" s="256"/>
      <c r="H29" s="10"/>
      <c r="J29" s="10"/>
      <c r="K29" s="10"/>
      <c r="L29" s="10"/>
      <c r="M29" s="10"/>
      <c r="N29" s="10"/>
      <c r="O29" s="255"/>
      <c r="P29" s="24"/>
    </row>
    <row r="30" spans="1:16" ht="2.25" customHeight="1" x14ac:dyDescent="0.6">
      <c r="A30" s="23"/>
      <c r="B30" s="367"/>
      <c r="C30" s="367"/>
      <c r="D30" s="367"/>
      <c r="E30" s="57"/>
      <c r="F30" s="391">
        <f ca="1">SUMIF('Bank Accounts'!$K$10:$K$1009,B30,'Bank Accounts'!$AA$10:$AA$1009)+SUMIF(BFI!$K$10:$K$1009,B30,BFI!$R$10:$R$1009)+SUMIF(Investments!$K$10:$K$1009,B30,Investments!$X$10:$X$1009)+SUMIF('Petty Cash'!$K$10:$K$1009,B30,'Petty Cash'!$R$10:$R$1009)</f>
        <v>0</v>
      </c>
      <c r="G30" s="256"/>
      <c r="H30" s="10"/>
      <c r="K30" s="288"/>
      <c r="L30" s="288"/>
      <c r="M30" s="288"/>
      <c r="N30" s="288"/>
      <c r="O30" s="255"/>
      <c r="P30" s="24"/>
    </row>
    <row r="31" spans="1:16" ht="8.25" customHeight="1" x14ac:dyDescent="0.6">
      <c r="A31" s="23"/>
      <c r="C31" s="10"/>
      <c r="D31" s="10"/>
      <c r="E31" s="10"/>
      <c r="F31" s="258"/>
      <c r="G31" s="256"/>
      <c r="H31" s="10"/>
      <c r="J31" s="288"/>
      <c r="K31" s="288"/>
      <c r="L31" s="288"/>
      <c r="M31" s="288"/>
      <c r="N31" s="288"/>
      <c r="O31" s="255"/>
      <c r="P31" s="24"/>
    </row>
    <row r="32" spans="1:16" ht="10.5" customHeight="1" x14ac:dyDescent="0.6">
      <c r="A32" s="23"/>
      <c r="B32" s="387"/>
      <c r="C32" s="388" t="s">
        <v>109</v>
      </c>
      <c r="D32" s="388"/>
      <c r="E32" s="286"/>
      <c r="F32" s="389"/>
      <c r="G32" s="256"/>
      <c r="H32" s="10"/>
      <c r="J32" s="388" t="s">
        <v>110</v>
      </c>
      <c r="K32" s="388"/>
      <c r="L32" s="388"/>
      <c r="M32" s="388"/>
      <c r="N32" s="388"/>
      <c r="O32" s="255"/>
      <c r="P32" s="24"/>
    </row>
    <row r="33" spans="1:16" ht="8.25" customHeight="1" x14ac:dyDescent="0.6">
      <c r="A33" s="23"/>
      <c r="B33" s="387"/>
      <c r="C33" s="388"/>
      <c r="D33" s="388"/>
      <c r="E33" s="286"/>
      <c r="F33" s="389"/>
      <c r="G33" s="256"/>
      <c r="H33" s="10"/>
      <c r="J33" s="388"/>
      <c r="K33" s="388"/>
      <c r="L33" s="388"/>
      <c r="M33" s="388"/>
      <c r="N33" s="388"/>
      <c r="P33" s="24"/>
    </row>
    <row r="34" spans="1:16" ht="18.75" customHeight="1" x14ac:dyDescent="0.6">
      <c r="A34" s="23"/>
      <c r="B34" s="10">
        <v>21</v>
      </c>
      <c r="C34" s="387" t="s">
        <v>111</v>
      </c>
      <c r="D34" s="387"/>
      <c r="E34" s="10"/>
      <c r="F34" s="281">
        <f ca="1">SUMIF('Bank Accounts'!$K$10:$K$1009,B34,'Bank Accounts'!$AA$10:$AA$1009)+SUMIF(BFI!$K$10:$K$1009,B34,BFI!$R$10:$R$1009)+SUMIF(Investments!$K$10:$K$1009,B34,Investments!$X$10:$X$1009)+SUMIF('Petty Cash'!$K$10:$K$1009,B34,'Petty Cash'!$R$10:$R$1009)</f>
        <v>0</v>
      </c>
      <c r="G34" s="256"/>
      <c r="H34" s="10"/>
      <c r="I34" s="11">
        <v>36</v>
      </c>
      <c r="J34" s="11" t="s">
        <v>112</v>
      </c>
      <c r="O34" s="281">
        <f ca="1">-(SUMIF('Bank Accounts'!$K$10:$K$1009,I34,'Bank Accounts'!$AA$10:$AA$1009)+SUMIF(BFI!$K$10:$K$1009,I34,BFI!$R$10:$R$1009)+SUMIF(Investments!$K$10:$K$1009,I34,Investments!$X$10:$X$1009)+SUMIF('Petty Cash'!$K$10:$K$1009,I34,'Petty Cash'!$R$10:$R$1009))</f>
        <v>0</v>
      </c>
      <c r="P34" s="24"/>
    </row>
    <row r="35" spans="1:16" ht="18.75" customHeight="1" x14ac:dyDescent="0.6">
      <c r="A35" s="23"/>
      <c r="B35" s="10">
        <v>22</v>
      </c>
      <c r="C35" s="387" t="s">
        <v>113</v>
      </c>
      <c r="D35" s="387"/>
      <c r="E35" s="10"/>
      <c r="F35" s="282">
        <f ca="1">SUMIF('Bank Accounts'!$K$10:$K$1009,B35,'Bank Accounts'!$AA$10:$AA$1009)+SUMIF(BFI!$K$10:$K$1009,B35,BFI!$R$10:$R$1009)+SUMIF(Investments!$K$10:$K$1009,B35,Investments!$X$10:$X$1009)+SUMIF('Petty Cash'!$K$10:$K$1009,B35,'Petty Cash'!$R$10:$R$1009)</f>
        <v>0</v>
      </c>
      <c r="G35" s="256"/>
      <c r="H35" s="10"/>
      <c r="I35" s="11">
        <v>37</v>
      </c>
      <c r="J35" s="11" t="s">
        <v>114</v>
      </c>
      <c r="O35" s="284">
        <f ca="1">-(SUMIF('Bank Accounts'!$K$10:$K$1009,I35,'Bank Accounts'!$AA$10:$AA$1009)+SUMIF(BFI!$K$10:$K$1009,I35,BFI!$R$10:$R$1009)+SUMIF(Investments!$K$10:$K$1009,I35,Investments!$X$10:$X$1009)+SUMIF('Petty Cash'!$K$10:$K$1009,I35,'Petty Cash'!$R$10:$R$1009))</f>
        <v>0</v>
      </c>
      <c r="P35" s="24"/>
    </row>
    <row r="36" spans="1:16" ht="18.75" customHeight="1" x14ac:dyDescent="0.6">
      <c r="A36" s="23"/>
      <c r="B36" s="10">
        <v>23</v>
      </c>
      <c r="C36" s="387" t="s">
        <v>115</v>
      </c>
      <c r="D36" s="387"/>
      <c r="E36" s="10"/>
      <c r="F36" s="287">
        <f ca="1">SUMIF('Bank Accounts'!$K$10:$K$1009,B36,'Bank Accounts'!$AA$10:$AA$1009)+SUMIF(BFI!$K$10:$K$1009,B36,BFI!$R$10:$R$1009)+SUMIF(Investments!$K$10:$K$1009,B36,Investments!$X$10:$X$1009)+SUMIF('Petty Cash'!$K$10:$K$1009,B36,'Petty Cash'!$R$10:$R$1009)</f>
        <v>0</v>
      </c>
      <c r="G36" s="256"/>
      <c r="H36" s="10"/>
      <c r="I36" s="10">
        <v>38</v>
      </c>
      <c r="J36" s="387" t="s">
        <v>116</v>
      </c>
      <c r="K36" s="387"/>
      <c r="L36" s="387"/>
      <c r="M36" s="387"/>
      <c r="N36" s="387"/>
      <c r="O36" s="284">
        <f ca="1">-(SUMIF('Bank Accounts'!$K$10:$K$1009,I36,'Bank Accounts'!$AA$10:$AA$1009)+SUMIF(BFI!$K$10:$K$1009,I36,BFI!$R$10:$R$1009)+SUMIF(Investments!$K$10:$K$1009,I36,Investments!$X$10:$X$1009)+SUMIF('Petty Cash'!$K$10:$K$1009,I36,'Petty Cash'!$R$10:$R$1009))</f>
        <v>0</v>
      </c>
      <c r="P36" s="24"/>
    </row>
    <row r="37" spans="1:16" ht="18.75" customHeight="1" x14ac:dyDescent="0.6">
      <c r="A37" s="23"/>
      <c r="B37" s="10">
        <v>24</v>
      </c>
      <c r="C37" s="387" t="s">
        <v>117</v>
      </c>
      <c r="D37" s="387"/>
      <c r="E37" s="10"/>
      <c r="F37" s="287">
        <f ca="1">SUMIF('Bank Accounts'!$K$10:$K$1009,B37,'Bank Accounts'!$AA$10:$AA$1009)+SUMIF(BFI!$K$10:$K$1009,B37,BFI!$R$10:$R$1009)+SUMIF(Investments!$K$10:$K$1009,B37,Investments!$X$10:$X$1009)+SUMIF('Petty Cash'!$K$10:$K$1009,B37,'Petty Cash'!$R$10:$R$1009)</f>
        <v>0</v>
      </c>
      <c r="G37" s="256"/>
      <c r="H37" s="10"/>
      <c r="I37" s="10">
        <v>39</v>
      </c>
      <c r="J37" s="387" t="s">
        <v>118</v>
      </c>
      <c r="K37" s="387"/>
      <c r="L37" s="387"/>
      <c r="M37" s="387"/>
      <c r="N37" s="387"/>
      <c r="O37" s="282">
        <f ca="1">-(SUMIF('Bank Accounts'!$K$10:$K$1009,I37,'Bank Accounts'!$AA$10:$AA$1009)+SUMIF(BFI!$K$10:$K$1009,I37,BFI!$R$10:$R$1009)+SUMIF(Investments!$K$10:$K$1009,I37,Investments!$X$10:$X$1009)+SUMIF('Petty Cash'!$K$10:$K$1009,I37,'Petty Cash'!$R$10:$R$1009))</f>
        <v>0</v>
      </c>
      <c r="P37" s="24"/>
    </row>
    <row r="38" spans="1:16" ht="18.75" customHeight="1" x14ac:dyDescent="0.6">
      <c r="A38" s="23"/>
      <c r="B38" s="10">
        <v>25</v>
      </c>
      <c r="C38" s="387" t="s">
        <v>119</v>
      </c>
      <c r="D38" s="387"/>
      <c r="E38" s="10"/>
      <c r="F38" s="283">
        <f ca="1">SUMIF('Bank Accounts'!$K$10:$K$1009,B38,'Bank Accounts'!$AA$10:$AA$1009)+SUMIF(BFI!$K$10:$K$1009,B38,BFI!$R$10:$R$1009)+SUMIF(Investments!$K$10:$K$1009,B38,Investments!$X$10:$X$1009)+SUMIF('Petty Cash'!$K$10:$K$1009,B38,'Petty Cash'!$R$10:$R$1009)</f>
        <v>0</v>
      </c>
      <c r="G38" s="256"/>
      <c r="H38" s="10"/>
      <c r="I38" s="10">
        <v>40</v>
      </c>
      <c r="J38" s="387" t="s">
        <v>120</v>
      </c>
      <c r="K38" s="387"/>
      <c r="L38" s="387"/>
      <c r="M38" s="387"/>
      <c r="N38" s="387"/>
      <c r="O38" s="282">
        <f ca="1">-(SUMIF('Bank Accounts'!$K$10:$K$1009,I38,'Bank Accounts'!$AA$10:$AA$1009)+SUMIF(BFI!$K$10:$K$1009,I38,BFI!$R$10:$R$1009)+SUMIF(Investments!$K$10:$K$1009,I38,Investments!$X$10:$X$1009)+SUMIF('Petty Cash'!$K$10:$K$1009,I38,'Petty Cash'!$R$10:$R$1009))</f>
        <v>0</v>
      </c>
      <c r="P38" s="24"/>
    </row>
    <row r="39" spans="1:16" ht="18.600000000000001" customHeight="1" x14ac:dyDescent="0.6">
      <c r="A39" s="23"/>
      <c r="D39" s="10"/>
      <c r="E39" s="10"/>
      <c r="F39" s="259"/>
      <c r="G39" s="256"/>
      <c r="H39" s="10"/>
      <c r="I39" s="10">
        <v>41</v>
      </c>
      <c r="J39" s="387" t="s">
        <v>121</v>
      </c>
      <c r="K39" s="387"/>
      <c r="L39" s="387"/>
      <c r="M39" s="387"/>
      <c r="N39" s="387"/>
      <c r="O39" s="282">
        <f ca="1">-(SUMIF('Bank Accounts'!$K$10:$K$1009,I39,'Bank Accounts'!$AA$10:$AA$1009)+SUMIF(BFI!$K$10:$K$1009,I39,BFI!$R$10:$R$1009)+SUMIF(Investments!$K$10:$K$1009,I39,Investments!$X$10:$X$1009)+SUMIF('Petty Cash'!$K$10:$K$1009,I39,'Petty Cash'!$R$10:$R$1009))</f>
        <v>0</v>
      </c>
      <c r="P39" s="24"/>
    </row>
    <row r="40" spans="1:16" ht="18.600000000000001" customHeight="1" x14ac:dyDescent="0.6">
      <c r="A40" s="23"/>
      <c r="C40" s="10"/>
      <c r="D40" s="10"/>
      <c r="E40" s="10"/>
      <c r="F40" s="257"/>
      <c r="G40" s="256"/>
      <c r="H40" s="10"/>
      <c r="I40" s="10">
        <v>42</v>
      </c>
      <c r="J40" s="387" t="s">
        <v>122</v>
      </c>
      <c r="K40" s="387"/>
      <c r="L40" s="387"/>
      <c r="M40" s="387"/>
      <c r="N40" s="387"/>
      <c r="O40" s="282">
        <f ca="1">-(SUMIF('Bank Accounts'!$K$10:$K$1009,I40,'Bank Accounts'!$AA$10:$AA$1009)+SUMIF(BFI!$K$10:$K$1009,I40,BFI!$R$10:$R$1009)+SUMIF(Investments!$K$10:$K$1009,I40,Investments!$X$10:$X$1009)+SUMIF('Petty Cash'!$K$10:$K$1009,I40,'Petty Cash'!$R$10:$R$1009))</f>
        <v>0</v>
      </c>
      <c r="P40" s="24"/>
    </row>
    <row r="41" spans="1:16" ht="8.1" customHeight="1" x14ac:dyDescent="0.6">
      <c r="A41" s="23"/>
      <c r="B41" s="57"/>
      <c r="C41" s="241"/>
      <c r="D41" s="241"/>
      <c r="E41" s="241"/>
      <c r="F41" s="259"/>
      <c r="G41" s="256"/>
      <c r="H41" s="10"/>
      <c r="J41" s="10"/>
      <c r="K41" s="10"/>
      <c r="L41" s="10"/>
      <c r="M41" s="10"/>
      <c r="N41" s="10"/>
      <c r="O41" s="255"/>
      <c r="P41" s="24"/>
    </row>
    <row r="42" spans="1:16" ht="18.600000000000001" customHeight="1" x14ac:dyDescent="0.6">
      <c r="A42" s="23"/>
      <c r="B42" s="57">
        <v>26</v>
      </c>
      <c r="C42" s="241" t="s">
        <v>123</v>
      </c>
      <c r="D42" s="241"/>
      <c r="E42" s="241"/>
      <c r="F42" s="260">
        <f ca="1">'Section 4'!F14</f>
        <v>0</v>
      </c>
      <c r="G42" s="256"/>
      <c r="H42" s="10"/>
      <c r="I42" s="57">
        <v>43</v>
      </c>
      <c r="J42" s="367" t="s">
        <v>124</v>
      </c>
      <c r="K42" s="367"/>
      <c r="L42" s="367"/>
      <c r="M42" s="367"/>
      <c r="N42" s="367"/>
      <c r="O42" s="260">
        <f ca="1">-(SUMIF('Bank Accounts'!$K$10:$K$1009,I42,'Bank Accounts'!$AA$10:$AA$1009)+SUMIF(BFI!$K$10:$K$1009,I42,BFI!$R$10:$R$1009)+SUMIF(Investments!$K$10:$K$1009,I42,Investments!$X$10:$X$1009)+SUMIF('Petty Cash'!$K$10:$K$1009,I42,'Petty Cash'!$R$10:$R$1009))</f>
        <v>0</v>
      </c>
      <c r="P42" s="24"/>
    </row>
    <row r="43" spans="1:16" ht="8.1" customHeight="1" x14ac:dyDescent="0.6">
      <c r="A43" s="23"/>
      <c r="G43" s="256"/>
      <c r="H43" s="10"/>
      <c r="I43" s="57"/>
      <c r="J43" s="57"/>
      <c r="K43" s="57"/>
      <c r="L43" s="57"/>
      <c r="M43" s="57"/>
      <c r="N43" s="57"/>
      <c r="O43" s="259"/>
      <c r="P43" s="24"/>
    </row>
    <row r="44" spans="1:16" ht="18.600000000000001" customHeight="1" thickBot="1" x14ac:dyDescent="0.65">
      <c r="A44" s="23"/>
      <c r="B44" s="57">
        <v>27</v>
      </c>
      <c r="C44" s="367" t="s">
        <v>125</v>
      </c>
      <c r="D44" s="367"/>
      <c r="E44" s="57"/>
      <c r="F44" s="261">
        <f ca="1">F9+F10+F11+F14+F17+F19+F22+F24+F28+F34+F35+F36+F37+F38+F42</f>
        <v>0</v>
      </c>
      <c r="G44" s="256"/>
      <c r="H44" s="10"/>
      <c r="I44" s="57">
        <v>44</v>
      </c>
      <c r="J44" s="367" t="s">
        <v>126</v>
      </c>
      <c r="K44" s="367"/>
      <c r="L44" s="367"/>
      <c r="M44" s="367"/>
      <c r="N44" s="367"/>
      <c r="O44" s="260">
        <f ca="1">'Section 4'!N30</f>
        <v>0</v>
      </c>
      <c r="P44" s="24"/>
    </row>
    <row r="45" spans="1:16" ht="8.1" customHeight="1" thickTop="1" x14ac:dyDescent="0.6">
      <c r="A45" s="23"/>
      <c r="G45" s="256"/>
      <c r="H45" s="10"/>
      <c r="I45" s="57"/>
      <c r="J45" s="57"/>
      <c r="K45" s="57"/>
      <c r="L45" s="57"/>
      <c r="M45" s="57"/>
      <c r="N45" s="57"/>
      <c r="O45" s="259"/>
      <c r="P45" s="24"/>
    </row>
    <row r="46" spans="1:16" ht="18.600000000000001" customHeight="1" x14ac:dyDescent="0.6">
      <c r="A46" s="23"/>
      <c r="B46" s="57"/>
      <c r="C46" s="57"/>
      <c r="D46" s="57"/>
      <c r="E46" s="57"/>
      <c r="F46" s="257"/>
      <c r="G46" s="256"/>
      <c r="H46" s="10"/>
      <c r="I46" s="57">
        <v>45</v>
      </c>
      <c r="J46" s="367" t="s">
        <v>127</v>
      </c>
      <c r="K46" s="367"/>
      <c r="L46" s="367"/>
      <c r="M46" s="367"/>
      <c r="N46" s="367"/>
      <c r="O46" s="260">
        <f ca="1">'Section 4'!N43</f>
        <v>0</v>
      </c>
      <c r="P46" s="24"/>
    </row>
    <row r="47" spans="1:16" ht="8.1" customHeight="1" x14ac:dyDescent="0.6">
      <c r="A47" s="23"/>
      <c r="B47" s="11"/>
      <c r="G47" s="262"/>
      <c r="H47" s="10"/>
      <c r="I47" s="57"/>
      <c r="J47" s="57"/>
      <c r="K47" s="57"/>
      <c r="L47" s="57"/>
      <c r="M47" s="57"/>
      <c r="N47" s="57"/>
      <c r="O47" s="257"/>
      <c r="P47" s="24"/>
    </row>
    <row r="48" spans="1:16" ht="18" customHeight="1" thickBot="1" x14ac:dyDescent="0.65">
      <c r="A48" s="23"/>
      <c r="G48" s="17"/>
      <c r="H48" s="10"/>
      <c r="I48" s="57">
        <v>46</v>
      </c>
      <c r="J48" s="367" t="s">
        <v>128</v>
      </c>
      <c r="K48" s="367"/>
      <c r="L48" s="367"/>
      <c r="M48" s="367"/>
      <c r="N48" s="367"/>
      <c r="O48" s="261">
        <f ca="1">O9+O14+O15+O17+O19+O21+O23+O34+O35+O36+O37+O38+O39+O40+O42+O44+O46+O26</f>
        <v>0</v>
      </c>
      <c r="P48" s="24"/>
    </row>
    <row r="49" spans="1:16" ht="7.15" customHeight="1" thickTop="1" x14ac:dyDescent="0.6">
      <c r="A49" s="23"/>
      <c r="G49" s="17"/>
      <c r="H49" s="10"/>
      <c r="I49" s="57"/>
      <c r="J49" s="57"/>
      <c r="K49" s="57"/>
      <c r="L49" s="57"/>
      <c r="M49" s="57"/>
      <c r="N49" s="57"/>
      <c r="O49" s="257"/>
      <c r="P49" s="24"/>
    </row>
    <row r="50" spans="1:16" ht="15.9" thickBot="1" x14ac:dyDescent="0.65">
      <c r="A50" s="23"/>
      <c r="G50" s="17"/>
      <c r="H50" s="10"/>
      <c r="I50" s="57">
        <v>47</v>
      </c>
      <c r="J50" s="367" t="s">
        <v>129</v>
      </c>
      <c r="K50" s="367"/>
      <c r="L50" s="367"/>
      <c r="M50" s="367"/>
      <c r="N50" s="367"/>
      <c r="O50" s="261">
        <f ca="1">F44-O48</f>
        <v>0</v>
      </c>
      <c r="P50" s="24"/>
    </row>
    <row r="51" spans="1:16" ht="7.5" customHeight="1" thickTop="1" thickBot="1" x14ac:dyDescent="0.65">
      <c r="A51" s="26"/>
      <c r="B51" s="27"/>
      <c r="C51" s="28"/>
      <c r="D51" s="28"/>
      <c r="E51" s="28"/>
      <c r="F51" s="28"/>
      <c r="G51" s="29"/>
      <c r="H51" s="28"/>
      <c r="I51" s="27"/>
      <c r="J51" s="28"/>
      <c r="K51" s="28"/>
      <c r="L51" s="28"/>
      <c r="M51" s="28"/>
      <c r="N51" s="28"/>
      <c r="O51" s="263"/>
      <c r="P51" s="30"/>
    </row>
  </sheetData>
  <sheetProtection algorithmName="SHA-512" hashValue="NVSVbr4hGzPh75dTzla5onuwriWQ380lphUmPili+RuNWPYV50HxFkswFnrCwqJ7+YtjhOldBwE6+OLIAJLVmw==" saltValue="WRgAlXwBCak1fulmMD3xnw==" spinCount="100000" sheet="1" objects="1" scenarios="1"/>
  <mergeCells count="57">
    <mergeCell ref="N2:O2"/>
    <mergeCell ref="B6:C6"/>
    <mergeCell ref="I6:L6"/>
    <mergeCell ref="C8:D8"/>
    <mergeCell ref="J8:N8"/>
    <mergeCell ref="C9:D9"/>
    <mergeCell ref="J9:N9"/>
    <mergeCell ref="C19:D19"/>
    <mergeCell ref="J19:N19"/>
    <mergeCell ref="C10:D10"/>
    <mergeCell ref="C11:D11"/>
    <mergeCell ref="C13:D13"/>
    <mergeCell ref="J13:N13"/>
    <mergeCell ref="C14:D14"/>
    <mergeCell ref="J14:N14"/>
    <mergeCell ref="J15:N15"/>
    <mergeCell ref="C17:D17"/>
    <mergeCell ref="J17:N17"/>
    <mergeCell ref="C21:D21"/>
    <mergeCell ref="J21:N21"/>
    <mergeCell ref="B22:B23"/>
    <mergeCell ref="C22:D23"/>
    <mergeCell ref="F22:F23"/>
    <mergeCell ref="I23:I24"/>
    <mergeCell ref="J23:N24"/>
    <mergeCell ref="O23:O24"/>
    <mergeCell ref="B24:B26"/>
    <mergeCell ref="C24:D26"/>
    <mergeCell ref="F24:F26"/>
    <mergeCell ref="B28:B30"/>
    <mergeCell ref="C28:D30"/>
    <mergeCell ref="F28:F30"/>
    <mergeCell ref="I26:I28"/>
    <mergeCell ref="J26:N28"/>
    <mergeCell ref="O26:O28"/>
    <mergeCell ref="C36:D36"/>
    <mergeCell ref="J38:N38"/>
    <mergeCell ref="B32:B33"/>
    <mergeCell ref="C32:D33"/>
    <mergeCell ref="F32:F33"/>
    <mergeCell ref="J32:N33"/>
    <mergeCell ref="J46:N46"/>
    <mergeCell ref="C44:D44"/>
    <mergeCell ref="J48:N48"/>
    <mergeCell ref="J50:N50"/>
    <mergeCell ref="A2:M2"/>
    <mergeCell ref="A3:M3"/>
    <mergeCell ref="C37:D37"/>
    <mergeCell ref="J39:N39"/>
    <mergeCell ref="C38:D38"/>
    <mergeCell ref="J40:N40"/>
    <mergeCell ref="J42:N42"/>
    <mergeCell ref="J44:N44"/>
    <mergeCell ref="C34:D34"/>
    <mergeCell ref="J36:N36"/>
    <mergeCell ref="C35:D35"/>
    <mergeCell ref="J37:N37"/>
  </mergeCells>
  <conditionalFormatting sqref="F19">
    <cfRule type="cellIs" dxfId="31" priority="1" operator="lessThan">
      <formula>0</formula>
    </cfRule>
  </conditionalFormatting>
  <conditionalFormatting sqref="O9 F9:F11 F14 O14:O15 F17 O17 F22:F26 F28:F30 F34:F36 O34:O40 O42">
    <cfRule type="cellIs" dxfId="30" priority="3" operator="lessThan">
      <formula>0</formula>
    </cfRule>
  </conditionalFormatting>
  <conditionalFormatting sqref="O19 O21 O23:O24 F42 F44 O44:O46 O48 O50">
    <cfRule type="cellIs" dxfId="28" priority="9" operator="equal">
      <formula>0</formula>
    </cfRule>
  </conditionalFormatting>
  <dataValidations xWindow="542" yWindow="394" count="27">
    <dataValidation type="decimal" allowBlank="1" showInputMessage="1" showErrorMessage="1" errorTitle="Numerical amount required" error="Please enter a numerical amount only." promptTitle="Branch equipment" prompt="Include all expenditure on branch equipment, e.g. furniture. Do NOT include the purchase of badges or wreaths, or the purchase of consumable items (e.g. for fundraising purposes)." sqref="O42" xr:uid="{00000000-0002-0000-0400-000000000000}">
      <formula1>-999999999</formula1>
      <formula2>999999999</formula2>
    </dataValidation>
    <dataValidation type="decimal" allowBlank="1" showInputMessage="1" showErrorMessage="1" errorTitle="Numerical amount required" error="Please enter a numerical amount only." promptTitle="RBL membership fees" prompt="This should include all cash received at the branch for RBL membership renewals, if applicable. Do not include monies paid to head office by members directly." sqref="F9" xr:uid="{00000000-0002-0000-0400-000001000000}">
      <formula1>-999999999</formula1>
      <formula2>999999999</formula2>
    </dataValidation>
    <dataValidation type="decimal" allowBlank="1" showInputMessage="1" showErrorMessage="1" errorTitle="Numerical amount required" error="Please enter a numerical amount only." promptTitle="Membership paid to Novacroft" prompt="Enter the total of RBL membership subscriptions actually paid by the branch to head office. Do not include monies paid to head office by members directly. The figure here should normally equal the figure at line 12." sqref="O9" xr:uid="{00000000-0002-0000-0400-000002000000}">
      <formula1>-999999999</formula1>
      <formula2>999999999</formula2>
    </dataValidation>
    <dataValidation type="decimal" allowBlank="1" showInputMessage="1" showErrorMessage="1" errorTitle="Numerical amount required" error="Please enter a numerical amount only." promptTitle="Branch subs from members" prompt="Enter the total of all branch subscriptions paid directly to the branch by members. This should only be relevant for overseas branches." sqref="F10" xr:uid="{00000000-0002-0000-0400-000003000000}">
      <formula1>-999999999</formula1>
      <formula2>999999999</formula2>
    </dataValidation>
    <dataValidation type="decimal" allowBlank="1" showInputMessage="1" showErrorMessage="1" errorTitle="Numerical amount required" error="Please enter a numerical amount only." promptTitle="Branch subs from head office" prompt="Branch subscription fees received back from head office should be included here." sqref="F11" xr:uid="{00000000-0002-0000-0400-000004000000}">
      <formula1>-999999999</formula1>
      <formula2>999999999</formula2>
    </dataValidation>
    <dataValidation type="decimal" allowBlank="1" showInputMessage="1" showErrorMessage="1" errorTitle="Numerical amount required" error="Please enter a numerical amount only." promptTitle="PA events income" prompt="Include income raised from fundraising events held by the branch in the name of the Poppy Appeal, including cash collections. Do NOT include money collected as part of the main Poppy Appeal and banked directly into the head office bank account." sqref="F14" xr:uid="{00000000-0002-0000-0400-000005000000}">
      <formula1>-999999999</formula1>
      <formula2>999999999</formula2>
    </dataValidation>
    <dataValidation type="decimal" allowBlank="1" showInputMessage="1" showErrorMessage="1" errorTitle="Numerical amount required" error="Please enter a numerical amount only." promptTitle="PA event expenditure" prompt="Enter any expenses incurred by the branch in raising funds for the Poppy Appeal. These should be deducted from the money paid over to head office." sqref="O14" xr:uid="{00000000-0002-0000-0400-000006000000}">
      <formula1>-999999999</formula1>
      <formula2>999999999</formula2>
    </dataValidation>
    <dataValidation type="decimal" allowBlank="1" showInputMessage="1" showErrorMessage="1" errorTitle="Numerical amount required" error="Please enter a numerical amount only." promptTitle="Net amount paid to PA" prompt="Enter the amount paid over to the Poppy Appeal arising from branch events. All money collected for the Poppy Appeal, after deducting expenses incurred, should be paid over to head office - therefore this figure will normally equal line 15 less line 30." sqref="O15" xr:uid="{00000000-0002-0000-0400-000007000000}">
      <formula1>-999999999</formula1>
      <formula2>999999999</formula2>
    </dataValidation>
    <dataValidation type="decimal" allowBlank="1" showInputMessage="1" showErrorMessage="1" errorTitle="Numerical amount required" error="Please enter a numerical amount only." promptTitle="Fundraising event income" prompt="Include here income raised in relation to general branch fundraising events." sqref="F17" xr:uid="{00000000-0002-0000-0400-000008000000}">
      <formula1>-999999999</formula1>
      <formula2>999999999</formula2>
    </dataValidation>
    <dataValidation type="decimal" allowBlank="1" showInputMessage="1" showErrorMessage="1" errorTitle="Numerical amount required" error="Please enter a numerical amount only." promptTitle="Fundraising event expenditure" prompt="Include here expenditure incurred in relation to general branch fundraising events." sqref="O17" xr:uid="{00000000-0002-0000-0400-000009000000}">
      <formula1>-999999999</formula1>
      <formula2>999999999</formula2>
    </dataValidation>
    <dataValidation type="decimal" allowBlank="1" showInputMessage="1" showErrorMessage="1" errorTitle="Numerical amount required" error="Please enter a numerical amount only." promptTitle="BPT local rental income" prompt="Include income received directly by the branch from local tenants, or for ad hoc hire, of BPT properties in corporate trusteeship only. Hire income from other properties (e.g. subletting a property rented by the branch) should NOT Be included here." sqref="F19" xr:uid="{00000000-0002-0000-0400-00000C000000}">
      <formula1>-999999999</formula1>
      <formula2>999999999</formula2>
    </dataValidation>
    <dataValidation type="decimal" allowBlank="1" showInputMessage="1" showErrorMessage="1" errorTitle="Numerical amount required" error="Please enter a numerical amount only." promptTitle="Legacies from head office" prompt="Include here any amounts drawn down into branch funds from Legacy Trusts held at head office. Do NOT include legacy income received at head office but not paid over to the branch." sqref="F22:F23" xr:uid="{00000000-0002-0000-0400-00000D000000}">
      <formula1>-999999999</formula1>
      <formula2>999999999</formula2>
    </dataValidation>
    <dataValidation type="decimal" allowBlank="1" showInputMessage="1" showErrorMessage="1" errorTitle="Numerical amount required" error="Please enter a numerical amount only." promptTitle="Legacies received locally" prompt="Include here any legacies received by the branch locally. Further details should be provided at Section 6. Please remember that all legacies over £5,000 must be paid over to head office." sqref="F24:F26" xr:uid="{00000000-0002-0000-0400-00000E000000}">
      <formula1>-999999999</formula1>
      <formula2>999999999</formula2>
    </dataValidation>
    <dataValidation type="decimal" allowBlank="1" showInputMessage="1" showErrorMessage="1" errorTitle="Numerical amount required" error="Please enter a numerical amount only." promptTitle="Donation income" prompt="Include any donation income not already included on another line. This includes donations in respect of badges, wreaths etc." sqref="F28:F30" xr:uid="{00000000-0002-0000-0400-00000F000000}">
      <formula1>-999999999</formula1>
      <formula2>999999999</formula2>
    </dataValidation>
    <dataValidation type="decimal" allowBlank="1" showInputMessage="1" showErrorMessage="1" errorTitle="Numerical amount required" error="Please enter a numerical amount only." promptTitle="Bank interest" prompt="Include all interest received on branch bank accounts (i.e. those included at lines 1 to 4 in Section 2)." sqref="F34" xr:uid="{00000000-0002-0000-0400-000010000000}">
      <formula1>-999999999</formula1>
      <formula2>999999999</formula2>
    </dataValidation>
    <dataValidation type="decimal" allowBlank="1" showInputMessage="1" showErrorMessage="1" errorTitle="Numerical amount required" error="Please enter a numerical amount only." promptTitle="BFI interest" prompt="This MUST agree to the total amount recorded on the quarterly BFI statements." sqref="F35" xr:uid="{00000000-0002-0000-0400-000011000000}">
      <formula1>-999999999</formula1>
      <formula2>999999999</formula2>
    </dataValidation>
    <dataValidation type="decimal" allowBlank="1" showInputMessage="1" showErrorMessage="1" errorTitle="Numerical amount required" error="Please enter a numerical amount only." promptTitle="Investment interest/dividends" prompt="Include all interest and dividends received on locally held investments (i.e. those included at lines 6 to 8 of Section 2). See Appendix I part 4 of the Guide for further guidance." sqref="F36" xr:uid="{00000000-0002-0000-0400-000012000000}">
      <formula1>-999999999</formula1>
      <formula2>999999999</formula2>
    </dataValidation>
    <dataValidation type="decimal" allowBlank="1" showInputMessage="1" showErrorMessage="1" errorTitle="Numerical amount required" error="Please enter a numerical amount only." promptTitle="Unrealised gains/losses" prompt="This line should be used to record any change in market value on locally held investments (i.e. those included at lines 6 to 8 of Section 2), after taking into account all other transactions. See Appendix I, part 4 of the Guide for further guidance." sqref="F37" xr:uid="{00000000-0002-0000-0400-000013000000}">
      <formula1>-999999999</formula1>
      <formula2>999999999</formula2>
    </dataValidation>
    <dataValidation type="decimal" allowBlank="1" showInputMessage="1" showErrorMessage="1" errorTitle="Numerical amount required" error="Please enter a numerical amount only." promptTitle="Gain/loss on sale of investment" prompt="This line should be used to record any gain or loss on the sale or disposal of a locally held investment (i.e. those included at lines 6 to 8 of Section 2). See Appendix I part 4 of the Guide for further guidance." sqref="F38" xr:uid="{00000000-0002-0000-0400-000014000000}">
      <formula1>-999999999</formula1>
      <formula2>999999999</formula2>
    </dataValidation>
    <dataValidation type="decimal" allowBlank="1" showInputMessage="1" showErrorMessage="1" errorTitle="Numerical amount required" error="Please enter a numerical amount only." promptTitle="Premises hire for meetings" prompt="Include any expenditure on the hire of non-branch properties for local branch meetings (e.g. village halls), along with directly related expenditure, e.g. insurance, cleaning, repairs. Do NOT include expenditure relating to BPTs." sqref="O35:O36" xr:uid="{00000000-0002-0000-0400-000016000000}">
      <formula1>-999999999</formula1>
      <formula2>999999999</formula2>
    </dataValidation>
    <dataValidation type="decimal" allowBlank="1" showInputMessage="1" showErrorMessage="1" errorTitle="Numerical amount required" error="Please enter a numerical amount only." promptTitle="Bank charges" prompt="Enter any bank charges incurred, including any interest or charges payable on overdrawn balances, and any charges incurred in respect of audit letters." sqref="O36" xr:uid="{00000000-0002-0000-0400-000017000000}">
      <formula1>-999999999</formula1>
      <formula2>999999999</formula2>
    </dataValidation>
    <dataValidation type="decimal" allowBlank="1" showInputMessage="1" showErrorMessage="1" errorTitle="Numerical amount required" error="Please enter a numerical amount only." promptTitle="Audit and IE fees/expenses" prompt="Include all payments relating to the audit or independent examination of the accounts." sqref="O37" xr:uid="{00000000-0002-0000-0400-000018000000}">
      <formula1>-999999999</formula1>
      <formula2>999999999</formula2>
    </dataValidation>
    <dataValidation type="decimal" allowBlank="1" showInputMessage="1" showErrorMessage="1" errorTitle="Numerical amount required" error="Please enter a numerical amount only." promptTitle="Training and development" prompt="Include all costs and expenses incurred by the branch for training and development of branch officers, members and volunteers. Expenses should be shown in full, with any funding income shown separately." sqref="O38" xr:uid="{00000000-0002-0000-0400-000019000000}">
      <formula1>-999999999</formula1>
      <formula2>999999999</formula2>
    </dataValidation>
    <dataValidation type="decimal" allowBlank="1" showInputMessage="1" showErrorMessage="1" errorTitle="Numerical amount required" error="Please enter a numerical amount only." promptTitle="Recruitment expenditure" prompt="Include all costs related specifically to branch recruitment. Do NOT include expenditure on branch awareness events held under the BCS programme, or branch fundraising events." sqref="O39" xr:uid="{00000000-0002-0000-0400-00001A000000}">
      <formula1>-999999999</formula1>
      <formula2>999999999</formula2>
    </dataValidation>
    <dataValidation type="decimal" allowBlank="1" showInputMessage="1" showErrorMessage="1" errorTitle="Numerical amount required" error="Please enter a numerical amount only." promptTitle="Printing, stationery and postage" prompt="Include here the costs of printing, stationery and postage incurred in the management and administration of the branch. Do NOT include expenses relating to the BCS programme or branch fundraising events." sqref="O40" xr:uid="{00000000-0002-0000-0400-00001B000000}">
      <formula1>-999999999</formula1>
      <formula2>999999999</formula2>
    </dataValidation>
    <dataValidation type="decimal" allowBlank="1" showInputMessage="1" showErrorMessage="1" errorTitle="Numerical amount required" error="Please enter a numerical amount only." promptTitle="Conferences and meetings" prompt="Include all branch expenditure relating to local, regional and national conferences and meetings, for example delegates’ expenses, conference fares paid, AGM expenses, etc. Expenses should be shown in full, with any funding income shown separately." sqref="O34" xr:uid="{00000000-0002-0000-0400-000015000000}">
      <formula1>-999999999</formula1>
      <formula2>999999999</formula2>
    </dataValidation>
    <dataValidation type="whole" allowBlank="1" showInputMessage="1" showErrorMessage="1" errorTitle="Numerical Amount Required" error="Please enter a numerical amount only." promptTitle="Branch Crisis Grant Expenditure" prompt="Include any costs relating to branch crisis grants expenditure. Do NOT include any costs incurred under the Branch Community Support scheme (e.g. attendance at funerals) - this should be included at lines 75-81." sqref="O26:O28" xr:uid="{DBB16649-B780-4D2E-ACB5-E6D26B2DDC6E}">
      <formula1>-999999999</formula1>
      <formula2>999999999</formula2>
    </dataValidation>
  </dataValidations>
  <pageMargins left="0.7" right="0.7" top="0.75" bottom="0.75" header="0.3" footer="0.3"/>
  <pageSetup paperSize="9" scale="67" orientation="landscape" r:id="rId1"/>
  <extLst>
    <ext xmlns:x14="http://schemas.microsoft.com/office/spreadsheetml/2009/9/main" uri="{78C0D931-6437-407d-A8EE-F0AAD7539E65}">
      <x14:conditionalFormattings>
        <x14:conditionalFormatting xmlns:xm="http://schemas.microsoft.com/office/excel/2006/main">
          <x14:cfRule type="expression" priority="8" id="{643E0D1B-E328-40BE-9227-D009C68A3686}">
            <xm:f>'Validation Checks'!$C$83="FAIL"</xm:f>
            <x14:dxf>
              <fill>
                <patternFill>
                  <bgColor theme="9"/>
                </patternFill>
              </fill>
            </x14:dxf>
          </x14:cfRule>
          <xm:sqref>F9 O9</xm:sqref>
        </x14:conditionalFormatting>
        <x14:conditionalFormatting xmlns:xm="http://schemas.microsoft.com/office/excel/2006/main">
          <x14:cfRule type="expression" priority="2" id="{B522D004-CF1F-4171-B84B-223041786682}">
            <xm:f>'Validation Checks'!$C$84="FAIL"</xm:f>
            <x14:dxf>
              <fill>
                <patternFill>
                  <bgColor theme="9"/>
                </patternFill>
              </fill>
            </x14:dxf>
          </x14:cfRule>
          <xm:sqref>F10</xm:sqref>
        </x14:conditionalFormatting>
        <x14:conditionalFormatting xmlns:xm="http://schemas.microsoft.com/office/excel/2006/main">
          <x14:cfRule type="expression" priority="5" id="{E35B4B1D-C7E8-49F8-81B5-15366C7C6F07}">
            <xm:f>'Validation Checks'!$C$86="FAIL"</xm:f>
            <x14:dxf>
              <fill>
                <patternFill>
                  <bgColor theme="9"/>
                </patternFill>
              </fill>
            </x14:dxf>
          </x14:cfRule>
          <xm:sqref>F17 O17</xm:sqref>
        </x14:conditionalFormatting>
        <x14:conditionalFormatting xmlns:xm="http://schemas.microsoft.com/office/excel/2006/main">
          <x14:cfRule type="expression" priority="6" id="{AAA5C88E-CA09-4ECF-AD07-B32DD7727CB8}">
            <xm:f>'Validation Checks'!$C$85="FAIL"</xm:f>
            <x14:dxf>
              <fill>
                <patternFill>
                  <bgColor theme="9"/>
                </patternFill>
              </fill>
            </x14:dxf>
          </x14:cfRule>
          <xm:sqref>O15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pageSetUpPr fitToPage="1"/>
  </sheetPr>
  <dimension ref="A1:O116"/>
  <sheetViews>
    <sheetView topLeftCell="A5" zoomScale="85" zoomScaleNormal="85" workbookViewId="0">
      <selection activeCell="J12" sqref="J12:L12"/>
    </sheetView>
  </sheetViews>
  <sheetFormatPr defaultColWidth="9.26171875" defaultRowHeight="15.6" x14ac:dyDescent="0.6"/>
  <cols>
    <col min="1" max="1" width="2.26171875" style="11" customWidth="1"/>
    <col min="2" max="2" width="4.41796875" style="10" bestFit="1" customWidth="1"/>
    <col min="3" max="3" width="14.68359375" style="10" bestFit="1" customWidth="1"/>
    <col min="4" max="4" width="53" style="10" customWidth="1"/>
    <col min="5" max="5" width="1.41796875" style="10" customWidth="1"/>
    <col min="6" max="6" width="13" style="11" customWidth="1"/>
    <col min="7" max="8" width="2.26171875" style="11" customWidth="1"/>
    <col min="9" max="9" width="4.41796875" style="10" bestFit="1" customWidth="1"/>
    <col min="10" max="10" width="14.68359375" style="10" customWidth="1"/>
    <col min="11" max="11" width="29.68359375" style="10" customWidth="1"/>
    <col min="12" max="12" width="25.26171875" style="10" bestFit="1" customWidth="1"/>
    <col min="13" max="13" width="1.41796875" style="10" customWidth="1"/>
    <col min="14" max="14" width="13" style="11" customWidth="1"/>
    <col min="15" max="15" width="2.26171875" style="11" customWidth="1"/>
    <col min="16" max="17" width="9.26171875" style="11"/>
    <col min="18" max="18" width="50.26171875" style="11" bestFit="1" customWidth="1"/>
    <col min="19" max="16384" width="9.26171875" style="11"/>
  </cols>
  <sheetData>
    <row r="1" spans="1:15" ht="12" customHeight="1" x14ac:dyDescent="0.6">
      <c r="A1" s="19"/>
      <c r="B1" s="20"/>
      <c r="C1" s="20"/>
      <c r="D1" s="20"/>
      <c r="E1" s="20"/>
      <c r="F1" s="21"/>
      <c r="G1" s="21"/>
      <c r="H1" s="21"/>
      <c r="I1" s="20"/>
      <c r="J1" s="20"/>
      <c r="K1" s="64"/>
      <c r="L1" s="66"/>
      <c r="M1" s="20"/>
      <c r="N1" s="21"/>
      <c r="O1" s="22"/>
    </row>
    <row r="2" spans="1:15" ht="33.75" customHeight="1" x14ac:dyDescent="1.2">
      <c r="A2" s="383" t="s">
        <v>130</v>
      </c>
      <c r="B2" s="377"/>
      <c r="C2" s="377"/>
      <c r="D2" s="377"/>
      <c r="E2" s="377"/>
      <c r="F2" s="377"/>
      <c r="G2" s="377"/>
      <c r="H2" s="377"/>
      <c r="I2" s="377"/>
      <c r="J2" s="377"/>
      <c r="K2" s="384"/>
      <c r="L2" s="398" t="s">
        <v>131</v>
      </c>
      <c r="M2" s="399"/>
      <c r="N2" s="75">
        <f>'Section 1'!N5</f>
        <v>0</v>
      </c>
      <c r="O2" s="24"/>
    </row>
    <row r="3" spans="1:15" ht="12" customHeight="1" x14ac:dyDescent="0.6">
      <c r="A3" s="25"/>
      <c r="B3" s="61"/>
      <c r="C3" s="61"/>
      <c r="D3" s="61"/>
      <c r="E3" s="61"/>
      <c r="F3" s="12"/>
      <c r="G3" s="12"/>
      <c r="H3" s="12"/>
      <c r="I3" s="61"/>
      <c r="J3" s="61"/>
      <c r="K3" s="63"/>
      <c r="L3" s="65"/>
      <c r="M3" s="61"/>
      <c r="N3" s="12"/>
      <c r="O3" s="31"/>
    </row>
    <row r="4" spans="1:15" ht="12" customHeight="1" x14ac:dyDescent="0.6">
      <c r="A4" s="32"/>
      <c r="B4" s="60"/>
      <c r="C4" s="60"/>
      <c r="D4" s="60"/>
      <c r="E4" s="60"/>
      <c r="F4" s="14"/>
      <c r="G4" s="14"/>
      <c r="H4" s="13"/>
      <c r="I4" s="60"/>
      <c r="J4" s="60"/>
      <c r="K4" s="60"/>
      <c r="L4" s="60"/>
      <c r="M4" s="60"/>
      <c r="N4" s="14"/>
      <c r="O4" s="33"/>
    </row>
    <row r="5" spans="1:15" ht="20.399999999999999" x14ac:dyDescent="0.75">
      <c r="A5" s="23"/>
      <c r="B5" s="394" t="s">
        <v>132</v>
      </c>
      <c r="C5" s="394"/>
      <c r="D5" s="394"/>
      <c r="E5" s="394"/>
      <c r="F5" s="394"/>
      <c r="H5" s="16"/>
      <c r="I5" s="394" t="s">
        <v>133</v>
      </c>
      <c r="J5" s="394"/>
      <c r="K5" s="394"/>
      <c r="L5" s="394"/>
      <c r="M5" s="394"/>
      <c r="N5" s="394"/>
      <c r="O5" s="24"/>
    </row>
    <row r="6" spans="1:15" ht="18.75" customHeight="1" x14ac:dyDescent="0.6">
      <c r="A6" s="23"/>
      <c r="C6" s="387" t="s">
        <v>134</v>
      </c>
      <c r="D6" s="387"/>
      <c r="F6" s="264"/>
      <c r="H6" s="16"/>
      <c r="I6" s="10">
        <v>72</v>
      </c>
      <c r="J6" s="387" t="s">
        <v>135</v>
      </c>
      <c r="K6" s="387"/>
      <c r="L6" s="387"/>
      <c r="N6" s="278">
        <f ca="1">-(SUMIF('Bank Accounts'!$K$10:$K$1009,I6,'Bank Accounts'!$AA$10:$AA$1009)+SUMIF(BFI!$K$10:$K$1009,I6,BFI!$R$10:$R$1009)+SUMIF(Investments!$K$10:$K$1009,I6,Investments!$X$10:$X$1009)+SUMIF('Petty Cash'!$K$10:$K$1009,I6,'Petty Cash'!$R$10:$R$1009))</f>
        <v>0</v>
      </c>
      <c r="O6" s="24"/>
    </row>
    <row r="7" spans="1:15" ht="18.75" customHeight="1" x14ac:dyDescent="0.6">
      <c r="A7" s="23"/>
      <c r="B7" s="10">
        <v>48</v>
      </c>
      <c r="C7" s="387" t="s">
        <v>136</v>
      </c>
      <c r="D7" s="387"/>
      <c r="F7" s="278">
        <f ca="1">SUMIF('Bank Accounts'!$K$10:$K$1009,B7,'Bank Accounts'!$AA$10:$AA$1009)+SUMIF(BFI!$K$10:$K$1009,B7,BFI!$R$10:$R$1009)+SUMIF(Investments!$K$10:$K$1009,B7,Investments!$X$10:$X$1009)+SUMIF('Petty Cash'!$K$10:$K$1009,B7,'Petty Cash'!$R$10:$R$1009)</f>
        <v>0</v>
      </c>
      <c r="H7" s="16"/>
      <c r="I7" s="10">
        <v>73</v>
      </c>
      <c r="J7" s="387" t="s">
        <v>137</v>
      </c>
      <c r="K7" s="387"/>
      <c r="L7" s="387"/>
      <c r="N7" s="282">
        <f ca="1">-(SUMIF('Bank Accounts'!$K$10:$K$1009,I7,'Bank Accounts'!$AA$10:$AA$1009)+SUMIF(BFI!$K$10:$K$1009,I7,BFI!$R$10:$R$1009)+SUMIF(Investments!$K$10:$K$1009,I7,Investments!$X$10:$X$1009)+SUMIF('Petty Cash'!$K$10:$K$1009,I7,'Petty Cash'!$R$10:$R$1009))</f>
        <v>0</v>
      </c>
      <c r="O7" s="24"/>
    </row>
    <row r="8" spans="1:15" ht="18.75" customHeight="1" x14ac:dyDescent="0.6">
      <c r="A8" s="23"/>
      <c r="B8" s="10">
        <v>49</v>
      </c>
      <c r="C8" s="372"/>
      <c r="D8" s="372"/>
      <c r="F8" s="278">
        <f ca="1">SUMIF('Bank Accounts'!$K$10:$K$1009,B8,'Bank Accounts'!$AA$10:$AA$1009)+SUMIF(BFI!$K$10:$K$1009,B8,BFI!$R$10:$R$1009)+SUMIF(Investments!$K$10:$K$1009,B8,Investments!$X$10:$X$1009)+SUMIF('Petty Cash'!$K$10:$K$1009,B8,'Petty Cash'!$R$10:$R$1009)</f>
        <v>0</v>
      </c>
      <c r="H8" s="16"/>
      <c r="I8" s="10">
        <v>74</v>
      </c>
      <c r="J8" s="387" t="s">
        <v>138</v>
      </c>
      <c r="K8" s="387"/>
      <c r="L8" s="387"/>
      <c r="N8" s="282">
        <f ca="1">-(SUMIF('Bank Accounts'!$K$10:$K$1009,I8,'Bank Accounts'!$AA$10:$AA$1009)+SUMIF(BFI!$K$10:$K$1009,I8,BFI!$R$10:$R$1009)+SUMIF(Investments!$K$10:$K$1009,I8,Investments!$X$10:$X$1009)+SUMIF('Petty Cash'!$K$10:$K$1009,I8,'Petty Cash'!$R$10:$R$1009))</f>
        <v>0</v>
      </c>
      <c r="O8" s="24"/>
    </row>
    <row r="9" spans="1:15" ht="18.75" customHeight="1" x14ac:dyDescent="0.6">
      <c r="A9" s="23"/>
      <c r="B9" s="10">
        <v>50</v>
      </c>
      <c r="C9" s="372"/>
      <c r="D9" s="372"/>
      <c r="F9" s="282">
        <f ca="1">SUMIF('Bank Accounts'!$K$10:$K$1009,B9,'Bank Accounts'!$AA$10:$AA$1009)+SUMIF(BFI!$K$10:$K$1009,B9,BFI!$R$10:$R$1009)+SUMIF(Investments!$K$10:$K$1009,B9,Investments!$X$10:$X$1009)+SUMIF('Petty Cash'!$K$10:$K$1009,B9,'Petty Cash'!$R$10:$R$1009)</f>
        <v>0</v>
      </c>
      <c r="H9" s="16"/>
      <c r="I9" s="10">
        <v>75</v>
      </c>
      <c r="J9" s="387" t="s">
        <v>139</v>
      </c>
      <c r="K9" s="387"/>
      <c r="L9" s="387"/>
      <c r="N9" s="282">
        <f ca="1">-(SUMIF('Bank Accounts'!$K$10:$K$1009,I9,'Bank Accounts'!$AA$10:$AA$1009)+SUMIF(BFI!$K$10:$K$1009,I9,BFI!$R$10:$R$1009)+SUMIF(Investments!$K$10:$K$1009,I9,Investments!$X$10:$X$1009)+SUMIF('Petty Cash'!$K$10:$K$1009,I9,'Petty Cash'!$R$10:$R$1009))</f>
        <v>0</v>
      </c>
      <c r="O9" s="24"/>
    </row>
    <row r="10" spans="1:15" ht="18.75" customHeight="1" x14ac:dyDescent="0.6">
      <c r="A10" s="23"/>
      <c r="C10" s="387" t="s">
        <v>140</v>
      </c>
      <c r="D10" s="387"/>
      <c r="E10" s="387"/>
      <c r="F10" s="387"/>
      <c r="H10" s="16"/>
      <c r="I10" s="10">
        <v>76</v>
      </c>
      <c r="J10" s="387" t="s">
        <v>141</v>
      </c>
      <c r="K10" s="387"/>
      <c r="L10" s="387"/>
      <c r="N10" s="282">
        <f ca="1">-(SUMIF('Bank Accounts'!$K$10:$K$1009,I10,'Bank Accounts'!$AA$10:$AA$1009)+SUMIF(BFI!$K$10:$K$1009,I10,BFI!$R$10:$R$1009)+SUMIF(Investments!$K$10:$K$1009,I10,Investments!$X$10:$X$1009)+SUMIF('Petty Cash'!$K$10:$K$1009,I10,'Petty Cash'!$R$10:$R$1009))</f>
        <v>0</v>
      </c>
      <c r="O10" s="24"/>
    </row>
    <row r="11" spans="1:15" ht="18.75" customHeight="1" x14ac:dyDescent="0.6">
      <c r="A11" s="23"/>
      <c r="B11" s="10">
        <v>51</v>
      </c>
      <c r="C11" s="372"/>
      <c r="D11" s="372"/>
      <c r="F11" s="278">
        <f ca="1">SUMIF('Bank Accounts'!$K$10:$K$1009,B11,'Bank Accounts'!$AA$10:$AA$1009)+SUMIF(BFI!$K$10:$K$1009,B11,BFI!$R$10:$R$1009)+SUMIF(Investments!$K$10:$K$1009,B11,Investments!$X$10:$X$1009)+SUMIF('Petty Cash'!$K$10:$K$1009,B11,'Petty Cash'!$R$10:$R$1009)</f>
        <v>0</v>
      </c>
      <c r="H11" s="16"/>
      <c r="I11" s="10">
        <v>77</v>
      </c>
      <c r="J11" s="387" t="s">
        <v>142</v>
      </c>
      <c r="K11" s="387"/>
      <c r="L11" s="387"/>
      <c r="N11" s="282">
        <f ca="1">-(SUMIF('Bank Accounts'!$K$10:$K$1009,I11,'Bank Accounts'!$AA$10:$AA$1009)+SUMIF(BFI!$K$10:$K$1009,I11,BFI!$R$10:$R$1009)+SUMIF(Investments!$K$10:$K$1009,I11,Investments!$X$10:$X$1009)+SUMIF('Petty Cash'!$K$10:$K$1009,I11,'Petty Cash'!$R$10:$R$1009))</f>
        <v>0</v>
      </c>
      <c r="O11" s="24"/>
    </row>
    <row r="12" spans="1:15" ht="18.75" customHeight="1" x14ac:dyDescent="0.6">
      <c r="A12" s="23"/>
      <c r="B12" s="10">
        <v>52</v>
      </c>
      <c r="C12" s="372"/>
      <c r="D12" s="372"/>
      <c r="F12" s="278">
        <f ca="1">SUMIF('Bank Accounts'!$K$10:$K$1009,B12,'Bank Accounts'!$AA$10:$AA$1009)+SUMIF(BFI!$K$10:$K$1009,B12,BFI!$R$10:$R$1009)+SUMIF(Investments!$K$10:$K$1009,B12,Investments!$X$10:$X$1009)+SUMIF('Petty Cash'!$K$10:$K$1009,B12,'Petty Cash'!$R$10:$R$1009)</f>
        <v>0</v>
      </c>
      <c r="H12" s="16"/>
      <c r="I12" s="10">
        <v>78</v>
      </c>
      <c r="J12" s="387" t="s">
        <v>143</v>
      </c>
      <c r="K12" s="387"/>
      <c r="L12" s="387"/>
      <c r="N12" s="282">
        <f ca="1">-(SUMIF('Bank Accounts'!$K$10:$K$1009,I12,'Bank Accounts'!$AA$10:$AA$1009)+SUMIF(BFI!$K$10:$K$1009,I12,BFI!$R$10:$R$1009)+SUMIF(Investments!$K$10:$K$1009,I12,Investments!$X$10:$X$1009)+SUMIF('Petty Cash'!$K$10:$K$1009,I12,'Petty Cash'!$R$10:$R$1009))</f>
        <v>0</v>
      </c>
      <c r="O12" s="24"/>
    </row>
    <row r="13" spans="1:15" ht="18.75" customHeight="1" thickBot="1" x14ac:dyDescent="0.65">
      <c r="A13" s="23"/>
      <c r="B13" s="10">
        <v>53</v>
      </c>
      <c r="C13" s="371"/>
      <c r="D13" s="371"/>
      <c r="F13" s="282">
        <f ca="1">SUMIF('Bank Accounts'!$K$10:$K$1009,B13,'Bank Accounts'!$AA$10:$AA$1009)+SUMIF(BFI!$K$10:$K$1009,B13,BFI!$R$10:$R$1009)+SUMIF(Investments!$K$10:$K$1009,B13,Investments!$X$10:$X$1009)+SUMIF('Petty Cash'!$K$10:$K$1009,B13,'Petty Cash'!$R$10:$R$1009)</f>
        <v>0</v>
      </c>
      <c r="H13" s="16"/>
      <c r="I13" s="57">
        <v>79</v>
      </c>
      <c r="J13" s="241" t="s">
        <v>144</v>
      </c>
      <c r="K13" s="241"/>
      <c r="L13" s="241"/>
      <c r="M13" s="57"/>
      <c r="N13" s="289">
        <f ca="1">SUM(N6:N12)</f>
        <v>0</v>
      </c>
      <c r="O13" s="24"/>
    </row>
    <row r="14" spans="1:15" ht="12" customHeight="1" thickTop="1" x14ac:dyDescent="0.6">
      <c r="A14" s="23"/>
      <c r="B14" s="367">
        <v>54</v>
      </c>
      <c r="C14" s="395" t="s">
        <v>145</v>
      </c>
      <c r="D14" s="395"/>
      <c r="E14" s="57"/>
      <c r="F14" s="392">
        <f ca="1">F7+F8+F9+F11+F12+F13</f>
        <v>0</v>
      </c>
      <c r="H14" s="16"/>
      <c r="O14" s="24"/>
    </row>
    <row r="15" spans="1:15" ht="6.75" customHeight="1" thickBot="1" x14ac:dyDescent="0.65">
      <c r="A15" s="23"/>
      <c r="B15" s="367"/>
      <c r="C15" s="367"/>
      <c r="D15" s="367"/>
      <c r="E15" s="57"/>
      <c r="F15" s="396"/>
      <c r="H15" s="16"/>
      <c r="I15" s="241"/>
      <c r="J15" s="241"/>
      <c r="K15" s="241"/>
      <c r="L15" s="241"/>
      <c r="N15"/>
      <c r="O15" s="24"/>
    </row>
    <row r="16" spans="1:15" ht="12" customHeight="1" thickTop="1" x14ac:dyDescent="0.6">
      <c r="A16" s="25"/>
      <c r="B16" s="265"/>
      <c r="C16" s="265"/>
      <c r="D16" s="265"/>
      <c r="E16" s="265"/>
      <c r="F16" s="266"/>
      <c r="G16" s="12"/>
      <c r="H16" s="267"/>
      <c r="I16" s="61"/>
      <c r="J16" s="61"/>
      <c r="K16" s="61"/>
      <c r="L16" s="61"/>
      <c r="M16" s="61"/>
      <c r="N16" s="61"/>
      <c r="O16" s="31"/>
    </row>
    <row r="17" spans="1:15" ht="12" customHeight="1" x14ac:dyDescent="0.75">
      <c r="A17" s="23"/>
      <c r="F17" s="264"/>
      <c r="G17" s="17"/>
      <c r="H17" s="13"/>
      <c r="I17" s="268"/>
      <c r="J17" s="268"/>
      <c r="K17" s="268"/>
      <c r="L17" s="268"/>
      <c r="M17" s="268"/>
      <c r="N17" s="268"/>
      <c r="O17" s="33"/>
    </row>
    <row r="18" spans="1:15" ht="2.25" customHeight="1" x14ac:dyDescent="0.6">
      <c r="A18" s="23"/>
      <c r="B18" s="394" t="s">
        <v>146</v>
      </c>
      <c r="C18" s="394"/>
      <c r="D18" s="394"/>
      <c r="E18" s="394"/>
      <c r="F18" s="394"/>
      <c r="G18" s="17"/>
      <c r="H18" s="16"/>
      <c r="I18" s="394" t="s">
        <v>147</v>
      </c>
      <c r="J18" s="394"/>
      <c r="K18" s="394"/>
      <c r="L18" s="394"/>
      <c r="M18" s="394"/>
      <c r="N18" s="394"/>
      <c r="O18" s="24"/>
    </row>
    <row r="19" spans="1:15" ht="18.75" customHeight="1" x14ac:dyDescent="0.6">
      <c r="A19" s="23"/>
      <c r="B19" s="394"/>
      <c r="C19" s="394"/>
      <c r="D19" s="394"/>
      <c r="E19" s="394"/>
      <c r="F19" s="394"/>
      <c r="G19" s="17"/>
      <c r="H19" s="16"/>
      <c r="I19" s="394"/>
      <c r="J19" s="394"/>
      <c r="K19" s="394"/>
      <c r="L19" s="394"/>
      <c r="M19" s="394"/>
      <c r="N19" s="394"/>
      <c r="O19" s="24"/>
    </row>
    <row r="20" spans="1:15" ht="18.75" customHeight="1" x14ac:dyDescent="0.6">
      <c r="A20" s="23"/>
      <c r="B20" s="10">
        <v>55</v>
      </c>
      <c r="C20" s="387" t="s">
        <v>148</v>
      </c>
      <c r="D20" s="387"/>
      <c r="F20" s="278">
        <f ca="1">-(SUMIF('Bank Accounts'!$K$10:$K$1009,B20,'Bank Accounts'!$AA$10:$AA$1009)+SUMIF(BFI!$K$10:$K$1009,B20,BFI!$R$10:$R$1009)+SUMIF(Investments!$K$10:$K$1009,B20,Investments!$X$10:$X$1009)+SUMIF('Petty Cash'!$K$10:$K$1009,B20,'Petty Cash'!$R$10:$R$1009))</f>
        <v>0</v>
      </c>
      <c r="G20" s="17"/>
      <c r="H20" s="16"/>
      <c r="J20" s="387" t="s">
        <v>149</v>
      </c>
      <c r="K20" s="387"/>
      <c r="L20" s="387"/>
      <c r="M20" s="239"/>
      <c r="O20" s="24"/>
    </row>
    <row r="21" spans="1:15" ht="18.75" customHeight="1" x14ac:dyDescent="0.6">
      <c r="A21" s="23"/>
      <c r="B21" s="10">
        <v>56</v>
      </c>
      <c r="C21" s="387" t="s">
        <v>150</v>
      </c>
      <c r="D21" s="387"/>
      <c r="F21" s="282">
        <f ca="1">-(SUMIF('Bank Accounts'!$K$10:$K$1009,B21,'Bank Accounts'!$AA$10:$AA$1009)+SUMIF(BFI!$K$10:$K$1009,B21,BFI!$R$10:$R$1009)+SUMIF(Investments!$K$10:$K$1009,B21,Investments!$X$10:$X$1009)+SUMIF('Petty Cash'!$K$10:$K$1009,B21,'Petty Cash'!$R$10:$R$1009))</f>
        <v>0</v>
      </c>
      <c r="G21" s="17"/>
      <c r="H21" s="16"/>
      <c r="I21" s="10">
        <v>80</v>
      </c>
      <c r="J21" s="372"/>
      <c r="K21" s="372"/>
      <c r="L21" s="372"/>
      <c r="M21" s="239"/>
      <c r="N21" s="278">
        <f ca="1">-(SUMIF('Bank Accounts'!$K$10:$K$1009,I21,'Bank Accounts'!$AA$10:$AA$1009)+SUMIF(BFI!$K$10:$K$1009,I21,BFI!$R$10:$R$1009)+SUMIF(Investments!$K$10:$K$1009,I21,Investments!$X$10:$X$1009)+SUMIF('Petty Cash'!$K$10:$K$1009,I21,'Petty Cash'!$R$10:$R$1009))</f>
        <v>0</v>
      </c>
      <c r="O21" s="24"/>
    </row>
    <row r="22" spans="1:15" ht="18.75" customHeight="1" x14ac:dyDescent="0.6">
      <c r="A22" s="23"/>
      <c r="B22" s="10">
        <v>57</v>
      </c>
      <c r="C22" s="387" t="s">
        <v>151</v>
      </c>
      <c r="D22" s="387"/>
      <c r="F22" s="282">
        <f ca="1">-(SUMIF('Bank Accounts'!$K$10:$K$1009,B22,'Bank Accounts'!$AA$10:$AA$1009)+SUMIF(BFI!$K$10:$K$1009,B22,BFI!$R$10:$R$1009)+SUMIF(Investments!$K$10:$K$1009,B22,Investments!$X$10:$X$1009)+SUMIF('Petty Cash'!$K$10:$K$1009,B22,'Petty Cash'!$R$10:$R$1009))</f>
        <v>0</v>
      </c>
      <c r="G22" s="17"/>
      <c r="H22" s="16"/>
      <c r="I22" s="10">
        <v>81</v>
      </c>
      <c r="J22" s="371"/>
      <c r="K22" s="371"/>
      <c r="L22" s="371"/>
      <c r="N22" s="282">
        <f ca="1">-(SUMIF('Bank Accounts'!$K$10:$K$1009,I22,'Bank Accounts'!$AA$10:$AA$1009)+SUMIF(BFI!$K$10:$K$1009,I22,BFI!$R$10:$R$1009)+SUMIF(Investments!$K$10:$K$1009,I22,Investments!$X$10:$X$1009)+SUMIF('Petty Cash'!$K$10:$K$1009,I22,'Petty Cash'!$R$10:$R$1009))</f>
        <v>0</v>
      </c>
      <c r="O22" s="24"/>
    </row>
    <row r="23" spans="1:15" ht="18.75" customHeight="1" x14ac:dyDescent="0.6">
      <c r="A23" s="23"/>
      <c r="B23" s="10">
        <v>58</v>
      </c>
      <c r="C23" s="387" t="s">
        <v>152</v>
      </c>
      <c r="D23" s="387"/>
      <c r="F23" s="282">
        <f ca="1">-(SUMIF('Bank Accounts'!$K$10:$K$1009,B23,'Bank Accounts'!$AA$10:$AA$1009)+SUMIF(BFI!$K$10:$K$1009,B23,BFI!$R$10:$R$1009)+SUMIF(Investments!$K$10:$K$1009,B23,Investments!$X$10:$X$1009)+SUMIF('Petty Cash'!$K$10:$K$1009,B23,'Petty Cash'!$R$10:$R$1009))</f>
        <v>0</v>
      </c>
      <c r="G23" s="17"/>
      <c r="H23" s="16"/>
      <c r="J23" s="387" t="s">
        <v>153</v>
      </c>
      <c r="K23" s="387"/>
      <c r="L23" s="387"/>
      <c r="M23" s="239"/>
      <c r="N23" s="255"/>
      <c r="O23" s="24"/>
    </row>
    <row r="24" spans="1:15" ht="18.75" customHeight="1" x14ac:dyDescent="0.6">
      <c r="A24" s="23"/>
      <c r="B24" s="10">
        <v>59</v>
      </c>
      <c r="C24" s="387" t="s">
        <v>154</v>
      </c>
      <c r="D24" s="387"/>
      <c r="F24" s="282">
        <f ca="1">-(SUMIF('Bank Accounts'!$K$10:$K$1009,B24,'Bank Accounts'!$AA$10:$AA$1009)+SUMIF(BFI!$K$10:$K$1009,B24,BFI!$R$10:$R$1009)+SUMIF(Investments!$K$10:$K$1009,B24,Investments!$X$10:$X$1009)+SUMIF('Petty Cash'!$K$10:$K$1009,B24,'Petty Cash'!$R$10:$R$1009))</f>
        <v>0</v>
      </c>
      <c r="G24" s="17"/>
      <c r="H24" s="16"/>
      <c r="I24" s="10">
        <v>82</v>
      </c>
      <c r="J24" s="372"/>
      <c r="K24" s="372"/>
      <c r="L24" s="372"/>
      <c r="M24" s="239"/>
      <c r="N24" s="278">
        <f ca="1">-(SUMIF('Bank Accounts'!$K$10:$K$1009,I24,'Bank Accounts'!$AA$10:$AA$1009)+SUMIF(BFI!$K$10:$K$1009,I24,BFI!$R$10:$R$1009)+SUMIF(Investments!$K$10:$K$1009,I24,Investments!$X$10:$X$1009)+SUMIF('Petty Cash'!$K$10:$K$1009,I24,'Petty Cash'!$R$10:$R$1009))</f>
        <v>0</v>
      </c>
      <c r="O24" s="24"/>
    </row>
    <row r="25" spans="1:15" ht="18.75" customHeight="1" x14ac:dyDescent="0.6">
      <c r="A25" s="23"/>
      <c r="B25" s="10">
        <v>60</v>
      </c>
      <c r="C25" s="387" t="s">
        <v>155</v>
      </c>
      <c r="D25" s="387"/>
      <c r="F25" s="282">
        <f ca="1">-(SUMIF('Bank Accounts'!$K$10:$K$1009,B25,'Bank Accounts'!$AA$10:$AA$1009)+SUMIF(BFI!$K$10:$K$1009,B25,BFI!$R$10:$R$1009)+SUMIF(Investments!$K$10:$K$1009,B25,Investments!$X$10:$X$1009)+SUMIF('Petty Cash'!$K$10:$K$1009,B25,'Petty Cash'!$R$10:$R$1009))</f>
        <v>0</v>
      </c>
      <c r="G25" s="17"/>
      <c r="H25" s="16"/>
      <c r="I25" s="10">
        <v>83</v>
      </c>
      <c r="J25" s="372"/>
      <c r="K25" s="372"/>
      <c r="L25" s="372"/>
      <c r="N25" s="282">
        <f ca="1">-(SUMIF('Bank Accounts'!$K$10:$K$1009,I25,'Bank Accounts'!$AA$10:$AA$1009)+SUMIF(BFI!$K$10:$K$1009,I25,BFI!$R$10:$R$1009)+SUMIF(Investments!$K$10:$K$1009,I25,Investments!$X$10:$X$1009)+SUMIF('Petty Cash'!$K$10:$K$1009,I25,'Petty Cash'!$R$10:$R$1009))</f>
        <v>0</v>
      </c>
      <c r="O25" s="24"/>
    </row>
    <row r="26" spans="1:15" ht="18.75" customHeight="1" x14ac:dyDescent="0.6">
      <c r="A26" s="23"/>
      <c r="B26" s="10">
        <v>61</v>
      </c>
      <c r="C26" s="387" t="s">
        <v>156</v>
      </c>
      <c r="D26" s="387"/>
      <c r="F26" s="282">
        <f ca="1">-(SUMIF('Bank Accounts'!$K$10:$K$1009,B26,'Bank Accounts'!$AA$10:$AA$1009)+SUMIF(BFI!$K$10:$K$1009,B26,BFI!$R$10:$R$1009)+SUMIF(Investments!$K$10:$K$1009,B26,Investments!$X$10:$X$1009)+SUMIF('Petty Cash'!$K$10:$K$1009,B26,'Petty Cash'!$R$10:$R$1009))</f>
        <v>0</v>
      </c>
      <c r="G26" s="17"/>
      <c r="H26" s="16"/>
      <c r="I26" s="10">
        <v>84</v>
      </c>
      <c r="J26" s="397" t="s">
        <v>157</v>
      </c>
      <c r="K26" s="397"/>
      <c r="L26" s="397"/>
      <c r="N26" s="282">
        <f ca="1">-(SUMIF('Bank Accounts'!$K$10:$K$1009,I26,'Bank Accounts'!$AA$10:$AA$1009)+SUMIF(BFI!$K$10:$K$1009,I26,BFI!$R$10:$R$1009)+SUMIF(Investments!$K$10:$K$1009,I26,Investments!$X$10:$X$1009)+SUMIF('Petty Cash'!$K$10:$K$1009,I26,'Petty Cash'!$R$10:$R$1009))</f>
        <v>0</v>
      </c>
      <c r="O26" s="24"/>
    </row>
    <row r="27" spans="1:15" ht="18.75" customHeight="1" x14ac:dyDescent="0.6">
      <c r="A27" s="23"/>
      <c r="C27" s="387" t="s">
        <v>158</v>
      </c>
      <c r="D27" s="387"/>
      <c r="F27" s="255"/>
      <c r="G27" s="17"/>
      <c r="H27" s="16"/>
      <c r="I27" s="10">
        <v>85</v>
      </c>
      <c r="J27" s="387" t="s">
        <v>159</v>
      </c>
      <c r="K27" s="387"/>
      <c r="L27" s="387"/>
      <c r="N27" s="282">
        <f ca="1">-(SUMIF('Bank Accounts'!$K$10:$K$1009,I27,'Bank Accounts'!$AA$10:$AA$1009)+SUMIF(BFI!$K$10:$K$1009,I27,BFI!$R$10:$R$1009)+SUMIF(Investments!$K$10:$K$1009,I27,Investments!$X$10:$X$1009)+SUMIF('Petty Cash'!$K$10:$K$1009,I27,'Petty Cash'!$R$10:$R$1009))</f>
        <v>0</v>
      </c>
      <c r="O27" s="24"/>
    </row>
    <row r="28" spans="1:15" ht="18.75" customHeight="1" x14ac:dyDescent="0.6">
      <c r="A28" s="23"/>
      <c r="B28" s="10">
        <v>62</v>
      </c>
      <c r="C28" s="372"/>
      <c r="D28" s="372"/>
      <c r="F28" s="278">
        <f ca="1">-(SUMIF('Bank Accounts'!$K$10:$K$1009,B28,'Bank Accounts'!$AA$10:$AA$1009)+SUMIF(BFI!$K$10:$K$1009,B28,BFI!$R$10:$R$1009)+SUMIF(Investments!$K$10:$K$1009,B28,Investments!$X$10:$X$1009)+SUMIF('Petty Cash'!$K$10:$K$1009,B28,'Petty Cash'!$R$10:$R$1009))</f>
        <v>0</v>
      </c>
      <c r="G28" s="17"/>
      <c r="H28" s="16"/>
      <c r="J28" s="387" t="s">
        <v>160</v>
      </c>
      <c r="K28" s="387"/>
      <c r="L28" s="387"/>
      <c r="N28" s="257"/>
      <c r="O28" s="24"/>
    </row>
    <row r="29" spans="1:15" ht="18.75" customHeight="1" x14ac:dyDescent="0.6">
      <c r="A29" s="23"/>
      <c r="B29" s="10">
        <v>63</v>
      </c>
      <c r="C29" s="371"/>
      <c r="D29" s="371"/>
      <c r="F29" s="278">
        <f ca="1">-(SUMIF('Bank Accounts'!$K$10:$K$1009,B29,'Bank Accounts'!$AA$10:$AA$1009)+SUMIF(BFI!$K$10:$K$1009,B29,BFI!$R$10:$R$1009)+SUMIF(Investments!$K$10:$K$1009,B29,Investments!$X$10:$X$1009)+SUMIF('Petty Cash'!$K$10:$K$1009,B29,'Petty Cash'!$R$10:$R$1009))</f>
        <v>0</v>
      </c>
      <c r="G29" s="17"/>
      <c r="H29" s="16"/>
      <c r="I29" s="10">
        <v>86</v>
      </c>
      <c r="J29" s="372"/>
      <c r="K29" s="372"/>
      <c r="L29" s="372"/>
      <c r="M29" s="239"/>
      <c r="N29" s="278">
        <f ca="1">-(SUMIF('Bank Accounts'!$K$10:$K$1009,I29,'Bank Accounts'!$AA$10:$AA$1009)+SUMIF(BFI!$K$10:$K$1009,I29,BFI!$R$10:$R$1009)+SUMIF(Investments!$K$10:$K$1009,I29,Investments!$X$10:$X$1009)+SUMIF('Petty Cash'!$K$10:$K$1009,I29,'Petty Cash'!$R$10:$R$1009))</f>
        <v>0</v>
      </c>
      <c r="O29" s="24"/>
    </row>
    <row r="30" spans="1:15" ht="18.75" customHeight="1" thickBot="1" x14ac:dyDescent="0.65">
      <c r="A30" s="23"/>
      <c r="B30" s="57">
        <v>64</v>
      </c>
      <c r="C30" s="367" t="s">
        <v>161</v>
      </c>
      <c r="D30" s="367"/>
      <c r="E30" s="57"/>
      <c r="F30" s="261">
        <f ca="1">F20+F21+F22+F23+F24+F25+F26+F28+F29</f>
        <v>0</v>
      </c>
      <c r="G30" s="17"/>
      <c r="H30" s="16"/>
      <c r="I30" s="57">
        <v>87</v>
      </c>
      <c r="J30" s="395" t="s">
        <v>162</v>
      </c>
      <c r="K30" s="395"/>
      <c r="L30" s="395"/>
      <c r="M30" s="11"/>
      <c r="N30" s="261">
        <f ca="1">N21+N22+N24+N25+N26+N27+N29</f>
        <v>0</v>
      </c>
      <c r="O30" s="24"/>
    </row>
    <row r="31" spans="1:15" ht="12" customHeight="1" thickTop="1" x14ac:dyDescent="0.75">
      <c r="A31" s="25"/>
      <c r="B31" s="269"/>
      <c r="C31" s="269"/>
      <c r="D31" s="269"/>
      <c r="E31" s="269"/>
      <c r="F31" s="269"/>
      <c r="G31" s="270"/>
      <c r="H31" s="267"/>
      <c r="I31" s="271"/>
      <c r="J31" s="271"/>
      <c r="K31" s="271"/>
      <c r="L31" s="271"/>
      <c r="M31" s="265"/>
      <c r="N31" s="272"/>
      <c r="O31" s="31"/>
    </row>
    <row r="32" spans="1:15" ht="6.75" customHeight="1" x14ac:dyDescent="0.6">
      <c r="A32" s="23"/>
      <c r="F32" s="10"/>
      <c r="H32" s="13"/>
      <c r="I32" s="273"/>
      <c r="J32" s="273"/>
      <c r="K32" s="273"/>
      <c r="L32" s="273"/>
      <c r="M32" s="274"/>
      <c r="N32" s="275"/>
      <c r="O32" s="33"/>
    </row>
    <row r="33" spans="1:15" ht="5.25" customHeight="1" x14ac:dyDescent="0.6">
      <c r="A33" s="23"/>
      <c r="F33" s="10"/>
      <c r="H33" s="16"/>
      <c r="I33" s="57"/>
      <c r="J33" s="57"/>
      <c r="K33" s="57"/>
      <c r="L33" s="57"/>
      <c r="M33" s="57"/>
      <c r="N33" s="264"/>
      <c r="O33" s="24"/>
    </row>
    <row r="34" spans="1:15" ht="6.75" customHeight="1" x14ac:dyDescent="0.6">
      <c r="A34" s="23"/>
      <c r="B34" s="394" t="s">
        <v>163</v>
      </c>
      <c r="C34" s="394"/>
      <c r="D34" s="394"/>
      <c r="E34" s="394"/>
      <c r="F34" s="394"/>
      <c r="H34" s="16"/>
      <c r="I34" s="394" t="s">
        <v>164</v>
      </c>
      <c r="J34" s="394"/>
      <c r="K34" s="394"/>
      <c r="L34" s="394"/>
      <c r="M34" s="394"/>
      <c r="N34" s="394"/>
      <c r="O34" s="24"/>
    </row>
    <row r="35" spans="1:15" ht="12" customHeight="1" x14ac:dyDescent="0.6">
      <c r="A35" s="23"/>
      <c r="B35" s="394"/>
      <c r="C35" s="394"/>
      <c r="D35" s="394"/>
      <c r="E35" s="394"/>
      <c r="F35" s="394"/>
      <c r="H35" s="16"/>
      <c r="I35" s="394"/>
      <c r="J35" s="394"/>
      <c r="K35" s="394"/>
      <c r="L35" s="394"/>
      <c r="M35" s="394"/>
      <c r="N35" s="394"/>
      <c r="O35" s="24"/>
    </row>
    <row r="36" spans="1:15" ht="2.25" customHeight="1" x14ac:dyDescent="0.6">
      <c r="A36" s="23"/>
      <c r="B36" s="394"/>
      <c r="C36" s="394"/>
      <c r="D36" s="394"/>
      <c r="E36" s="394"/>
      <c r="F36" s="394"/>
      <c r="H36" s="16"/>
      <c r="I36" s="394"/>
      <c r="J36" s="394"/>
      <c r="K36" s="394"/>
      <c r="L36" s="394"/>
      <c r="M36" s="394"/>
      <c r="N36" s="394"/>
      <c r="O36" s="24"/>
    </row>
    <row r="37" spans="1:15" ht="18.75" customHeight="1" x14ac:dyDescent="0.75">
      <c r="A37" s="23"/>
      <c r="B37" s="10">
        <v>65</v>
      </c>
      <c r="C37" s="387" t="s">
        <v>165</v>
      </c>
      <c r="D37" s="387"/>
      <c r="F37" s="278">
        <f ca="1">-(SUMIF('Bank Accounts'!$K$10:$K$1009,B37,'Bank Accounts'!$AA$10:$AA$1009)+SUMIF(BFI!$K$10:$K$1009,B37,BFI!$R$10:$R$1009)+SUMIF(Investments!$K$10:$K$1009,B37,Investments!$X$10:$X$1009)+SUMIF('Petty Cash'!$K$10:$K$1009,B37,'Petty Cash'!$R$10:$R$1009))</f>
        <v>0</v>
      </c>
      <c r="H37" s="16"/>
      <c r="I37" s="10">
        <v>88</v>
      </c>
      <c r="J37" s="372"/>
      <c r="K37" s="372"/>
      <c r="L37" s="372"/>
      <c r="M37" s="36"/>
      <c r="N37" s="278">
        <f ca="1">-(SUMIF('Bank Accounts'!$K$10:$K$1009,I37,'Bank Accounts'!$AA$10:$AA$1009)+SUMIF(BFI!$K$10:$K$1009,I37,BFI!$R$10:$R$1009)+SUMIF(Investments!$K$10:$K$1009,I37,Investments!$X$10:$X$1009)+SUMIF('Petty Cash'!$K$10:$K$1009,I37,'Petty Cash'!$R$10:$R$1009))</f>
        <v>0</v>
      </c>
      <c r="O37" s="24"/>
    </row>
    <row r="38" spans="1:15" ht="18.75" customHeight="1" x14ac:dyDescent="0.6">
      <c r="A38" s="23"/>
      <c r="B38" s="10">
        <v>66</v>
      </c>
      <c r="C38" s="387" t="s">
        <v>166</v>
      </c>
      <c r="D38" s="387"/>
      <c r="F38" s="282">
        <f ca="1">-(SUMIF('Bank Accounts'!$K$10:$K$1009,B38,'Bank Accounts'!$AA$10:$AA$1009)+SUMIF(BFI!$K$10:$K$1009,B38,BFI!$R$10:$R$1009)+SUMIF(Investments!$K$10:$K$1009,B38,Investments!$X$10:$X$1009)+SUMIF('Petty Cash'!$K$10:$K$1009,B38,'Petty Cash'!$R$10:$R$1009))</f>
        <v>0</v>
      </c>
      <c r="H38" s="16"/>
      <c r="I38" s="10">
        <v>89</v>
      </c>
      <c r="J38" s="372"/>
      <c r="K38" s="372"/>
      <c r="L38" s="372"/>
      <c r="N38" s="278">
        <f ca="1">-(SUMIF('Bank Accounts'!$K$10:$K$1009,I38,'Bank Accounts'!$AA$10:$AA$1009)+SUMIF(BFI!$K$10:$K$1009,I38,BFI!$R$10:$R$1009)+SUMIF(Investments!$K$10:$K$1009,I38,Investments!$X$10:$X$1009)+SUMIF('Petty Cash'!$K$10:$K$1009,I38,'Petty Cash'!$R$10:$R$1009))</f>
        <v>0</v>
      </c>
      <c r="O38" s="24"/>
    </row>
    <row r="39" spans="1:15" ht="18.75" customHeight="1" x14ac:dyDescent="0.6">
      <c r="A39" s="23"/>
      <c r="B39" s="10">
        <v>67</v>
      </c>
      <c r="C39" s="387" t="s">
        <v>167</v>
      </c>
      <c r="D39" s="387"/>
      <c r="F39" s="282">
        <f ca="1">-(SUMIF('Bank Accounts'!$K$10:$K$1009,B39,'Bank Accounts'!$AA$10:$AA$1009)+SUMIF(BFI!$K$10:$K$1009,B39,BFI!$R$10:$R$1009)+SUMIF(Investments!$K$10:$K$1009,B39,Investments!$X$10:$X$1009)+SUMIF('Petty Cash'!$K$10:$K$1009,B39,'Petty Cash'!$R$10:$R$1009))</f>
        <v>0</v>
      </c>
      <c r="H39" s="16"/>
      <c r="I39" s="10">
        <v>90</v>
      </c>
      <c r="J39" s="372"/>
      <c r="K39" s="372"/>
      <c r="L39" s="372"/>
      <c r="N39" s="278">
        <f ca="1">-(SUMIF('Bank Accounts'!$K$10:$K$1009,I39,'Bank Accounts'!$AA$10:$AA$1009)+SUMIF(BFI!$K$10:$K$1009,I39,BFI!$R$10:$R$1009)+SUMIF(Investments!$K$10:$K$1009,I39,Investments!$X$10:$X$1009)+SUMIF('Petty Cash'!$K$10:$K$1009,I39,'Petty Cash'!$R$10:$R$1009))</f>
        <v>0</v>
      </c>
      <c r="O39" s="24"/>
    </row>
    <row r="40" spans="1:15" ht="18.75" customHeight="1" x14ac:dyDescent="0.6">
      <c r="A40" s="23"/>
      <c r="B40" s="10">
        <v>68</v>
      </c>
      <c r="C40" s="387" t="s">
        <v>168</v>
      </c>
      <c r="D40" s="387"/>
      <c r="F40" s="282">
        <f ca="1">-(SUMIF('Bank Accounts'!$K$10:$K$1009,B40,'Bank Accounts'!$AA$10:$AA$1009)+SUMIF(BFI!$K$10:$K$1009,B40,BFI!$R$10:$R$1009)+SUMIF(Investments!$K$10:$K$1009,B40,Investments!$X$10:$X$1009)+SUMIF('Petty Cash'!$K$10:$K$1009,B40,'Petty Cash'!$R$10:$R$1009))</f>
        <v>0</v>
      </c>
      <c r="H40" s="16"/>
      <c r="I40" s="10">
        <v>91</v>
      </c>
      <c r="J40" s="372"/>
      <c r="K40" s="372"/>
      <c r="L40" s="372"/>
      <c r="N40" s="282">
        <f ca="1">-(SUMIF('Bank Accounts'!$K$10:$K$1009,I40,'Bank Accounts'!$AA$10:$AA$1009)+SUMIF(BFI!$K$10:$K$1009,I40,BFI!$R$10:$R$1009)+SUMIF(Investments!$K$10:$K$1009,I40,Investments!$X$10:$X$1009)+SUMIF('Petty Cash'!$K$10:$K$1009,I40,'Petty Cash'!$R$10:$R$1009))</f>
        <v>0</v>
      </c>
      <c r="O40" s="24"/>
    </row>
    <row r="41" spans="1:15" ht="18.75" customHeight="1" x14ac:dyDescent="0.6">
      <c r="A41" s="23"/>
      <c r="B41" s="10">
        <v>69</v>
      </c>
      <c r="C41" s="387" t="s">
        <v>169</v>
      </c>
      <c r="D41" s="387"/>
      <c r="F41" s="282">
        <f ca="1">-(SUMIF('Bank Accounts'!$K$10:$K$1009,B41,'Bank Accounts'!$AA$10:$AA$1009)+SUMIF(BFI!$K$10:$K$1009,B41,BFI!$R$10:$R$1009)+SUMIF(Investments!$K$10:$K$1009,B41,Investments!$X$10:$X$1009)+SUMIF('Petty Cash'!$K$10:$K$1009,B41,'Petty Cash'!$R$10:$R$1009))</f>
        <v>0</v>
      </c>
      <c r="H41" s="16"/>
      <c r="I41" s="10">
        <v>92</v>
      </c>
      <c r="J41" s="372"/>
      <c r="K41" s="372"/>
      <c r="L41" s="372"/>
      <c r="N41" s="282">
        <f ca="1">-(SUMIF('Bank Accounts'!$K$10:$K$1009,I41,'Bank Accounts'!$AA$10:$AA$1009)+SUMIF(BFI!$K$10:$K$1009,I41,BFI!$R$10:$R$1009)+SUMIF(Investments!$K$10:$K$1009,I41,Investments!$X$10:$X$1009)+SUMIF('Petty Cash'!$K$10:$K$1009,I41,'Petty Cash'!$R$10:$R$1009))</f>
        <v>0</v>
      </c>
      <c r="O41" s="24"/>
    </row>
    <row r="42" spans="1:15" ht="18.75" customHeight="1" x14ac:dyDescent="0.6">
      <c r="A42" s="23"/>
      <c r="B42" s="10">
        <v>70</v>
      </c>
      <c r="C42" s="387" t="s">
        <v>170</v>
      </c>
      <c r="D42" s="387"/>
      <c r="F42" s="282">
        <f ca="1">-(SUMIF('Bank Accounts'!$K$10:$K$1009,B42,'Bank Accounts'!$AA$10:$AA$1009)+SUMIF(BFI!$K$10:$K$1009,B42,BFI!$R$10:$R$1009)+SUMIF(Investments!$K$10:$K$1009,B42,Investments!$X$10:$X$1009)+SUMIF('Petty Cash'!$K$10:$K$1009,B42,'Petty Cash'!$R$10:$R$1009))</f>
        <v>0</v>
      </c>
      <c r="H42" s="16"/>
      <c r="I42" s="10">
        <v>93</v>
      </c>
      <c r="J42" s="372"/>
      <c r="K42" s="372"/>
      <c r="L42" s="372"/>
      <c r="N42" s="282">
        <f ca="1">-(SUMIF('Bank Accounts'!$K$10:$K$1009,I42,'Bank Accounts'!$AA$10:$AA$1009)+SUMIF(BFI!$K$10:$K$1009,I42,BFI!$R$10:$R$1009)+SUMIF(Investments!$K$10:$K$1009,I42,Investments!$X$10:$X$1009)+SUMIF('Petty Cash'!$K$10:$K$1009,I42,'Petty Cash'!$R$10:$R$1009))</f>
        <v>0</v>
      </c>
      <c r="O42" s="24"/>
    </row>
    <row r="43" spans="1:15" ht="18.75" customHeight="1" thickBot="1" x14ac:dyDescent="0.65">
      <c r="A43" s="23"/>
      <c r="B43" s="57">
        <v>71</v>
      </c>
      <c r="C43" s="367" t="s">
        <v>171</v>
      </c>
      <c r="D43" s="367"/>
      <c r="E43" s="57"/>
      <c r="F43" s="276">
        <f ca="1">SUM(F37:F42)</f>
        <v>0</v>
      </c>
      <c r="H43" s="16"/>
      <c r="I43" s="57">
        <v>94</v>
      </c>
      <c r="J43" s="367" t="s">
        <v>172</v>
      </c>
      <c r="K43" s="367"/>
      <c r="L43" s="367"/>
      <c r="M43" s="57"/>
      <c r="N43" s="276">
        <f ca="1">SUM(N37:N42)</f>
        <v>0</v>
      </c>
      <c r="O43" s="24"/>
    </row>
    <row r="44" spans="1:15" ht="12" customHeight="1" thickTop="1" thickBot="1" x14ac:dyDescent="0.65">
      <c r="A44" s="26"/>
      <c r="B44" s="27"/>
      <c r="C44" s="27"/>
      <c r="D44" s="27"/>
      <c r="E44" s="27"/>
      <c r="F44" s="28"/>
      <c r="G44" s="28"/>
      <c r="H44" s="34"/>
      <c r="I44" s="27"/>
      <c r="J44" s="27"/>
      <c r="K44" s="27"/>
      <c r="L44" s="27"/>
      <c r="M44" s="27"/>
      <c r="N44" s="28"/>
      <c r="O44" s="30"/>
    </row>
    <row r="45" spans="1:15" ht="18.75" customHeight="1" x14ac:dyDescent="0.6"/>
    <row r="46" spans="1:15" ht="18.75" customHeight="1" x14ac:dyDescent="0.6"/>
    <row r="47" spans="1:15" ht="18.75" customHeight="1" x14ac:dyDescent="0.6"/>
    <row r="48" spans="1:15" ht="18.75" customHeight="1" x14ac:dyDescent="0.6"/>
    <row r="49" spans="2:13" ht="18.75" customHeight="1" x14ac:dyDescent="0.6"/>
    <row r="50" spans="2:13" ht="18.75" customHeight="1" x14ac:dyDescent="0.6"/>
    <row r="51" spans="2:13" ht="18.75" customHeight="1" x14ac:dyDescent="0.6"/>
    <row r="52" spans="2:13" ht="18.75" customHeight="1" x14ac:dyDescent="0.6"/>
    <row r="53" spans="2:13" ht="18.75" customHeight="1" x14ac:dyDescent="0.6"/>
    <row r="54" spans="2:13" ht="18.75" customHeight="1" x14ac:dyDescent="0.6"/>
    <row r="55" spans="2:13" ht="18.75" customHeight="1" x14ac:dyDescent="0.6"/>
    <row r="56" spans="2:13" ht="18.75" customHeight="1" x14ac:dyDescent="0.6"/>
    <row r="57" spans="2:13" ht="18.75" customHeight="1" x14ac:dyDescent="0.6"/>
    <row r="58" spans="2:13" ht="18.75" customHeight="1" x14ac:dyDescent="0.6"/>
    <row r="59" spans="2:13" ht="18.75" customHeight="1" x14ac:dyDescent="0.6">
      <c r="B59" s="11"/>
      <c r="C59" s="11"/>
      <c r="D59" s="11"/>
      <c r="E59" s="11"/>
      <c r="I59" s="11"/>
      <c r="J59" s="11"/>
      <c r="K59" s="11"/>
      <c r="L59" s="11"/>
      <c r="M59" s="11"/>
    </row>
    <row r="60" spans="2:13" ht="18.75" customHeight="1" x14ac:dyDescent="0.6">
      <c r="B60" s="11"/>
      <c r="C60" s="11"/>
      <c r="D60" s="11"/>
      <c r="E60" s="11"/>
      <c r="I60" s="11"/>
      <c r="J60" s="11"/>
      <c r="K60" s="11"/>
      <c r="L60" s="11"/>
      <c r="M60" s="11"/>
    </row>
    <row r="61" spans="2:13" ht="18.75" customHeight="1" x14ac:dyDescent="0.6">
      <c r="B61" s="11"/>
      <c r="C61" s="11"/>
      <c r="D61" s="11"/>
      <c r="E61" s="11"/>
      <c r="I61" s="11"/>
      <c r="J61" s="11"/>
      <c r="K61" s="11"/>
      <c r="L61" s="11"/>
      <c r="M61" s="11"/>
    </row>
    <row r="62" spans="2:13" ht="18.75" customHeight="1" x14ac:dyDescent="0.6">
      <c r="B62" s="11"/>
      <c r="C62" s="11"/>
      <c r="D62" s="11"/>
      <c r="E62" s="11"/>
      <c r="I62" s="11"/>
      <c r="J62" s="11"/>
      <c r="K62" s="11"/>
      <c r="L62" s="11"/>
      <c r="M62" s="11"/>
    </row>
    <row r="63" spans="2:13" ht="18.75" customHeight="1" x14ac:dyDescent="0.6">
      <c r="B63" s="11"/>
      <c r="C63" s="11"/>
      <c r="D63" s="11"/>
      <c r="E63" s="11"/>
      <c r="I63" s="11"/>
      <c r="J63" s="11"/>
      <c r="K63" s="11"/>
      <c r="L63" s="11"/>
      <c r="M63" s="11"/>
    </row>
    <row r="64" spans="2:13" ht="18.75" customHeight="1" x14ac:dyDescent="0.6">
      <c r="B64" s="11"/>
      <c r="C64" s="11"/>
      <c r="D64" s="11"/>
      <c r="E64" s="11"/>
      <c r="I64" s="11"/>
      <c r="J64" s="11"/>
      <c r="K64" s="11"/>
      <c r="L64" s="11"/>
      <c r="M64" s="11"/>
    </row>
    <row r="65" s="11" customFormat="1" ht="18.75" customHeight="1" x14ac:dyDescent="0.6"/>
    <row r="66" s="11" customFormat="1" ht="18.75" customHeight="1" x14ac:dyDescent="0.6"/>
    <row r="67" s="11" customFormat="1" ht="18.75" customHeight="1" x14ac:dyDescent="0.6"/>
    <row r="68" s="11" customFormat="1" ht="18.75" customHeight="1" x14ac:dyDescent="0.6"/>
    <row r="69" s="11" customFormat="1" ht="18.75" customHeight="1" x14ac:dyDescent="0.6"/>
    <row r="70" s="11" customFormat="1" ht="18.75" customHeight="1" x14ac:dyDescent="0.6"/>
    <row r="71" s="11" customFormat="1" ht="18.75" customHeight="1" x14ac:dyDescent="0.6"/>
    <row r="72" s="11" customFormat="1" ht="18.75" customHeight="1" x14ac:dyDescent="0.6"/>
    <row r="73" s="11" customFormat="1" ht="18.75" customHeight="1" x14ac:dyDescent="0.6"/>
    <row r="74" s="11" customFormat="1" ht="18.75" customHeight="1" x14ac:dyDescent="0.6"/>
    <row r="75" s="11" customFormat="1" ht="18.75" customHeight="1" x14ac:dyDescent="0.6"/>
    <row r="76" s="11" customFormat="1" ht="18.75" customHeight="1" x14ac:dyDescent="0.6"/>
    <row r="77" s="11" customFormat="1" ht="18.75" customHeight="1" x14ac:dyDescent="0.6"/>
    <row r="78" s="11" customFormat="1" ht="18.75" customHeight="1" x14ac:dyDescent="0.6"/>
    <row r="79" s="11" customFormat="1" ht="18.75" customHeight="1" x14ac:dyDescent="0.6"/>
    <row r="80" s="11" customFormat="1" ht="18.75" customHeight="1" x14ac:dyDescent="0.6"/>
    <row r="81" s="11" customFormat="1" ht="18.75" customHeight="1" x14ac:dyDescent="0.6"/>
    <row r="82" s="11" customFormat="1" ht="18.75" customHeight="1" x14ac:dyDescent="0.6"/>
    <row r="83" s="11" customFormat="1" ht="18.75" customHeight="1" x14ac:dyDescent="0.6"/>
    <row r="84" s="11" customFormat="1" ht="18.75" customHeight="1" x14ac:dyDescent="0.6"/>
    <row r="85" s="11" customFormat="1" ht="18.75" customHeight="1" x14ac:dyDescent="0.6"/>
    <row r="86" s="11" customFormat="1" ht="18.75" customHeight="1" x14ac:dyDescent="0.6"/>
    <row r="87" s="11" customFormat="1" ht="18.75" customHeight="1" x14ac:dyDescent="0.6"/>
    <row r="88" s="11" customFormat="1" ht="18.75" customHeight="1" x14ac:dyDescent="0.6"/>
    <row r="89" s="11" customFormat="1" ht="18.75" customHeight="1" x14ac:dyDescent="0.6"/>
    <row r="90" s="11" customFormat="1" ht="18.75" customHeight="1" x14ac:dyDescent="0.6"/>
    <row r="91" s="11" customFormat="1" ht="18.75" customHeight="1" x14ac:dyDescent="0.6"/>
    <row r="92" s="11" customFormat="1" ht="18.75" customHeight="1" x14ac:dyDescent="0.6"/>
    <row r="93" s="11" customFormat="1" ht="18.75" customHeight="1" x14ac:dyDescent="0.6"/>
    <row r="94" s="11" customFormat="1" ht="18.75" customHeight="1" x14ac:dyDescent="0.6"/>
    <row r="95" s="11" customFormat="1" ht="18.75" customHeight="1" x14ac:dyDescent="0.6"/>
    <row r="96" s="11" customFormat="1" ht="18.75" customHeight="1" x14ac:dyDescent="0.6"/>
    <row r="97" s="11" customFormat="1" ht="18.75" customHeight="1" x14ac:dyDescent="0.6"/>
    <row r="98" s="11" customFormat="1" ht="18.75" customHeight="1" x14ac:dyDescent="0.6"/>
    <row r="99" s="11" customFormat="1" ht="18.75" customHeight="1" x14ac:dyDescent="0.6"/>
    <row r="100" s="11" customFormat="1" ht="18.75" customHeight="1" x14ac:dyDescent="0.6"/>
    <row r="101" s="11" customFormat="1" ht="18.75" customHeight="1" x14ac:dyDescent="0.6"/>
    <row r="102" s="11" customFormat="1" ht="18.75" customHeight="1" x14ac:dyDescent="0.6"/>
    <row r="103" s="11" customFormat="1" ht="18.75" customHeight="1" x14ac:dyDescent="0.6"/>
    <row r="104" s="11" customFormat="1" ht="18.75" customHeight="1" x14ac:dyDescent="0.6"/>
    <row r="105" s="11" customFormat="1" ht="18.75" customHeight="1" x14ac:dyDescent="0.6"/>
    <row r="106" s="11" customFormat="1" ht="18.75" customHeight="1" x14ac:dyDescent="0.6"/>
    <row r="107" s="11" customFormat="1" ht="18.75" customHeight="1" x14ac:dyDescent="0.6"/>
    <row r="108" s="11" customFormat="1" ht="18.75" customHeight="1" x14ac:dyDescent="0.6"/>
    <row r="109" s="11" customFormat="1" ht="18.75" customHeight="1" x14ac:dyDescent="0.6"/>
    <row r="110" s="11" customFormat="1" ht="18.75" customHeight="1" x14ac:dyDescent="0.6"/>
    <row r="111" s="11" customFormat="1" ht="18.75" customHeight="1" x14ac:dyDescent="0.6"/>
    <row r="112" s="11" customFormat="1" ht="18.75" customHeight="1" x14ac:dyDescent="0.6"/>
    <row r="113" s="11" customFormat="1" ht="18.75" customHeight="1" x14ac:dyDescent="0.6"/>
    <row r="114" s="11" customFormat="1" ht="18.75" customHeight="1" x14ac:dyDescent="0.6"/>
    <row r="115" s="11" customFormat="1" ht="18.75" customHeight="1" x14ac:dyDescent="0.6"/>
    <row r="116" s="11" customFormat="1" ht="18.75" customHeight="1" x14ac:dyDescent="0.6"/>
  </sheetData>
  <sheetProtection algorithmName="SHA-512" hashValue="PpKUBezfViphJZnyXXS9WE6FjzBjdxIDwwbzS/411tHJdD4hVAYJ1h4vo0RrkVOkq75KJ/1Vg7DxU819Bh3Hqg==" saltValue="Hwz+I9inXgkPRcAusm1DmQ==" spinCount="100000" sheet="1" objects="1" scenarios="1"/>
  <mergeCells count="62">
    <mergeCell ref="C10:F10"/>
    <mergeCell ref="A2:K2"/>
    <mergeCell ref="C11:D11"/>
    <mergeCell ref="L2:M2"/>
    <mergeCell ref="J6:L6"/>
    <mergeCell ref="J7:L7"/>
    <mergeCell ref="B5:F5"/>
    <mergeCell ref="I5:N5"/>
    <mergeCell ref="C8:D8"/>
    <mergeCell ref="C6:D6"/>
    <mergeCell ref="C7:D7"/>
    <mergeCell ref="C9:D9"/>
    <mergeCell ref="J8:L8"/>
    <mergeCell ref="J9:L9"/>
    <mergeCell ref="J10:L10"/>
    <mergeCell ref="J11:L11"/>
    <mergeCell ref="J37:L37"/>
    <mergeCell ref="J22:L22"/>
    <mergeCell ref="I18:N19"/>
    <mergeCell ref="J39:L39"/>
    <mergeCell ref="J38:L38"/>
    <mergeCell ref="J43:L43"/>
    <mergeCell ref="J40:L40"/>
    <mergeCell ref="C27:D27"/>
    <mergeCell ref="C28:D28"/>
    <mergeCell ref="C29:D29"/>
    <mergeCell ref="C30:D30"/>
    <mergeCell ref="C37:D37"/>
    <mergeCell ref="C38:D38"/>
    <mergeCell ref="C39:D39"/>
    <mergeCell ref="C40:D40"/>
    <mergeCell ref="C41:D41"/>
    <mergeCell ref="C42:D42"/>
    <mergeCell ref="C43:D43"/>
    <mergeCell ref="J27:L27"/>
    <mergeCell ref="J41:L41"/>
    <mergeCell ref="J42:L42"/>
    <mergeCell ref="C22:D22"/>
    <mergeCell ref="C23:D23"/>
    <mergeCell ref="J29:L29"/>
    <mergeCell ref="J25:L25"/>
    <mergeCell ref="J26:L26"/>
    <mergeCell ref="J23:L23"/>
    <mergeCell ref="J24:L24"/>
    <mergeCell ref="J28:L28"/>
    <mergeCell ref="B34:F36"/>
    <mergeCell ref="C24:D24"/>
    <mergeCell ref="C25:D25"/>
    <mergeCell ref="C26:D26"/>
    <mergeCell ref="J30:L30"/>
    <mergeCell ref="I34:N36"/>
    <mergeCell ref="B18:F19"/>
    <mergeCell ref="J21:L21"/>
    <mergeCell ref="J20:L20"/>
    <mergeCell ref="B14:B15"/>
    <mergeCell ref="C12:D12"/>
    <mergeCell ref="C13:D13"/>
    <mergeCell ref="C20:D20"/>
    <mergeCell ref="C21:D21"/>
    <mergeCell ref="C14:D15"/>
    <mergeCell ref="J12:L12"/>
    <mergeCell ref="F14:F15"/>
  </mergeCells>
  <conditionalFormatting sqref="N6:N13 F7:F9 F11:F13 F20:F26 N21:N22 N24:N27 F28:F29 N29 F37:F42">
    <cfRule type="cellIs" dxfId="19" priority="9" operator="lessThan">
      <formula>0</formula>
    </cfRule>
  </conditionalFormatting>
  <conditionalFormatting sqref="N13 N30">
    <cfRule type="cellIs" dxfId="18" priority="3" operator="equal">
      <formula>0</formula>
    </cfRule>
  </conditionalFormatting>
  <conditionalFormatting sqref="N37:N42">
    <cfRule type="cellIs" dxfId="17" priority="5" operator="lessThan">
      <formula>0</formula>
    </cfRule>
  </conditionalFormatting>
  <dataValidations xWindow="1084" yWindow="414" count="37">
    <dataValidation type="decimal" allowBlank="1" showInputMessage="1" showErrorMessage="1" errorTitle="Numerical amount required" error="Please enter a numerical amount only." promptTitle="BPT rent paid" prompt="Include any rent paid out in relation to a BPT property in corporate trusteeship only, e.g. head lease payments." sqref="F20" xr:uid="{00000000-0002-0000-0500-000000000000}">
      <formula1>-999999999</formula1>
      <formula2>999999999</formula2>
    </dataValidation>
    <dataValidation type="decimal" allowBlank="1" showInputMessage="1" showErrorMessage="1" errorTitle="Numerical amount required" error="Please enter a numerical amount only." promptTitle="BPT rates" prompt="Include any payments for business rates or council tax in relation to a BPT corporate trusteeship property only." sqref="F21" xr:uid="{00000000-0002-0000-0500-000001000000}">
      <formula1>-999999999</formula1>
      <formula2>999999999</formula2>
    </dataValidation>
    <dataValidation type="decimal" allowBlank="1" showInputMessage="1" showErrorMessage="1" errorTitle="Numerical amount required" error="Please enter a numerical amount only." promptTitle="BPT insurance" prompt="Include any amounts paid for insurance of BPT properties in corporate trusteeship only." sqref="F22" xr:uid="{00000000-0002-0000-0500-000002000000}">
      <formula1>-999999999</formula1>
      <formula2>999999999</formula2>
    </dataValidation>
    <dataValidation type="decimal" allowBlank="1" showInputMessage="1" showErrorMessage="1" errorTitle="Numerical amount required" error="Please enter a numerical amount only." promptTitle="BPT utilities" prompt="Include any utility costs (electricity, gas, water, broadband etc) in relation to BPT properties in corporate trusteeship only." sqref="F23" xr:uid="{00000000-0002-0000-0500-000003000000}">
      <formula1>-999999999</formula1>
      <formula2>999999999</formula2>
    </dataValidation>
    <dataValidation type="decimal" allowBlank="1" showInputMessage="1" showErrorMessage="1" errorTitle="Numerical amount required" error="Please enter a numerical amount only." promptTitle="BPT repairs and maintenance" prompt="Include any costs relating to repairs and maintenance of BPT properties in corporate trusteeship only." sqref="F24" xr:uid="{00000000-0002-0000-0500-000004000000}">
      <formula1>-999999999</formula1>
      <formula2>999999999</formula2>
    </dataValidation>
    <dataValidation type="decimal" allowBlank="1" showInputMessage="1" showErrorMessage="1" errorTitle="Numerical amount required" error="Please enter a numerical amount only." promptTitle="BPT cleaning and caretakers" prompt="Include cleaning and caretaker costs relating to BPT properties held in corporate trusteeship only." sqref="F25" xr:uid="{00000000-0002-0000-0500-000005000000}">
      <formula1>-999999999</formula1>
      <formula2>999999999</formula2>
    </dataValidation>
    <dataValidation type="decimal" allowBlank="1" showInputMessage="1" showErrorMessage="1" errorTitle="Numerical amount required" error="Please enter a numerical amount only." promptTitle="BPT legal and professional fees" prompt="Include legal and professional fees relating to BPT properties held in corporate trusteeship only." sqref="F26" xr:uid="{00000000-0002-0000-0500-000006000000}">
      <formula1>-999999999</formula1>
      <formula2>999999999</formula2>
    </dataValidation>
    <dataValidation type="decimal" allowBlank="1" showInputMessage="1" showErrorMessage="1" errorTitle="Numerical amount required" error="Please enter a numerical amount only." promptTitle="BPT other" prompt="Use this line for any costs relating to BPT properties in corporate trusteeship which do not fall under one of the categories in lines 55-61 above. Please enter a brief description of the cost in the cell to the left." sqref="F28:F29" xr:uid="{00000000-0002-0000-0500-000007000000}">
      <formula1>-999999999</formula1>
      <formula2>999999999</formula2>
    </dataValidation>
    <dataValidation allowBlank="1" showInputMessage="1" showErrorMessage="1" promptTitle="BPT other" prompt="Please enter a brief description of any expenditure reported on this line. Any costs included here should only relate to BPT properties in corporate trusteeship." sqref="C28:D29" xr:uid="{00000000-0002-0000-0500-000008000000}"/>
    <dataValidation type="decimal" allowBlank="1" showInputMessage="1" showErrorMessage="1" errorTitle="Numerical amount required" error="Please enter a numerical amount only." promptTitle="BPT transitional funding" prompt="Include any amounts paid to the branch by head office in respect of BPT transitional funding requests." sqref="F7" xr:uid="{00000000-0002-0000-0500-000009000000}">
      <formula1>-999999999</formula1>
      <formula2>999999999</formula2>
    </dataValidation>
    <dataValidation type="decimal" allowBlank="1" showInputMessage="1" showErrorMessage="1" errorTitle="Numerical amount required" error="Please enter a numerical amount only." promptTitle="Other income from RBL" prompt="Use this line for any income from another part of RBL (e.g. head office, another branch or county), which is not separately included elsewhere in section 3 or 4. See page 6 of the Guide for further guidance." sqref="F8:F9" xr:uid="{00000000-0002-0000-0500-00000A000000}">
      <formula1>-999999999</formula1>
      <formula2>999999999</formula2>
    </dataValidation>
    <dataValidation allowBlank="1" showInputMessage="1" showErrorMessage="1" promptTitle="Other income from RBL" prompt="Please enter a brief description of any income reported on this line, including where it was received from (e.g. head office, branch or county name, etc.)" sqref="C8:D9" xr:uid="{00000000-0002-0000-0500-00000B000000}"/>
    <dataValidation allowBlank="1" showInputMessage="1" showErrorMessage="1" promptTitle="Other income" prompt="Please enter a brief description of any income reported on this line. This line should NOT be used for any income from another part of RBL - see page 6 of the Guide for further guidance on where to include this." sqref="C11:D13" xr:uid="{00000000-0002-0000-0500-00000C000000}"/>
    <dataValidation type="decimal" allowBlank="1" showInputMessage="1" showErrorMessage="1" errorTitle="Numerical amount required" error="Please enter a numerical amount only." promptTitle="Other income" prompt="Use this line for any income which does not fall into any of the other categories at Section 3. This line should NOT be used for any income from another part of RBL - see page 6 of the Guide for further guidance on where to include this." sqref="F11:F13" xr:uid="{00000000-0002-0000-0500-00000D000000}">
      <formula1>-999999999</formula1>
      <formula2>999999999</formula2>
    </dataValidation>
    <dataValidation type="decimal" allowBlank="1" showInputMessage="1" showErrorMessage="1" errorTitle="Numerical amount required" error="Please enter a numerical amount only." promptTitle="Band/bugle player" prompt="Include any costs relating to band/bugle player expenses. Do NOT include any costs incurred under the BCS scheme (e.g. attendance at funerals) - this should be included at lines 72-78." sqref="F37" xr:uid="{00000000-0002-0000-0500-00000E000000}">
      <formula1>-999999999</formula1>
      <formula2>999999999</formula2>
    </dataValidation>
    <dataValidation type="decimal" allowBlank="1" showInputMessage="1" showErrorMessage="1" errorTitle="Numerical amount required" error="Please enter a numerical amount only." promptTitle="Standard bearer's expenses" prompt="Include any costs relating to standard bearer's expenses. Do NOT include any costs incurred under the BCS scheme (e.g. attendance at funerals) - this should be included at lines 72-78." sqref="F38" xr:uid="{00000000-0002-0000-0500-00000F000000}">
      <formula1>-999999999</formula1>
      <formula2>999999999</formula2>
    </dataValidation>
    <dataValidation type="decimal" allowBlank="1" showInputMessage="1" showErrorMessage="1" errorTitle="Numerical amount required" error="Please enter a numerical amount only." promptTitle="Standard bearer's equipment" prompt="Include any costs relating to the purchase or upkeep of standard bearer's equipment." sqref="F39" xr:uid="{00000000-0002-0000-0500-000010000000}">
      <formula1>-999999999</formula1>
      <formula2>999999999</formula2>
    </dataValidation>
    <dataValidation type="decimal" allowBlank="1" showInputMessage="1" showErrorMessage="1" errorTitle="Numerical amount required" error="Please enter a numerical amount only." promptTitle="Dignatory refreshments" prompt="Include any costs of providing dignatory refreshments at ceremonial events." sqref="F40" xr:uid="{00000000-0002-0000-0500-000011000000}">
      <formula1>-999999999</formula1>
      <formula2>999999999</formula2>
    </dataValidation>
    <dataValidation type="decimal" allowBlank="1" showInputMessage="1" showErrorMessage="1" errorTitle="Numerical amount required" error="Please enter a numerical amount only." promptTitle="Badges and wreaths" prompt="Include the cost of purchasing badges and wreaths for ceremonial purposes only. The full cost of such items should be included, with any related donation income included at line 20 in section 3. Do NOT include items purchased for fundraising purposes." sqref="F41" xr:uid="{00000000-0002-0000-0500-000012000000}">
      <formula1>-999999999</formula1>
      <formula2>999999999</formula2>
    </dataValidation>
    <dataValidation type="decimal" allowBlank="1" showInputMessage="1" showErrorMessage="1" errorTitle="Numerical amount required" error="Please enter a numerical amount only." promptTitle="Other ceremonial events" prompt="Include any other costs associated with ceremonial events which are not covered by lines 66-70 above. Do NOT include any costs incurred under the BCS scheme (e.g. attendance at funerals) - this should be included at lines 72-78." sqref="F42" xr:uid="{00000000-0002-0000-0500-000013000000}">
      <formula1>-999999999</formula1>
      <formula2>999999999</formula2>
    </dataValidation>
    <dataValidation type="decimal" allowBlank="1" showInputMessage="1" showErrorMessage="1" errorTitle="Numerical amount required" error="Please enter a numerical amount only." promptTitle="BCS hospital/home visiting" prompt="Include all expenditure relating to hospital/home visits under the BCS programme. For more information on the various activity types, please refer to the Branch Community Support Booklet which is available on RBL’s website." sqref="N6" xr:uid="{00000000-0002-0000-0500-000014000000}">
      <formula1>-999999999</formula1>
      <formula2>999999999</formula2>
    </dataValidation>
    <dataValidation type="decimal" allowBlank="1" showInputMessage="1" showErrorMessage="1" errorTitle="Numerical amount required" error="Please enter a numerical amount only." promptTitle="BCS telephone buddy" prompt="Include all expenditure relating to telephone buddy calls under the BCS programme. For more information on the various activity types, please refer to the Branch Community Support Booklet which is available on RBL’s website." sqref="N7" xr:uid="{00000000-0002-0000-0500-000015000000}">
      <formula1>-999999999</formula1>
      <formula2>999999999</formula2>
    </dataValidation>
    <dataValidation type="decimal" allowBlank="1" showInputMessage="1" showErrorMessage="1" errorTitle="Numerical amount required" error="Please enter a numerical amount only." promptTitle="BCS bereavement support" prompt="Include all expenditure relating to bereavement support under the BCS programme. For more information on the various activity types, please refer to the Branch Community Support Booklet which is available on RBL’s website." sqref="N8" xr:uid="{00000000-0002-0000-0500-000016000000}">
      <formula1>-999999999</formula1>
      <formula2>999999999</formula2>
    </dataValidation>
    <dataValidation type="decimal" allowBlank="1" showInputMessage="1" showErrorMessage="1" errorTitle="Numerical amount required" error="Please enter a numerical amount only." promptTitle="BCS one-off gifts" prompt="Include all expenditure relating to one-off gifts to beneficiaries under the BCS programme. For more information on the various activity types, please refer to the Branch Community Support Booklet which is available on RBL’s website." sqref="N9" xr:uid="{00000000-0002-0000-0500-000017000000}">
      <formula1>-999999999</formula1>
      <formula2>999999999</formula2>
    </dataValidation>
    <dataValidation type="decimal" allowBlank="1" showInputMessage="1" showErrorMessage="1" errorTitle="Numerical amount required" error="Please enter a numerical amount only." promptTitle="BCS branch awareness events" prompt="Include all expenditure relating to branch awareness events under the BCS programme. For more information on the various activity types, please refer to the Branch Community Support Booklet which is available on RBL’s website." sqref="N10" xr:uid="{00000000-0002-0000-0500-000018000000}">
      <formula1>-999999999</formula1>
      <formula2>999999999</formula2>
    </dataValidation>
    <dataValidation type="decimal" allowBlank="1" showInputMessage="1" showErrorMessage="1" errorTitle="Numerical amount required" error="Please enter a numerical amount only." promptTitle="BCS Local Touchpoint" prompt="Include all Local Touchpoint expenditure under the BCS programme. For more information on the various activity types, please refer to the Branch Community Support Booklet which is available on RBL’s website." sqref="N11" xr:uid="{00000000-0002-0000-0500-000019000000}">
      <formula1>-999999999</formula1>
      <formula2>999999999</formula2>
    </dataValidation>
    <dataValidation type="decimal" allowBlank="1" showInputMessage="1" showErrorMessage="1" errorTitle="Numerical amount required" error="Please enter a numerical amount only." promptTitle="BCS committee expenses" prompt="Include all expenditure relating to BCS committees, e.g. travel expenses, hire of meeting places, etc." sqref="N12" xr:uid="{00000000-0002-0000-0500-00001A000000}">
      <formula1>-999999999</formula1>
      <formula2>999999999</formula2>
    </dataValidation>
    <dataValidation type="decimal" allowBlank="1" showInputMessage="1" showErrorMessage="1" errorTitle="Numerical amount required" error="Please enter a numerical amount only." promptTitle="Donations to RBL county/district" prompt="Include any donations from the branch to an RBL county or district, e.g. for almonisation. Include both donations paid in cash and from the BFI account. Do NOT include donations from legacy trust or BPT funds held at head office." sqref="N21:N22" xr:uid="{00000000-0002-0000-0500-00001B000000}">
      <formula1>-999999999</formula1>
      <formula2>999999999</formula2>
    </dataValidation>
    <dataValidation allowBlank="1" showInputMessage="1" showErrorMessage="1" promptTitle="Donations to RBL county/district" prompt="Please state the name of the county or district which was the recipient of the donation on this line." sqref="J20:L22" xr:uid="{00000000-0002-0000-0500-00001C000000}"/>
    <dataValidation type="decimal" allowBlank="1" showInputMessage="1" showErrorMessage="1" errorTitle="Numerical amount required" error="Please enter a numerical amount only." promptTitle="Donation to care home" prompt="Include any donations from the branch to an RBL care home, e.g. to amenity funds. Include both donations paid in cash and from the BFI account. Do NOT include donations from legacy trust or BPT funds held at head office." sqref="N24:N25" xr:uid="{00000000-0002-0000-0500-00001D000000}">
      <formula1>-999999999</formula1>
      <formula2>999999999</formula2>
    </dataValidation>
    <dataValidation type="decimal" allowBlank="1" showInputMessage="1" showErrorMessage="1" errorTitle="Numerical amount required" error="Please enter a numerical amount only." promptTitle="Donation to PA" prompt="Include any donation to the Poppy Appeal from branch funds, whether paid in cash or from the BFI account. Do NOT include amounts raised through branch Poppy Appeal events and paid over to the Poppy Appeal, which should be included at line 30." sqref="N26" xr:uid="{00000000-0002-0000-0500-00001E000000}">
      <formula1>-999999999</formula1>
      <formula2>999999999</formula2>
    </dataValidation>
    <dataValidation allowBlank="1" showInputMessage="1" showErrorMessage="1" promptTitle="Donation to care home" prompt="Please state the name of the recipient care home of the donation on this line." sqref="J23:L25" xr:uid="{00000000-0002-0000-0500-00001F000000}"/>
    <dataValidation type="decimal" allowBlank="1" showInputMessage="1" showErrorMessage="1" errorTitle="Numerical amount required" error="Please enter a numerical amount only." promptTitle="Donation to NMA" prompt="Include any donation made by the branch to the NMA. Do NOT include donations from legacy trust or BPT funds held at head office." sqref="N27" xr:uid="{00000000-0002-0000-0500-000020000000}">
      <formula1>-999999999</formula1>
      <formula2>999999999</formula2>
    </dataValidation>
    <dataValidation type="decimal" allowBlank="1" showInputMessage="1" showErrorMessage="1" errorTitle="Numerical amount required" error="Please enter a numerical amount only." promptTitle="Other payments to RBL" prompt="Use this line for any payments to another part of RBL (e.g. head office, another branch or county), which are not separately included elsewhere in section 3 or 4. See page 6 of the Guide for further guidance.." sqref="N29" xr:uid="{00000000-0002-0000-0500-000021000000}">
      <formula1>-999999999</formula1>
      <formula2>999999999</formula2>
    </dataValidation>
    <dataValidation allowBlank="1" showInputMessage="1" showErrorMessage="1" promptTitle="Other payments to RBL" prompt="Please enter a brief description of any expenditure reported on this line, including where it was paid to (e.g. head office, branch or county name, etc.)" sqref="J29:L29" xr:uid="{00000000-0002-0000-0500-000022000000}"/>
    <dataValidation type="decimal" allowBlank="1" showInputMessage="1" showErrorMessage="1" errorTitle="Numerical amount required" error="Please enter a numerical amount only." promptTitle="Other expenditure" prompt="Use this line for any expenditure which does not fall into any of the other categories at Section 3. This line should NOT be used for any payments to another part of RBL - see page 6 of the Guide for further guidance on where to include this." sqref="N37:N42" xr:uid="{00000000-0002-0000-0500-000023000000}">
      <formula1>-999999999</formula1>
      <formula2>999999999</formula2>
    </dataValidation>
    <dataValidation allowBlank="1" showInputMessage="1" showErrorMessage="1" promptTitle="Other expenditure" prompt="Please enter a brief description of any expenditure reported on this line. This line should NOT be used for any payments to another part of RBL - see page 6 of the Guide for further guidance on where to include this." sqref="J37:L42" xr:uid="{00000000-0002-0000-0500-000024000000}"/>
  </dataValidations>
  <pageMargins left="0.25" right="0.25" top="0.75" bottom="0.75" header="0.3" footer="0.3"/>
  <pageSetup paperSize="9" scale="71" orientation="landscape" r:id="rId1"/>
  <extLst>
    <ext xmlns:x14="http://schemas.microsoft.com/office/spreadsheetml/2009/9/main" uri="{78C0D931-6437-407d-A8EE-F0AAD7539E65}">
      <x14:conditionalFormattings>
        <x14:conditionalFormatting xmlns:xm="http://schemas.microsoft.com/office/excel/2006/main">
          <x14:cfRule type="expression" priority="19" id="{CB4FB64D-E850-4A3E-9453-66F746131FD9}">
            <xm:f>'Validation Checks'!$C$27="FAIL"</xm:f>
            <x14:dxf>
              <fill>
                <patternFill>
                  <bgColor theme="5" tint="0.39994506668294322"/>
                </patternFill>
              </fill>
            </x14:dxf>
          </x14:cfRule>
          <xm:sqref>C8:D8</xm:sqref>
        </x14:conditionalFormatting>
        <x14:conditionalFormatting xmlns:xm="http://schemas.microsoft.com/office/excel/2006/main">
          <x14:cfRule type="expression" priority="18" id="{2299B00B-BBC7-437A-933F-F7134251CE22}">
            <xm:f>'Validation Checks'!$C$28="FAIL"</xm:f>
            <x14:dxf>
              <fill>
                <patternFill>
                  <bgColor theme="5" tint="0.39994506668294322"/>
                </patternFill>
              </fill>
            </x14:dxf>
          </x14:cfRule>
          <xm:sqref>C9:D9</xm:sqref>
        </x14:conditionalFormatting>
        <x14:conditionalFormatting xmlns:xm="http://schemas.microsoft.com/office/excel/2006/main">
          <x14:cfRule type="expression" priority="17" id="{958DAC41-F0D3-40D5-B903-9D36E3B9FA13}">
            <xm:f>'Validation Checks'!$C29="FAIL"</xm:f>
            <x14:dxf>
              <fill>
                <patternFill>
                  <bgColor theme="5" tint="0.39994506668294322"/>
                </patternFill>
              </fill>
            </x14:dxf>
          </x14:cfRule>
          <xm:sqref>C11:D13</xm:sqref>
        </x14:conditionalFormatting>
        <x14:conditionalFormatting xmlns:xm="http://schemas.microsoft.com/office/excel/2006/main">
          <x14:cfRule type="expression" priority="16" id="{B78B5B44-7028-4E53-AD92-4AD659C7E2D3}">
            <xm:f>'Validation Checks'!$C32="FAIL"</xm:f>
            <x14:dxf>
              <fill>
                <patternFill>
                  <bgColor theme="5" tint="0.39994506668294322"/>
                </patternFill>
              </fill>
            </x14:dxf>
          </x14:cfRule>
          <xm:sqref>C28:D29</xm:sqref>
        </x14:conditionalFormatting>
        <x14:conditionalFormatting xmlns:xm="http://schemas.microsoft.com/office/excel/2006/main">
          <x14:cfRule type="expression" priority="15" id="{5A0ECC86-A9A0-4BB1-9AA9-5D4478899211}">
            <xm:f>'Validation Checks'!$C34="FAIL"</xm:f>
            <x14:dxf>
              <fill>
                <patternFill>
                  <bgColor theme="5" tint="0.39994506668294322"/>
                </patternFill>
              </fill>
            </x14:dxf>
          </x14:cfRule>
          <xm:sqref>J21:L22</xm:sqref>
        </x14:conditionalFormatting>
        <x14:conditionalFormatting xmlns:xm="http://schemas.microsoft.com/office/excel/2006/main">
          <x14:cfRule type="expression" priority="14" id="{8275606A-59F2-492D-8076-6305C87F3B3E}">
            <xm:f>'Validation Checks'!$C36="FAIL"</xm:f>
            <x14:dxf>
              <fill>
                <patternFill>
                  <bgColor theme="5" tint="0.39994506668294322"/>
                </patternFill>
              </fill>
            </x14:dxf>
          </x14:cfRule>
          <xm:sqref>J24:L25</xm:sqref>
        </x14:conditionalFormatting>
        <x14:conditionalFormatting xmlns:xm="http://schemas.microsoft.com/office/excel/2006/main">
          <x14:cfRule type="expression" priority="2" id="{E970C055-80D5-48D6-B263-B221B0127E12}">
            <xm:f>'Validation Checks'!$C38="FAIL"</xm:f>
            <x14:dxf>
              <fill>
                <patternFill>
                  <bgColor theme="5" tint="0.39994506668294322"/>
                </patternFill>
              </fill>
            </x14:dxf>
          </x14:cfRule>
          <xm:sqref>J29:L29</xm:sqref>
        </x14:conditionalFormatting>
        <x14:conditionalFormatting xmlns:xm="http://schemas.microsoft.com/office/excel/2006/main">
          <x14:cfRule type="expression" priority="35" id="{32EC2F5A-DFB7-4752-8435-13D0226B3B0B}">
            <xm:f>'Validation Checks'!$C39="FAIL"</xm:f>
            <x14:dxf>
              <fill>
                <patternFill>
                  <bgColor theme="5" tint="0.39994506668294322"/>
                </patternFill>
              </fill>
            </x14:dxf>
          </x14:cfRule>
          <xm:sqref>J37:L42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pageSetUpPr fitToPage="1"/>
  </sheetPr>
  <dimension ref="A1:O113"/>
  <sheetViews>
    <sheetView zoomScale="85" zoomScaleNormal="85" workbookViewId="0">
      <selection activeCell="J41" sqref="J41"/>
    </sheetView>
  </sheetViews>
  <sheetFormatPr defaultColWidth="9.26171875" defaultRowHeight="15.6" x14ac:dyDescent="0.6"/>
  <cols>
    <col min="1" max="1" width="2.26171875" style="11" customWidth="1"/>
    <col min="2" max="2" width="4.41796875" style="10" bestFit="1" customWidth="1"/>
    <col min="3" max="3" width="14.68359375" style="10" bestFit="1" customWidth="1"/>
    <col min="4" max="4" width="53" style="10" customWidth="1"/>
    <col min="5" max="5" width="1.41796875" style="10" customWidth="1"/>
    <col min="6" max="6" width="13" style="11" customWidth="1"/>
    <col min="7" max="8" width="2.26171875" style="11" customWidth="1"/>
    <col min="9" max="9" width="4.41796875" style="10" bestFit="1" customWidth="1"/>
    <col min="10" max="10" width="14.68359375" style="10" customWidth="1"/>
    <col min="11" max="11" width="29.68359375" style="10" customWidth="1"/>
    <col min="12" max="12" width="25.26171875" style="10" bestFit="1" customWidth="1"/>
    <col min="13" max="13" width="1.41796875" style="10" customWidth="1"/>
    <col min="14" max="14" width="13" style="11" customWidth="1"/>
    <col min="15" max="15" width="2.26171875" style="11" customWidth="1"/>
    <col min="16" max="17" width="9.26171875" style="11"/>
    <col min="18" max="18" width="50.26171875" style="11" bestFit="1" customWidth="1"/>
    <col min="19" max="16384" width="9.26171875" style="11"/>
  </cols>
  <sheetData>
    <row r="1" spans="1:15" ht="12" customHeight="1" x14ac:dyDescent="0.6">
      <c r="A1" s="19"/>
      <c r="B1" s="20"/>
      <c r="C1" s="20"/>
      <c r="D1" s="20"/>
      <c r="E1" s="20"/>
      <c r="F1" s="21"/>
      <c r="G1" s="21"/>
      <c r="H1" s="21"/>
      <c r="I1" s="20"/>
      <c r="J1" s="20"/>
      <c r="K1" s="20"/>
      <c r="L1" s="66"/>
      <c r="M1" s="20"/>
      <c r="N1" s="21"/>
      <c r="O1" s="22"/>
    </row>
    <row r="2" spans="1:15" ht="33.299999999999997" x14ac:dyDescent="1.2">
      <c r="A2" s="383" t="s">
        <v>173</v>
      </c>
      <c r="B2" s="377"/>
      <c r="C2" s="377"/>
      <c r="D2" s="377"/>
      <c r="E2" s="377"/>
      <c r="F2" s="377"/>
      <c r="G2" s="377"/>
      <c r="H2" s="377"/>
      <c r="I2" s="377"/>
      <c r="J2" s="377"/>
      <c r="K2" s="384"/>
      <c r="L2" s="398" t="s">
        <v>131</v>
      </c>
      <c r="M2" s="399"/>
      <c r="N2" s="75">
        <f>'Section 1'!N5</f>
        <v>0</v>
      </c>
      <c r="O2" s="24"/>
    </row>
    <row r="3" spans="1:15" ht="12" customHeight="1" x14ac:dyDescent="0.6">
      <c r="A3" s="25"/>
      <c r="B3" s="61"/>
      <c r="C3" s="61"/>
      <c r="D3" s="61"/>
      <c r="E3" s="61"/>
      <c r="F3" s="12"/>
      <c r="G3" s="12"/>
      <c r="H3" s="12"/>
      <c r="I3" s="61"/>
      <c r="J3" s="61"/>
      <c r="K3" s="61"/>
      <c r="L3" s="65"/>
      <c r="M3" s="61"/>
      <c r="N3" s="12"/>
      <c r="O3" s="31"/>
    </row>
    <row r="4" spans="1:15" ht="12" customHeight="1" x14ac:dyDescent="0.6">
      <c r="A4" s="32"/>
      <c r="B4" s="60"/>
      <c r="C4" s="60"/>
      <c r="D4" s="60"/>
      <c r="E4" s="60"/>
      <c r="F4" s="14"/>
      <c r="G4" s="14"/>
      <c r="H4" s="14"/>
      <c r="I4" s="60"/>
      <c r="J4" s="60"/>
      <c r="K4" s="60"/>
      <c r="L4" s="60"/>
      <c r="M4" s="60"/>
      <c r="N4" s="14"/>
      <c r="O4" s="33"/>
    </row>
    <row r="5" spans="1:15" ht="15.75" customHeight="1" x14ac:dyDescent="0.6">
      <c r="A5" s="23"/>
      <c r="B5" s="402" t="s">
        <v>174</v>
      </c>
      <c r="C5" s="402"/>
      <c r="D5" s="402"/>
      <c r="E5" s="402"/>
      <c r="F5" s="402"/>
      <c r="G5" s="402"/>
      <c r="H5" s="402"/>
      <c r="I5" s="402"/>
      <c r="J5" s="402"/>
      <c r="K5" s="402"/>
      <c r="L5" s="402"/>
      <c r="M5" s="402"/>
      <c r="N5" s="402"/>
      <c r="O5" s="24"/>
    </row>
    <row r="6" spans="1:15" ht="15.75" customHeight="1" x14ac:dyDescent="0.6">
      <c r="A6" s="23"/>
      <c r="B6" s="402"/>
      <c r="C6" s="402"/>
      <c r="D6" s="402"/>
      <c r="E6" s="402"/>
      <c r="F6" s="402"/>
      <c r="G6" s="402"/>
      <c r="H6" s="402"/>
      <c r="I6" s="402"/>
      <c r="J6" s="402"/>
      <c r="K6" s="402"/>
      <c r="L6" s="402"/>
      <c r="M6" s="402"/>
      <c r="N6" s="402"/>
      <c r="O6" s="24"/>
    </row>
    <row r="7" spans="1:15" ht="15.75" customHeight="1" x14ac:dyDescent="0.6">
      <c r="A7" s="23"/>
      <c r="B7" s="402"/>
      <c r="C7" s="402"/>
      <c r="D7" s="402"/>
      <c r="E7" s="402"/>
      <c r="F7" s="402"/>
      <c r="G7" s="402"/>
      <c r="H7" s="402"/>
      <c r="I7" s="402"/>
      <c r="J7" s="402"/>
      <c r="K7" s="402"/>
      <c r="L7" s="402"/>
      <c r="M7" s="402"/>
      <c r="N7" s="402"/>
      <c r="O7" s="24"/>
    </row>
    <row r="8" spans="1:15" ht="15.75" customHeight="1" x14ac:dyDescent="0.6">
      <c r="A8" s="23"/>
      <c r="B8" s="402"/>
      <c r="C8" s="402"/>
      <c r="D8" s="402"/>
      <c r="E8" s="402"/>
      <c r="F8" s="402"/>
      <c r="G8" s="402"/>
      <c r="H8" s="402"/>
      <c r="I8" s="402"/>
      <c r="J8" s="402"/>
      <c r="K8" s="402"/>
      <c r="L8" s="402"/>
      <c r="M8" s="402"/>
      <c r="N8" s="402"/>
      <c r="O8" s="24"/>
    </row>
    <row r="9" spans="1:15" ht="8.25" customHeight="1" x14ac:dyDescent="0.6">
      <c r="A9" s="23"/>
      <c r="O9" s="24"/>
    </row>
    <row r="10" spans="1:15" ht="15.75" customHeight="1" x14ac:dyDescent="0.6">
      <c r="A10" s="23"/>
      <c r="B10" s="387" t="s">
        <v>175</v>
      </c>
      <c r="C10" s="387"/>
      <c r="D10" s="387"/>
      <c r="E10" s="387"/>
      <c r="F10" s="387"/>
      <c r="G10" s="387"/>
      <c r="H10" s="387"/>
      <c r="I10" s="387"/>
      <c r="J10" s="387"/>
      <c r="K10" s="387"/>
      <c r="L10" s="387"/>
      <c r="M10" s="387"/>
      <c r="N10" s="387"/>
      <c r="O10" s="24"/>
    </row>
    <row r="11" spans="1:15" ht="8.25" customHeight="1" x14ac:dyDescent="0.6">
      <c r="A11" s="23"/>
      <c r="O11" s="24"/>
    </row>
    <row r="12" spans="1:15" ht="15.75" customHeight="1" x14ac:dyDescent="0.6">
      <c r="A12" s="23"/>
      <c r="B12" s="402" t="s">
        <v>176</v>
      </c>
      <c r="C12" s="402"/>
      <c r="D12" s="402"/>
      <c r="E12" s="402"/>
      <c r="F12" s="402"/>
      <c r="G12" s="402"/>
      <c r="H12" s="402"/>
      <c r="I12" s="402"/>
      <c r="J12" s="402"/>
      <c r="K12" s="402"/>
      <c r="L12" s="402"/>
      <c r="M12" s="402"/>
      <c r="N12" s="402"/>
      <c r="O12" s="24"/>
    </row>
    <row r="13" spans="1:15" ht="8.25" customHeight="1" x14ac:dyDescent="0.6">
      <c r="A13" s="25"/>
      <c r="B13" s="61"/>
      <c r="C13" s="61"/>
      <c r="D13" s="61"/>
      <c r="E13" s="61"/>
      <c r="F13" s="12"/>
      <c r="G13" s="12"/>
      <c r="H13" s="12"/>
      <c r="I13" s="61"/>
      <c r="J13" s="61"/>
      <c r="K13" s="61"/>
      <c r="L13" s="61"/>
      <c r="M13" s="61"/>
      <c r="N13" s="12"/>
      <c r="O13" s="31"/>
    </row>
    <row r="14" spans="1:15" ht="12" customHeight="1" x14ac:dyDescent="0.6">
      <c r="A14" s="32"/>
      <c r="B14" s="60"/>
      <c r="C14" s="60"/>
      <c r="D14" s="60"/>
      <c r="E14" s="60"/>
      <c r="F14" s="14"/>
      <c r="G14" s="15"/>
      <c r="H14" s="13"/>
      <c r="I14" s="60"/>
      <c r="J14" s="60"/>
      <c r="K14" s="60"/>
      <c r="L14" s="60"/>
      <c r="M14" s="60"/>
      <c r="N14" s="14"/>
      <c r="O14" s="33"/>
    </row>
    <row r="15" spans="1:15" ht="18.75" customHeight="1" x14ac:dyDescent="0.6">
      <c r="A15" s="23"/>
      <c r="C15" s="57" t="s">
        <v>177</v>
      </c>
      <c r="D15" s="372"/>
      <c r="E15" s="372"/>
      <c r="F15" s="372"/>
      <c r="G15" s="17"/>
      <c r="H15" s="16"/>
      <c r="J15" s="57" t="s">
        <v>177</v>
      </c>
      <c r="K15" s="372"/>
      <c r="L15" s="372"/>
      <c r="M15" s="372"/>
      <c r="N15" s="372"/>
      <c r="O15" s="24"/>
    </row>
    <row r="16" spans="1:15" ht="8.25" customHeight="1" x14ac:dyDescent="0.6">
      <c r="A16" s="23"/>
      <c r="G16" s="17"/>
      <c r="H16" s="16"/>
      <c r="N16" s="10"/>
      <c r="O16" s="24"/>
    </row>
    <row r="17" spans="1:15" ht="18.75" customHeight="1" x14ac:dyDescent="0.6">
      <c r="A17" s="23"/>
      <c r="C17" s="387" t="s">
        <v>178</v>
      </c>
      <c r="D17" s="387"/>
      <c r="E17" s="387"/>
      <c r="F17" s="387"/>
      <c r="G17" s="17"/>
      <c r="H17" s="16"/>
      <c r="J17" s="387" t="s">
        <v>178</v>
      </c>
      <c r="K17" s="387"/>
      <c r="L17" s="387"/>
      <c r="N17" s="10"/>
      <c r="O17" s="24"/>
    </row>
    <row r="18" spans="1:15" ht="18.75" customHeight="1" x14ac:dyDescent="0.6">
      <c r="A18" s="23"/>
      <c r="C18" s="400"/>
      <c r="D18" s="400"/>
      <c r="E18" s="400"/>
      <c r="F18" s="400"/>
      <c r="G18" s="17"/>
      <c r="H18" s="16"/>
      <c r="J18" s="400"/>
      <c r="K18" s="400"/>
      <c r="L18" s="400"/>
      <c r="M18" s="400"/>
      <c r="N18" s="400"/>
      <c r="O18" s="24"/>
    </row>
    <row r="19" spans="1:15" ht="18.75" customHeight="1" x14ac:dyDescent="0.6">
      <c r="A19" s="23"/>
      <c r="C19" s="400"/>
      <c r="D19" s="400"/>
      <c r="E19" s="400"/>
      <c r="F19" s="400"/>
      <c r="G19" s="17"/>
      <c r="H19" s="16"/>
      <c r="J19" s="400"/>
      <c r="K19" s="400"/>
      <c r="L19" s="400"/>
      <c r="M19" s="400"/>
      <c r="N19" s="400"/>
      <c r="O19" s="24"/>
    </row>
    <row r="20" spans="1:15" ht="18.75" customHeight="1" x14ac:dyDescent="0.6">
      <c r="A20" s="23"/>
      <c r="C20" s="401"/>
      <c r="D20" s="401"/>
      <c r="E20" s="401"/>
      <c r="F20" s="401"/>
      <c r="G20" s="17"/>
      <c r="H20" s="16"/>
      <c r="J20" s="401"/>
      <c r="K20" s="401"/>
      <c r="L20" s="401"/>
      <c r="M20" s="401"/>
      <c r="N20" s="401"/>
      <c r="O20" s="24"/>
    </row>
    <row r="21" spans="1:15" ht="8.25" customHeight="1" x14ac:dyDescent="0.6">
      <c r="A21" s="23"/>
      <c r="F21" s="10"/>
      <c r="G21" s="17"/>
      <c r="H21" s="16"/>
      <c r="N21" s="10"/>
      <c r="O21" s="24"/>
    </row>
    <row r="22" spans="1:15" ht="18.75" customHeight="1" x14ac:dyDescent="0.6">
      <c r="A22" s="23"/>
      <c r="B22" s="57">
        <v>95</v>
      </c>
      <c r="C22" s="367" t="s">
        <v>179</v>
      </c>
      <c r="D22" s="367"/>
      <c r="E22" s="57"/>
      <c r="F22" s="161"/>
      <c r="G22" s="17"/>
      <c r="H22" s="16"/>
      <c r="I22" s="57">
        <v>107</v>
      </c>
      <c r="J22" s="367" t="s">
        <v>179</v>
      </c>
      <c r="K22" s="367"/>
      <c r="L22" s="367"/>
      <c r="M22" s="57"/>
      <c r="N22" s="161"/>
      <c r="O22" s="24"/>
    </row>
    <row r="23" spans="1:15" ht="8.25" customHeight="1" x14ac:dyDescent="0.6">
      <c r="A23" s="23"/>
      <c r="F23" s="37"/>
      <c r="G23" s="17"/>
      <c r="H23" s="16"/>
      <c r="N23" s="37"/>
      <c r="O23" s="24"/>
    </row>
    <row r="24" spans="1:15" ht="18.75" customHeight="1" x14ac:dyDescent="0.6">
      <c r="A24" s="23"/>
      <c r="C24" s="367" t="s">
        <v>180</v>
      </c>
      <c r="D24" s="367"/>
      <c r="E24" s="57"/>
      <c r="F24" s="37"/>
      <c r="G24" s="17"/>
      <c r="H24" s="16"/>
      <c r="J24" s="367" t="s">
        <v>180</v>
      </c>
      <c r="K24" s="367"/>
      <c r="L24" s="367"/>
      <c r="M24" s="57"/>
      <c r="N24" s="37"/>
      <c r="O24" s="24"/>
    </row>
    <row r="25" spans="1:15" ht="18.75" customHeight="1" x14ac:dyDescent="0.6">
      <c r="A25" s="23"/>
      <c r="C25" s="367" t="s">
        <v>181</v>
      </c>
      <c r="D25" s="367"/>
      <c r="E25" s="57"/>
      <c r="F25" s="37"/>
      <c r="G25" s="17"/>
      <c r="H25" s="16"/>
      <c r="J25" s="367" t="s">
        <v>181</v>
      </c>
      <c r="K25" s="367"/>
      <c r="L25" s="367"/>
      <c r="M25" s="57"/>
      <c r="N25" s="37"/>
      <c r="O25" s="24"/>
    </row>
    <row r="26" spans="1:15" ht="18.75" customHeight="1" x14ac:dyDescent="0.6">
      <c r="A26" s="23"/>
      <c r="B26" s="10">
        <v>96</v>
      </c>
      <c r="C26" s="372"/>
      <c r="D26" s="372"/>
      <c r="F26" s="161"/>
      <c r="G26" s="17"/>
      <c r="H26" s="16"/>
      <c r="I26" s="10">
        <v>108</v>
      </c>
      <c r="J26" s="372"/>
      <c r="K26" s="372"/>
      <c r="L26" s="372"/>
      <c r="N26" s="161"/>
      <c r="O26" s="24"/>
    </row>
    <row r="27" spans="1:15" ht="18.75" customHeight="1" x14ac:dyDescent="0.6">
      <c r="A27" s="23"/>
      <c r="B27" s="10">
        <v>97</v>
      </c>
      <c r="C27" s="371"/>
      <c r="D27" s="371"/>
      <c r="F27" s="162"/>
      <c r="G27" s="17"/>
      <c r="H27" s="16"/>
      <c r="I27" s="10">
        <v>109</v>
      </c>
      <c r="J27" s="371"/>
      <c r="K27" s="371"/>
      <c r="L27" s="371"/>
      <c r="N27" s="162"/>
      <c r="O27" s="24"/>
    </row>
    <row r="28" spans="1:15" ht="18.75" customHeight="1" x14ac:dyDescent="0.6">
      <c r="A28" s="23"/>
      <c r="B28" s="10">
        <v>98</v>
      </c>
      <c r="C28" s="371"/>
      <c r="D28" s="371"/>
      <c r="F28" s="162"/>
      <c r="G28" s="17"/>
      <c r="H28" s="16"/>
      <c r="I28" s="10">
        <v>110</v>
      </c>
      <c r="J28" s="371"/>
      <c r="K28" s="371"/>
      <c r="L28" s="371"/>
      <c r="N28" s="162"/>
      <c r="O28" s="24"/>
    </row>
    <row r="29" spans="1:15" ht="18.75" customHeight="1" thickBot="1" x14ac:dyDescent="0.65">
      <c r="A29" s="23"/>
      <c r="B29" s="57">
        <v>99</v>
      </c>
      <c r="C29" s="367" t="s">
        <v>182</v>
      </c>
      <c r="D29" s="367"/>
      <c r="E29" s="57"/>
      <c r="F29" s="38">
        <f>SUM(F26:F28)</f>
        <v>0</v>
      </c>
      <c r="G29" s="17"/>
      <c r="H29" s="16"/>
      <c r="I29" s="57">
        <v>111</v>
      </c>
      <c r="J29" s="367" t="s">
        <v>183</v>
      </c>
      <c r="K29" s="367"/>
      <c r="L29" s="367"/>
      <c r="M29" s="57"/>
      <c r="N29" s="38">
        <f>SUM(N26:N28)</f>
        <v>0</v>
      </c>
      <c r="O29" s="24"/>
    </row>
    <row r="30" spans="1:15" ht="8.25" customHeight="1" thickTop="1" x14ac:dyDescent="0.6">
      <c r="A30" s="23"/>
      <c r="F30" s="37"/>
      <c r="G30" s="17"/>
      <c r="H30" s="16"/>
      <c r="N30" s="37"/>
      <c r="O30" s="24"/>
    </row>
    <row r="31" spans="1:15" ht="18.75" customHeight="1" x14ac:dyDescent="0.6">
      <c r="A31" s="23"/>
      <c r="C31" s="367" t="s">
        <v>184</v>
      </c>
      <c r="D31" s="367"/>
      <c r="E31" s="57"/>
      <c r="F31" s="37"/>
      <c r="G31" s="17"/>
      <c r="H31" s="16"/>
      <c r="J31" s="367" t="s">
        <v>184</v>
      </c>
      <c r="K31" s="367"/>
      <c r="L31" s="367"/>
      <c r="M31" s="57"/>
      <c r="N31" s="37"/>
      <c r="O31" s="24"/>
    </row>
    <row r="32" spans="1:15" ht="18.75" customHeight="1" x14ac:dyDescent="0.6">
      <c r="A32" s="23"/>
      <c r="C32" s="367" t="s">
        <v>185</v>
      </c>
      <c r="D32" s="367"/>
      <c r="E32" s="57"/>
      <c r="F32" s="37"/>
      <c r="G32" s="17"/>
      <c r="H32" s="16"/>
      <c r="J32" s="367" t="s">
        <v>185</v>
      </c>
      <c r="K32" s="367"/>
      <c r="L32" s="367"/>
      <c r="M32" s="57"/>
      <c r="N32" s="37"/>
      <c r="O32" s="24"/>
    </row>
    <row r="33" spans="1:15" ht="18.75" customHeight="1" x14ac:dyDescent="0.6">
      <c r="A33" s="23"/>
      <c r="B33" s="10">
        <v>100</v>
      </c>
      <c r="C33" s="372"/>
      <c r="D33" s="372"/>
      <c r="F33" s="161"/>
      <c r="G33" s="17"/>
      <c r="H33" s="16"/>
      <c r="I33" s="10">
        <v>112</v>
      </c>
      <c r="J33" s="372"/>
      <c r="K33" s="372"/>
      <c r="L33" s="372"/>
      <c r="N33" s="161"/>
      <c r="O33" s="24"/>
    </row>
    <row r="34" spans="1:15" ht="18.75" customHeight="1" x14ac:dyDescent="0.6">
      <c r="A34" s="23"/>
      <c r="B34" s="10">
        <v>101</v>
      </c>
      <c r="C34" s="371"/>
      <c r="D34" s="371"/>
      <c r="F34" s="162"/>
      <c r="G34" s="17"/>
      <c r="H34" s="16"/>
      <c r="I34" s="10">
        <v>113</v>
      </c>
      <c r="J34" s="371"/>
      <c r="K34" s="371"/>
      <c r="L34" s="371"/>
      <c r="N34" s="162"/>
      <c r="O34" s="24"/>
    </row>
    <row r="35" spans="1:15" ht="18.75" customHeight="1" x14ac:dyDescent="0.6">
      <c r="A35" s="23"/>
      <c r="B35" s="10">
        <v>102</v>
      </c>
      <c r="C35" s="371"/>
      <c r="D35" s="371"/>
      <c r="F35" s="162"/>
      <c r="G35" s="17"/>
      <c r="H35" s="16"/>
      <c r="I35" s="10">
        <v>114</v>
      </c>
      <c r="J35" s="371"/>
      <c r="K35" s="371"/>
      <c r="L35" s="371"/>
      <c r="N35" s="162"/>
      <c r="O35" s="24"/>
    </row>
    <row r="36" spans="1:15" ht="18.75" customHeight="1" x14ac:dyDescent="0.6">
      <c r="A36" s="23"/>
      <c r="B36" s="10">
        <v>103</v>
      </c>
      <c r="C36" s="371"/>
      <c r="D36" s="371"/>
      <c r="F36" s="162"/>
      <c r="G36" s="17"/>
      <c r="H36" s="16"/>
      <c r="I36" s="10">
        <v>115</v>
      </c>
      <c r="J36" s="371"/>
      <c r="K36" s="371"/>
      <c r="L36" s="371"/>
      <c r="N36" s="162"/>
      <c r="O36" s="24"/>
    </row>
    <row r="37" spans="1:15" ht="18.75" customHeight="1" x14ac:dyDescent="0.6">
      <c r="A37" s="23"/>
      <c r="B37" s="10">
        <v>104</v>
      </c>
      <c r="C37" s="371"/>
      <c r="D37" s="371"/>
      <c r="F37" s="162"/>
      <c r="G37" s="17"/>
      <c r="H37" s="16"/>
      <c r="I37" s="10">
        <v>116</v>
      </c>
      <c r="J37" s="371"/>
      <c r="K37" s="371"/>
      <c r="L37" s="371"/>
      <c r="N37" s="162"/>
      <c r="O37" s="24"/>
    </row>
    <row r="38" spans="1:15" ht="18.75" customHeight="1" thickBot="1" x14ac:dyDescent="0.65">
      <c r="A38" s="23"/>
      <c r="B38" s="57">
        <v>105</v>
      </c>
      <c r="C38" s="367" t="s">
        <v>186</v>
      </c>
      <c r="D38" s="367"/>
      <c r="E38" s="57"/>
      <c r="F38" s="38">
        <f>SUM(F33:F37)</f>
        <v>0</v>
      </c>
      <c r="G38" s="17"/>
      <c r="H38" s="16"/>
      <c r="I38" s="57">
        <v>117</v>
      </c>
      <c r="J38" s="367" t="s">
        <v>187</v>
      </c>
      <c r="K38" s="367"/>
      <c r="L38" s="367"/>
      <c r="M38" s="57"/>
      <c r="N38" s="38">
        <f>SUM(N33:N37)</f>
        <v>0</v>
      </c>
      <c r="O38" s="24"/>
    </row>
    <row r="39" spans="1:15" ht="8.25" customHeight="1" thickTop="1" x14ac:dyDescent="0.6">
      <c r="A39" s="23"/>
      <c r="F39" s="37"/>
      <c r="G39" s="17"/>
      <c r="H39" s="16"/>
      <c r="N39" s="37"/>
      <c r="O39" s="24"/>
    </row>
    <row r="40" spans="1:15" ht="18.75" customHeight="1" thickBot="1" x14ac:dyDescent="0.65">
      <c r="A40" s="23"/>
      <c r="B40" s="57">
        <v>106</v>
      </c>
      <c r="C40" s="367" t="s">
        <v>188</v>
      </c>
      <c r="D40" s="367"/>
      <c r="E40" s="57"/>
      <c r="F40" s="59">
        <f>F22+F29-F38</f>
        <v>0</v>
      </c>
      <c r="G40" s="17"/>
      <c r="H40" s="16"/>
      <c r="I40" s="57">
        <v>118</v>
      </c>
      <c r="J40" s="367" t="s">
        <v>189</v>
      </c>
      <c r="K40" s="367"/>
      <c r="L40" s="367"/>
      <c r="M40" s="57"/>
      <c r="N40" s="59">
        <f>N22+N29-N38</f>
        <v>0</v>
      </c>
      <c r="O40" s="24"/>
    </row>
    <row r="41" spans="1:15" ht="12" customHeight="1" thickTop="1" thickBot="1" x14ac:dyDescent="0.65">
      <c r="A41" s="26"/>
      <c r="B41" s="27"/>
      <c r="C41" s="27"/>
      <c r="D41" s="27"/>
      <c r="E41" s="27"/>
      <c r="F41" s="28"/>
      <c r="G41" s="29"/>
      <c r="H41" s="34"/>
      <c r="I41" s="27"/>
      <c r="J41" s="27"/>
      <c r="K41" s="27"/>
      <c r="L41" s="27"/>
      <c r="M41" s="27"/>
      <c r="N41" s="28"/>
      <c r="O41" s="30"/>
    </row>
    <row r="42" spans="1:15" ht="18.75" customHeight="1" x14ac:dyDescent="0.6"/>
    <row r="43" spans="1:15" ht="18.75" customHeight="1" x14ac:dyDescent="0.6"/>
    <row r="44" spans="1:15" ht="18.75" customHeight="1" x14ac:dyDescent="0.6"/>
    <row r="45" spans="1:15" ht="18.75" customHeight="1" x14ac:dyDescent="0.6"/>
    <row r="46" spans="1:15" ht="18.75" customHeight="1" x14ac:dyDescent="0.6"/>
    <row r="47" spans="1:15" ht="18.75" customHeight="1" x14ac:dyDescent="0.6"/>
    <row r="48" spans="1:15" ht="18.75" customHeight="1" x14ac:dyDescent="0.6"/>
    <row r="49" spans="2:13" ht="18.75" customHeight="1" x14ac:dyDescent="0.6"/>
    <row r="50" spans="2:13" ht="18.75" customHeight="1" x14ac:dyDescent="0.6"/>
    <row r="51" spans="2:13" ht="18.75" customHeight="1" x14ac:dyDescent="0.6"/>
    <row r="52" spans="2:13" ht="18.75" customHeight="1" x14ac:dyDescent="0.6"/>
    <row r="53" spans="2:13" ht="18.75" customHeight="1" x14ac:dyDescent="0.6"/>
    <row r="54" spans="2:13" ht="18.75" customHeight="1" x14ac:dyDescent="0.6"/>
    <row r="55" spans="2:13" ht="18.75" customHeight="1" x14ac:dyDescent="0.6"/>
    <row r="56" spans="2:13" ht="18.75" customHeight="1" x14ac:dyDescent="0.6">
      <c r="B56" s="11"/>
      <c r="C56" s="11"/>
      <c r="D56" s="11"/>
      <c r="E56" s="11"/>
      <c r="I56" s="11"/>
      <c r="J56" s="11"/>
      <c r="K56" s="11"/>
      <c r="L56" s="11"/>
      <c r="M56" s="11"/>
    </row>
    <row r="57" spans="2:13" ht="18.75" customHeight="1" x14ac:dyDescent="0.6">
      <c r="B57" s="11"/>
      <c r="C57" s="11"/>
      <c r="D57" s="11"/>
      <c r="E57" s="11"/>
      <c r="I57" s="11"/>
      <c r="J57" s="11"/>
      <c r="K57" s="11"/>
      <c r="L57" s="11"/>
      <c r="M57" s="11"/>
    </row>
    <row r="58" spans="2:13" ht="18.75" customHeight="1" x14ac:dyDescent="0.6">
      <c r="B58" s="11"/>
      <c r="C58" s="11"/>
      <c r="D58" s="11"/>
      <c r="E58" s="11"/>
      <c r="I58" s="11"/>
      <c r="J58" s="11"/>
      <c r="K58" s="11"/>
      <c r="L58" s="11"/>
      <c r="M58" s="11"/>
    </row>
    <row r="59" spans="2:13" ht="18.75" customHeight="1" x14ac:dyDescent="0.6">
      <c r="B59" s="11"/>
      <c r="C59" s="11"/>
      <c r="D59" s="11"/>
      <c r="E59" s="11"/>
      <c r="I59" s="11"/>
      <c r="J59" s="11"/>
      <c r="K59" s="11"/>
      <c r="L59" s="11"/>
      <c r="M59" s="11"/>
    </row>
    <row r="60" spans="2:13" ht="18.75" customHeight="1" x14ac:dyDescent="0.6">
      <c r="B60" s="11"/>
      <c r="C60" s="11"/>
      <c r="D60" s="11"/>
      <c r="E60" s="11"/>
      <c r="I60" s="11"/>
      <c r="J60" s="11"/>
      <c r="K60" s="11"/>
      <c r="L60" s="11"/>
      <c r="M60" s="11"/>
    </row>
    <row r="61" spans="2:13" ht="18.75" customHeight="1" x14ac:dyDescent="0.6">
      <c r="B61" s="11"/>
      <c r="C61" s="11"/>
      <c r="D61" s="11"/>
      <c r="E61" s="11"/>
      <c r="I61" s="11"/>
      <c r="J61" s="11"/>
      <c r="K61" s="11"/>
      <c r="L61" s="11"/>
      <c r="M61" s="11"/>
    </row>
    <row r="62" spans="2:13" ht="18.75" customHeight="1" x14ac:dyDescent="0.6">
      <c r="B62" s="11"/>
      <c r="C62" s="11"/>
      <c r="D62" s="11"/>
      <c r="E62" s="11"/>
      <c r="I62" s="11"/>
      <c r="J62" s="11"/>
      <c r="K62" s="11"/>
      <c r="L62" s="11"/>
      <c r="M62" s="11"/>
    </row>
    <row r="63" spans="2:13" ht="18.75" customHeight="1" x14ac:dyDescent="0.6">
      <c r="B63" s="11"/>
      <c r="C63" s="11"/>
      <c r="D63" s="11"/>
      <c r="E63" s="11"/>
      <c r="I63" s="11"/>
      <c r="J63" s="11"/>
      <c r="K63" s="11"/>
      <c r="L63" s="11"/>
      <c r="M63" s="11"/>
    </row>
    <row r="64" spans="2:13" ht="18.75" customHeight="1" x14ac:dyDescent="0.6">
      <c r="B64" s="11"/>
      <c r="C64" s="11"/>
      <c r="D64" s="11"/>
      <c r="E64" s="11"/>
      <c r="I64" s="11"/>
      <c r="J64" s="11"/>
      <c r="K64" s="11"/>
      <c r="L64" s="11"/>
      <c r="M64" s="11"/>
    </row>
    <row r="65" s="11" customFormat="1" ht="18.75" customHeight="1" x14ac:dyDescent="0.6"/>
    <row r="66" s="11" customFormat="1" ht="18.75" customHeight="1" x14ac:dyDescent="0.6"/>
    <row r="67" s="11" customFormat="1" ht="18.75" customHeight="1" x14ac:dyDescent="0.6"/>
    <row r="68" s="11" customFormat="1" ht="18.75" customHeight="1" x14ac:dyDescent="0.6"/>
    <row r="69" s="11" customFormat="1" ht="18.75" customHeight="1" x14ac:dyDescent="0.6"/>
    <row r="70" s="11" customFormat="1" ht="18.75" customHeight="1" x14ac:dyDescent="0.6"/>
    <row r="71" s="11" customFormat="1" ht="18.75" customHeight="1" x14ac:dyDescent="0.6"/>
    <row r="72" s="11" customFormat="1" ht="18.75" customHeight="1" x14ac:dyDescent="0.6"/>
    <row r="73" s="11" customFormat="1" ht="18.75" customHeight="1" x14ac:dyDescent="0.6"/>
    <row r="74" s="11" customFormat="1" ht="18.75" customHeight="1" x14ac:dyDescent="0.6"/>
    <row r="75" s="11" customFormat="1" ht="18.75" customHeight="1" x14ac:dyDescent="0.6"/>
    <row r="76" s="11" customFormat="1" ht="18.75" customHeight="1" x14ac:dyDescent="0.6"/>
    <row r="77" s="11" customFormat="1" ht="18.75" customHeight="1" x14ac:dyDescent="0.6"/>
    <row r="78" s="11" customFormat="1" ht="18.75" customHeight="1" x14ac:dyDescent="0.6"/>
    <row r="79" s="11" customFormat="1" ht="18.75" customHeight="1" x14ac:dyDescent="0.6"/>
    <row r="80" s="11" customFormat="1" ht="18.75" customHeight="1" x14ac:dyDescent="0.6"/>
    <row r="81" s="11" customFormat="1" ht="18.75" customHeight="1" x14ac:dyDescent="0.6"/>
    <row r="82" s="11" customFormat="1" ht="18.75" customHeight="1" x14ac:dyDescent="0.6"/>
    <row r="83" s="11" customFormat="1" ht="18.75" customHeight="1" x14ac:dyDescent="0.6"/>
    <row r="84" s="11" customFormat="1" ht="18.75" customHeight="1" x14ac:dyDescent="0.6"/>
    <row r="85" s="11" customFormat="1" ht="18.75" customHeight="1" x14ac:dyDescent="0.6"/>
    <row r="86" s="11" customFormat="1" ht="18.75" customHeight="1" x14ac:dyDescent="0.6"/>
    <row r="87" s="11" customFormat="1" ht="18.75" customHeight="1" x14ac:dyDescent="0.6"/>
    <row r="88" s="11" customFormat="1" ht="18.75" customHeight="1" x14ac:dyDescent="0.6"/>
    <row r="89" s="11" customFormat="1" ht="18.75" customHeight="1" x14ac:dyDescent="0.6"/>
    <row r="90" s="11" customFormat="1" ht="18.75" customHeight="1" x14ac:dyDescent="0.6"/>
    <row r="91" s="11" customFormat="1" ht="18.75" customHeight="1" x14ac:dyDescent="0.6"/>
    <row r="92" s="11" customFormat="1" ht="18.75" customHeight="1" x14ac:dyDescent="0.6"/>
    <row r="93" s="11" customFormat="1" ht="18.75" customHeight="1" x14ac:dyDescent="0.6"/>
    <row r="94" s="11" customFormat="1" ht="18.75" customHeight="1" x14ac:dyDescent="0.6"/>
    <row r="95" s="11" customFormat="1" ht="18.75" customHeight="1" x14ac:dyDescent="0.6"/>
    <row r="96" s="11" customFormat="1" ht="18.75" customHeight="1" x14ac:dyDescent="0.6"/>
    <row r="97" s="11" customFormat="1" ht="18.75" customHeight="1" x14ac:dyDescent="0.6"/>
    <row r="98" s="11" customFormat="1" ht="18.75" customHeight="1" x14ac:dyDescent="0.6"/>
    <row r="99" s="11" customFormat="1" ht="18.75" customHeight="1" x14ac:dyDescent="0.6"/>
    <row r="100" s="11" customFormat="1" ht="18.75" customHeight="1" x14ac:dyDescent="0.6"/>
    <row r="101" s="11" customFormat="1" ht="18.75" customHeight="1" x14ac:dyDescent="0.6"/>
    <row r="102" s="11" customFormat="1" ht="18.75" customHeight="1" x14ac:dyDescent="0.6"/>
    <row r="103" s="11" customFormat="1" ht="18.75" customHeight="1" x14ac:dyDescent="0.6"/>
    <row r="104" s="11" customFormat="1" ht="18.75" customHeight="1" x14ac:dyDescent="0.6"/>
    <row r="105" s="11" customFormat="1" ht="18.75" customHeight="1" x14ac:dyDescent="0.6"/>
    <row r="106" s="11" customFormat="1" ht="18.75" customHeight="1" x14ac:dyDescent="0.6"/>
    <row r="107" s="11" customFormat="1" ht="18.75" customHeight="1" x14ac:dyDescent="0.6"/>
    <row r="108" s="11" customFormat="1" ht="18.75" customHeight="1" x14ac:dyDescent="0.6"/>
    <row r="109" s="11" customFormat="1" ht="18.75" customHeight="1" x14ac:dyDescent="0.6"/>
    <row r="110" s="11" customFormat="1" ht="18.75" customHeight="1" x14ac:dyDescent="0.6"/>
    <row r="111" s="11" customFormat="1" ht="18.75" customHeight="1" x14ac:dyDescent="0.6"/>
    <row r="112" s="11" customFormat="1" ht="18.75" customHeight="1" x14ac:dyDescent="0.6"/>
    <row r="113" s="11" customFormat="1" ht="18.75" customHeight="1" x14ac:dyDescent="0.6"/>
  </sheetData>
  <sheetProtection algorithmName="SHA-512" hashValue="6JK+HiIQDCBHGZTJfJtV+HqRXGsGUPya2DDXZONV/L4x1xHDg9FPf7ezBloeCxDcGE/r1Jqu584lzPXskXUPYQ==" saltValue="nYOXuNyLSy2580QvlwrnaQ==" spinCount="100000" sheet="1" objects="1" scenarios="1"/>
  <mergeCells count="43">
    <mergeCell ref="B5:N8"/>
    <mergeCell ref="B10:N10"/>
    <mergeCell ref="B12:N12"/>
    <mergeCell ref="L2:M2"/>
    <mergeCell ref="A2:K2"/>
    <mergeCell ref="C22:D22"/>
    <mergeCell ref="J22:L22"/>
    <mergeCell ref="C18:F20"/>
    <mergeCell ref="J18:N20"/>
    <mergeCell ref="D15:F15"/>
    <mergeCell ref="C17:F17"/>
    <mergeCell ref="J17:L17"/>
    <mergeCell ref="K15:N15"/>
    <mergeCell ref="C24:D24"/>
    <mergeCell ref="J24:L24"/>
    <mergeCell ref="C25:D25"/>
    <mergeCell ref="J25:L25"/>
    <mergeCell ref="C26:D26"/>
    <mergeCell ref="J26:L26"/>
    <mergeCell ref="C27:D27"/>
    <mergeCell ref="J27:L27"/>
    <mergeCell ref="C28:D28"/>
    <mergeCell ref="J28:L28"/>
    <mergeCell ref="C29:D29"/>
    <mergeCell ref="J29:L29"/>
    <mergeCell ref="C31:D31"/>
    <mergeCell ref="J31:L31"/>
    <mergeCell ref="C32:D32"/>
    <mergeCell ref="J32:L32"/>
    <mergeCell ref="C33:D33"/>
    <mergeCell ref="J33:L33"/>
    <mergeCell ref="C34:D34"/>
    <mergeCell ref="J34:L34"/>
    <mergeCell ref="C35:D35"/>
    <mergeCell ref="J35:L35"/>
    <mergeCell ref="C36:D36"/>
    <mergeCell ref="J36:L36"/>
    <mergeCell ref="C37:D37"/>
    <mergeCell ref="J37:L37"/>
    <mergeCell ref="C38:D38"/>
    <mergeCell ref="J38:L38"/>
    <mergeCell ref="C40:D40"/>
    <mergeCell ref="J40:L40"/>
  </mergeCells>
  <conditionalFormatting sqref="F22 N22 F26:F28 N26:N28 F33:F37 N33:N37">
    <cfRule type="cellIs" dxfId="12" priority="11" operator="lessThan">
      <formula>0</formula>
    </cfRule>
  </conditionalFormatting>
  <conditionalFormatting sqref="F29 N29 F38 N38 F40 N40">
    <cfRule type="cellIs" dxfId="11" priority="12" operator="equal">
      <formula>0</formula>
    </cfRule>
  </conditionalFormatting>
  <dataValidations xWindow="1067" yWindow="652" count="7">
    <dataValidation allowBlank="1" showInputMessage="1" showErrorMessage="1" promptTitle="Restricted fund description" prompt="Please give a brief description of the restricted fund, including why it is restricted and the terms of the restriction." sqref="C18:F20 J18:N20" xr:uid="{00000000-0002-0000-0600-000000000000}"/>
    <dataValidation allowBlank="1" showInputMessage="1" showErrorMessage="1" promptTitle="Restricted fund name" prompt="Please give the name of this restricted fund." sqref="D15:F15 K15:N15" xr:uid="{00000000-0002-0000-0600-000001000000}"/>
    <dataValidation type="decimal" allowBlank="1" showInputMessage="1" showErrorMessage="1" errorTitle="Numerical amount required" error="Please enter a numerical amount only." promptTitle="Restricted fund opening balance" prompt="Please give the opening balance of the restricted fund as at 1 July 2021." sqref="N22 F22" xr:uid="{00000000-0002-0000-0600-000002000000}">
      <formula1>-999999999</formula1>
      <formula2>999999999</formula2>
    </dataValidation>
    <dataValidation type="decimal" allowBlank="1" showInputMessage="1" showErrorMessage="1" errorTitle="Numerical amount required" error="Please enter a numerical amount only." promptTitle="Restricted fund income" prompt="Please record any income to the restricted fund during the year. The income recorded here MUST also be included at Section 3 or 4 (as appropriate), and you should use the space to the left to specify the line it appears on within these sections." sqref="F26:F28 N26:N28" xr:uid="{00000000-0002-0000-0600-000003000000}">
      <formula1>-999999999</formula1>
      <formula2>999999999</formula2>
    </dataValidation>
    <dataValidation type="decimal" allowBlank="1" showInputMessage="1" showErrorMessage="1" errorTitle="Numerical amount required" error="Please enter a numerical amount only." promptTitle="Restricted fund expenditure" prompt="Please record any expenditure from the restricted fund during the year. The amounts recorded here MUST also be included at Section 3 or 4 (as appropriate), and you should use the space to the left to specify the line they appear on within these sections." sqref="F33:F37 N33:N37" xr:uid="{00000000-0002-0000-0600-000004000000}">
      <formula1>-999999999</formula1>
      <formula2>999999999</formula2>
    </dataValidation>
    <dataValidation allowBlank="1" showInputMessage="1" showErrorMessage="1" promptTitle="Restricted fund income" prompt="Please specify (by number or name), which line within Section 3 or 4 of the return includes the restricted income recorded here." sqref="C26:D28 J26:L28" xr:uid="{00000000-0002-0000-0600-000005000000}"/>
    <dataValidation allowBlank="1" showInputMessage="1" showErrorMessage="1" promptTitle="Restricted fund expenditure" prompt="Please specify (by number or name), which line within Section 3 or 4 of the return includes the restricted expenditure recorded here." sqref="C33:D37 J33:L37" xr:uid="{00000000-0002-0000-0600-000006000000}"/>
  </dataValidations>
  <pageMargins left="0.7" right="0.7" top="0.75" bottom="0.75" header="0.3" footer="0.3"/>
  <pageSetup paperSize="9" scale="71" orientation="landscape" r:id="rId1"/>
  <extLst>
    <ext xmlns:x14="http://schemas.microsoft.com/office/spreadsheetml/2009/9/main" uri="{78C0D931-6437-407d-A8EE-F0AAD7539E65}">
      <x14:conditionalFormattings>
        <x14:conditionalFormatting xmlns:xm="http://schemas.microsoft.com/office/excel/2006/main">
          <x14:cfRule type="expression" priority="6" id="{D1CF1BCE-03FA-4CAA-9C59-9815D8447DEF}">
            <xm:f>'Validation Checks'!$C49="FAIL"</xm:f>
            <x14:dxf>
              <fill>
                <patternFill>
                  <bgColor theme="5" tint="0.39994506668294322"/>
                </patternFill>
              </fill>
            </x14:dxf>
          </x14:cfRule>
          <xm:sqref>C26:D28</xm:sqref>
        </x14:conditionalFormatting>
        <x14:conditionalFormatting xmlns:xm="http://schemas.microsoft.com/office/excel/2006/main">
          <x14:cfRule type="expression" priority="5" id="{D1CD7D29-3CE6-432C-B545-69CC97EC4BE8}">
            <xm:f>'Validation Checks'!$C52="FAIL"</xm:f>
            <x14:dxf>
              <fill>
                <patternFill>
                  <bgColor theme="5" tint="0.39994506668294322"/>
                </patternFill>
              </fill>
            </x14:dxf>
          </x14:cfRule>
          <xm:sqref>C33:D37</xm:sqref>
        </x14:conditionalFormatting>
        <x14:conditionalFormatting xmlns:xm="http://schemas.microsoft.com/office/excel/2006/main">
          <x14:cfRule type="expression" priority="9" id="{48013EB9-35CB-4CA4-A55D-4040BBBD73C4}">
            <xm:f>'Validation Checks'!$C$46="FAIL"</xm:f>
            <x14:dxf>
              <fill>
                <patternFill>
                  <bgColor theme="5" tint="0.39994506668294322"/>
                </patternFill>
              </fill>
            </x14:dxf>
          </x14:cfRule>
          <xm:sqref>C18:F20</xm:sqref>
        </x14:conditionalFormatting>
        <x14:conditionalFormatting xmlns:xm="http://schemas.microsoft.com/office/excel/2006/main">
          <x14:cfRule type="expression" priority="10" id="{0394626E-3000-4862-A60F-19FA8A4DF2CF}">
            <xm:f>'Validation Checks'!$C$45="FAIL"</xm:f>
            <x14:dxf>
              <fill>
                <patternFill>
                  <bgColor theme="5" tint="0.39994506668294322"/>
                </patternFill>
              </fill>
            </x14:dxf>
          </x14:cfRule>
          <xm:sqref>D15:F15</xm:sqref>
        </x14:conditionalFormatting>
        <x14:conditionalFormatting xmlns:xm="http://schemas.microsoft.com/office/excel/2006/main">
          <x14:cfRule type="expression" priority="4" id="{9BC76392-988A-49D8-94A8-6F7C2991A64B}">
            <xm:f>'Validation Checks'!$C57="FAIL"</xm:f>
            <x14:dxf>
              <fill>
                <patternFill>
                  <bgColor theme="5" tint="0.39994506668294322"/>
                </patternFill>
              </fill>
            </x14:dxf>
          </x14:cfRule>
          <xm:sqref>J26:L28</xm:sqref>
        </x14:conditionalFormatting>
        <x14:conditionalFormatting xmlns:xm="http://schemas.microsoft.com/office/excel/2006/main">
          <x14:cfRule type="expression" priority="3" id="{7B224396-EC11-40CD-B49C-6F9507D1C4BA}">
            <xm:f>'Validation Checks'!$C60="FAIL"</xm:f>
            <x14:dxf>
              <fill>
                <patternFill>
                  <bgColor theme="5" tint="0.39994506668294322"/>
                </patternFill>
              </fill>
            </x14:dxf>
          </x14:cfRule>
          <xm:sqref>J33:L37</xm:sqref>
        </x14:conditionalFormatting>
        <x14:conditionalFormatting xmlns:xm="http://schemas.microsoft.com/office/excel/2006/main">
          <x14:cfRule type="expression" priority="7" id="{64A66E9C-0DC1-4BE6-BA7C-3CF8946677B6}">
            <xm:f>'Validation Checks'!$C$48="FAIL"</xm:f>
            <x14:dxf>
              <fill>
                <patternFill>
                  <bgColor theme="5" tint="0.39994506668294322"/>
                </patternFill>
              </fill>
            </x14:dxf>
          </x14:cfRule>
          <xm:sqref>J18:N20</xm:sqref>
        </x14:conditionalFormatting>
        <x14:conditionalFormatting xmlns:xm="http://schemas.microsoft.com/office/excel/2006/main">
          <x14:cfRule type="expression" priority="8" id="{CD28AD34-8F08-40A0-81A1-EADAB69D18C6}">
            <xm:f>'Validation Checks'!$C$47="FAIL"</xm:f>
            <x14:dxf>
              <fill>
                <patternFill>
                  <bgColor theme="5" tint="0.39994506668294322"/>
                </patternFill>
              </fill>
            </x14:dxf>
          </x14:cfRule>
          <xm:sqref>K15:N15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pageSetUpPr fitToPage="1"/>
  </sheetPr>
  <dimension ref="A1:J123"/>
  <sheetViews>
    <sheetView topLeftCell="A37" zoomScale="85" zoomScaleNormal="85" workbookViewId="0">
      <selection activeCell="B48" sqref="B48"/>
    </sheetView>
  </sheetViews>
  <sheetFormatPr defaultColWidth="9.26171875" defaultRowHeight="15.6" x14ac:dyDescent="0.6"/>
  <cols>
    <col min="1" max="1" width="2.26171875" style="11" customWidth="1"/>
    <col min="2" max="2" width="11" style="10" customWidth="1"/>
    <col min="3" max="3" width="12.578125" style="10" customWidth="1"/>
    <col min="4" max="4" width="1.41796875" style="11" customWidth="1"/>
    <col min="5" max="5" width="5.26171875" style="11" customWidth="1"/>
    <col min="6" max="6" width="10.26171875" style="11" customWidth="1"/>
    <col min="7" max="7" width="39.578125" style="10" customWidth="1"/>
    <col min="8" max="8" width="31.68359375" style="10" customWidth="1"/>
    <col min="9" max="9" width="12.578125" style="11" customWidth="1"/>
    <col min="10" max="10" width="2.26171875" style="11" customWidth="1"/>
    <col min="11" max="16384" width="9.26171875" style="11"/>
  </cols>
  <sheetData>
    <row r="1" spans="1:10" ht="12" customHeight="1" x14ac:dyDescent="0.6">
      <c r="A1" s="19"/>
      <c r="B1" s="20"/>
      <c r="C1" s="20"/>
      <c r="D1" s="21"/>
      <c r="E1" s="21"/>
      <c r="F1" s="21"/>
      <c r="G1" s="20"/>
      <c r="H1" s="66"/>
      <c r="I1" s="21"/>
      <c r="J1" s="22"/>
    </row>
    <row r="2" spans="1:10" ht="33.75" customHeight="1" x14ac:dyDescent="1.2">
      <c r="A2" s="383" t="s">
        <v>190</v>
      </c>
      <c r="B2" s="377"/>
      <c r="C2" s="377"/>
      <c r="D2" s="377"/>
      <c r="E2" s="377"/>
      <c r="F2" s="377"/>
      <c r="G2" s="384"/>
      <c r="H2" s="62" t="s">
        <v>131</v>
      </c>
      <c r="I2" s="75">
        <f>'Section 1'!N5</f>
        <v>0</v>
      </c>
      <c r="J2" s="24"/>
    </row>
    <row r="3" spans="1:10" ht="12" customHeight="1" x14ac:dyDescent="0.6">
      <c r="A3" s="25"/>
      <c r="B3" s="61"/>
      <c r="C3" s="61"/>
      <c r="D3" s="12"/>
      <c r="E3" s="12"/>
      <c r="F3" s="12"/>
      <c r="G3" s="61"/>
      <c r="H3" s="65"/>
      <c r="I3" s="12"/>
      <c r="J3" s="31"/>
    </row>
    <row r="4" spans="1:10" ht="12" customHeight="1" x14ac:dyDescent="0.6">
      <c r="A4" s="32"/>
      <c r="B4" s="60"/>
      <c r="C4" s="60"/>
      <c r="D4" s="14"/>
      <c r="E4" s="14"/>
      <c r="F4" s="14"/>
      <c r="G4" s="60"/>
      <c r="H4" s="60"/>
      <c r="I4" s="14"/>
      <c r="J4" s="33"/>
    </row>
    <row r="5" spans="1:10" ht="15.75" customHeight="1" x14ac:dyDescent="0.6">
      <c r="A5" s="23"/>
      <c r="B5" s="402" t="s">
        <v>191</v>
      </c>
      <c r="C5" s="402"/>
      <c r="D5" s="402"/>
      <c r="E5" s="402"/>
      <c r="F5" s="402"/>
      <c r="G5" s="402"/>
      <c r="H5" s="402"/>
      <c r="I5" s="402"/>
      <c r="J5" s="24"/>
    </row>
    <row r="6" spans="1:10" ht="15.75" customHeight="1" x14ac:dyDescent="0.6">
      <c r="A6" s="23"/>
      <c r="B6" s="402"/>
      <c r="C6" s="402"/>
      <c r="D6" s="402"/>
      <c r="E6" s="402"/>
      <c r="F6" s="402"/>
      <c r="G6" s="402"/>
      <c r="H6" s="402"/>
      <c r="I6" s="402"/>
      <c r="J6" s="24"/>
    </row>
    <row r="7" spans="1:10" ht="12" customHeight="1" x14ac:dyDescent="0.6">
      <c r="A7" s="25"/>
      <c r="B7" s="61"/>
      <c r="C7" s="61"/>
      <c r="D7" s="12"/>
      <c r="E7" s="12"/>
      <c r="F7" s="12"/>
      <c r="G7" s="61"/>
      <c r="H7" s="61"/>
      <c r="I7" s="12"/>
      <c r="J7" s="31"/>
    </row>
    <row r="8" spans="1:10" ht="12" customHeight="1" x14ac:dyDescent="0.6">
      <c r="A8" s="32"/>
      <c r="B8" s="60"/>
      <c r="C8" s="60"/>
      <c r="D8" s="14"/>
      <c r="E8" s="14"/>
      <c r="F8" s="14"/>
      <c r="G8" s="60"/>
      <c r="H8" s="60"/>
      <c r="I8" s="14"/>
      <c r="J8" s="33"/>
    </row>
    <row r="9" spans="1:10" ht="15.75" customHeight="1" x14ac:dyDescent="0.6">
      <c r="A9" s="23"/>
      <c r="B9" s="402" t="s">
        <v>192</v>
      </c>
      <c r="C9" s="402"/>
      <c r="D9" s="402"/>
      <c r="E9" s="402"/>
      <c r="F9" s="402"/>
      <c r="G9" s="402"/>
      <c r="H9" s="402"/>
      <c r="I9" s="402"/>
      <c r="J9" s="24"/>
    </row>
    <row r="10" spans="1:10" ht="15.75" customHeight="1" x14ac:dyDescent="0.6">
      <c r="A10" s="23"/>
      <c r="B10" s="402"/>
      <c r="C10" s="402"/>
      <c r="D10" s="402"/>
      <c r="E10" s="402"/>
      <c r="F10" s="402"/>
      <c r="G10" s="402"/>
      <c r="H10" s="402"/>
      <c r="I10" s="402"/>
      <c r="J10" s="24"/>
    </row>
    <row r="11" spans="1:10" ht="15.75" customHeight="1" x14ac:dyDescent="0.6">
      <c r="A11" s="23"/>
      <c r="B11" s="402"/>
      <c r="C11" s="402"/>
      <c r="D11" s="402"/>
      <c r="E11" s="402"/>
      <c r="F11" s="402"/>
      <c r="G11" s="402"/>
      <c r="H11" s="402"/>
      <c r="I11" s="402"/>
      <c r="J11" s="24"/>
    </row>
    <row r="12" spans="1:10" ht="15.75" customHeight="1" x14ac:dyDescent="0.6">
      <c r="A12" s="23"/>
      <c r="B12" s="400"/>
      <c r="C12" s="400"/>
      <c r="D12" s="400"/>
      <c r="E12" s="400"/>
      <c r="F12" s="400"/>
      <c r="G12" s="400"/>
      <c r="H12" s="400"/>
      <c r="I12" s="400"/>
      <c r="J12" s="24"/>
    </row>
    <row r="13" spans="1:10" ht="15.75" customHeight="1" x14ac:dyDescent="0.6">
      <c r="A13" s="23"/>
      <c r="B13" s="400"/>
      <c r="C13" s="400"/>
      <c r="D13" s="400"/>
      <c r="E13" s="400"/>
      <c r="F13" s="400"/>
      <c r="G13" s="400"/>
      <c r="H13" s="400"/>
      <c r="I13" s="400"/>
      <c r="J13" s="24"/>
    </row>
    <row r="14" spans="1:10" ht="15.75" customHeight="1" x14ac:dyDescent="0.6">
      <c r="A14" s="23"/>
      <c r="B14" s="400"/>
      <c r="C14" s="400"/>
      <c r="D14" s="400"/>
      <c r="E14" s="400"/>
      <c r="F14" s="400"/>
      <c r="G14" s="400"/>
      <c r="H14" s="400"/>
      <c r="I14" s="400"/>
      <c r="J14" s="24"/>
    </row>
    <row r="15" spans="1:10" ht="15.75" customHeight="1" x14ac:dyDescent="0.6">
      <c r="A15" s="23"/>
      <c r="B15" s="400"/>
      <c r="C15" s="400"/>
      <c r="D15" s="400"/>
      <c r="E15" s="400"/>
      <c r="F15" s="400"/>
      <c r="G15" s="400"/>
      <c r="H15" s="400"/>
      <c r="I15" s="400"/>
      <c r="J15" s="24"/>
    </row>
    <row r="16" spans="1:10" ht="15.75" customHeight="1" x14ac:dyDescent="0.6">
      <c r="A16" s="23"/>
      <c r="B16" s="400"/>
      <c r="C16" s="400"/>
      <c r="D16" s="400"/>
      <c r="E16" s="400"/>
      <c r="F16" s="400"/>
      <c r="G16" s="400"/>
      <c r="H16" s="400"/>
      <c r="I16" s="400"/>
      <c r="J16" s="24"/>
    </row>
    <row r="17" spans="1:10" ht="15.75" customHeight="1" x14ac:dyDescent="0.6">
      <c r="A17" s="23"/>
      <c r="B17" s="400"/>
      <c r="C17" s="400"/>
      <c r="D17" s="400"/>
      <c r="E17" s="400"/>
      <c r="F17" s="400"/>
      <c r="G17" s="400"/>
      <c r="H17" s="400"/>
      <c r="I17" s="400"/>
      <c r="J17" s="24"/>
    </row>
    <row r="18" spans="1:10" ht="15.75" customHeight="1" x14ac:dyDescent="0.6">
      <c r="A18" s="23"/>
      <c r="B18" s="400"/>
      <c r="C18" s="400"/>
      <c r="D18" s="400"/>
      <c r="E18" s="400"/>
      <c r="F18" s="400"/>
      <c r="G18" s="400"/>
      <c r="H18" s="400"/>
      <c r="I18" s="400"/>
      <c r="J18" s="24"/>
    </row>
    <row r="19" spans="1:10" ht="15.75" customHeight="1" x14ac:dyDescent="0.6">
      <c r="A19" s="23"/>
      <c r="B19" s="400"/>
      <c r="C19" s="400"/>
      <c r="D19" s="400"/>
      <c r="E19" s="400"/>
      <c r="F19" s="400"/>
      <c r="G19" s="400"/>
      <c r="H19" s="400"/>
      <c r="I19" s="400"/>
      <c r="J19" s="24"/>
    </row>
    <row r="20" spans="1:10" ht="12" customHeight="1" x14ac:dyDescent="0.6">
      <c r="A20" s="25"/>
      <c r="B20" s="61"/>
      <c r="C20" s="61"/>
      <c r="D20" s="12"/>
      <c r="E20" s="12"/>
      <c r="F20" s="12"/>
      <c r="G20" s="61"/>
      <c r="H20" s="61"/>
      <c r="I20" s="12"/>
      <c r="J20" s="31"/>
    </row>
    <row r="21" spans="1:10" ht="12" customHeight="1" x14ac:dyDescent="0.6">
      <c r="A21" s="32"/>
      <c r="B21" s="60"/>
      <c r="C21" s="60"/>
      <c r="D21" s="14"/>
      <c r="E21" s="14"/>
      <c r="F21" s="14"/>
      <c r="G21" s="60"/>
      <c r="H21" s="60"/>
      <c r="I21" s="14"/>
      <c r="J21" s="33"/>
    </row>
    <row r="22" spans="1:10" ht="15.75" customHeight="1" x14ac:dyDescent="0.6">
      <c r="A22" s="23"/>
      <c r="B22" s="402" t="s">
        <v>193</v>
      </c>
      <c r="C22" s="402"/>
      <c r="D22" s="402"/>
      <c r="E22" s="402"/>
      <c r="F22" s="402"/>
      <c r="G22" s="402"/>
      <c r="H22" s="402"/>
      <c r="I22" s="402"/>
      <c r="J22" s="24"/>
    </row>
    <row r="23" spans="1:10" ht="15.75" customHeight="1" x14ac:dyDescent="0.6">
      <c r="A23" s="23"/>
      <c r="B23" s="400"/>
      <c r="C23" s="400"/>
      <c r="D23" s="400"/>
      <c r="E23" s="400"/>
      <c r="F23" s="400"/>
      <c r="G23" s="400"/>
      <c r="H23" s="400"/>
      <c r="I23" s="400"/>
      <c r="J23" s="24"/>
    </row>
    <row r="24" spans="1:10" ht="15.75" customHeight="1" x14ac:dyDescent="0.6">
      <c r="A24" s="23"/>
      <c r="B24" s="400"/>
      <c r="C24" s="400"/>
      <c r="D24" s="400"/>
      <c r="E24" s="400"/>
      <c r="F24" s="400"/>
      <c r="G24" s="400"/>
      <c r="H24" s="400"/>
      <c r="I24" s="400"/>
      <c r="J24" s="24"/>
    </row>
    <row r="25" spans="1:10" ht="15.75" customHeight="1" x14ac:dyDescent="0.6">
      <c r="A25" s="23"/>
      <c r="B25" s="400"/>
      <c r="C25" s="400"/>
      <c r="D25" s="400"/>
      <c r="E25" s="400"/>
      <c r="F25" s="400"/>
      <c r="G25" s="400"/>
      <c r="H25" s="400"/>
      <c r="I25" s="400"/>
      <c r="J25" s="24"/>
    </row>
    <row r="26" spans="1:10" ht="15.75" customHeight="1" x14ac:dyDescent="0.6">
      <c r="A26" s="23"/>
      <c r="B26" s="400"/>
      <c r="C26" s="400"/>
      <c r="D26" s="400"/>
      <c r="E26" s="400"/>
      <c r="F26" s="400"/>
      <c r="G26" s="400"/>
      <c r="H26" s="400"/>
      <c r="I26" s="400"/>
      <c r="J26" s="24"/>
    </row>
    <row r="27" spans="1:10" ht="15.75" customHeight="1" x14ac:dyDescent="0.6">
      <c r="A27" s="23"/>
      <c r="B27" s="400"/>
      <c r="C27" s="400"/>
      <c r="D27" s="400"/>
      <c r="E27" s="400"/>
      <c r="F27" s="400"/>
      <c r="G27" s="400"/>
      <c r="H27" s="400"/>
      <c r="I27" s="400"/>
      <c r="J27" s="24"/>
    </row>
    <row r="28" spans="1:10" ht="15.75" customHeight="1" x14ac:dyDescent="0.6">
      <c r="A28" s="23"/>
      <c r="B28" s="400"/>
      <c r="C28" s="400"/>
      <c r="D28" s="400"/>
      <c r="E28" s="400"/>
      <c r="F28" s="400"/>
      <c r="G28" s="400"/>
      <c r="H28" s="400"/>
      <c r="I28" s="400"/>
      <c r="J28" s="24"/>
    </row>
    <row r="29" spans="1:10" ht="15.75" customHeight="1" x14ac:dyDescent="0.6">
      <c r="A29" s="23"/>
      <c r="B29" s="400"/>
      <c r="C29" s="400"/>
      <c r="D29" s="400"/>
      <c r="E29" s="400"/>
      <c r="F29" s="400"/>
      <c r="G29" s="400"/>
      <c r="H29" s="400"/>
      <c r="I29" s="400"/>
      <c r="J29" s="24"/>
    </row>
    <row r="30" spans="1:10" ht="15.75" customHeight="1" x14ac:dyDescent="0.6">
      <c r="A30" s="23"/>
      <c r="B30" s="400"/>
      <c r="C30" s="400"/>
      <c r="D30" s="400"/>
      <c r="E30" s="400"/>
      <c r="F30" s="400"/>
      <c r="G30" s="400"/>
      <c r="H30" s="400"/>
      <c r="I30" s="400"/>
      <c r="J30" s="24"/>
    </row>
    <row r="31" spans="1:10" ht="12" customHeight="1" x14ac:dyDescent="0.6">
      <c r="A31" s="25"/>
      <c r="B31" s="61"/>
      <c r="C31" s="61"/>
      <c r="D31" s="12"/>
      <c r="E31" s="12"/>
      <c r="F31" s="12"/>
      <c r="G31" s="61"/>
      <c r="H31" s="61"/>
      <c r="I31" s="12"/>
      <c r="J31" s="31"/>
    </row>
    <row r="32" spans="1:10" ht="12" customHeight="1" x14ac:dyDescent="0.6">
      <c r="A32" s="32"/>
      <c r="B32" s="60"/>
      <c r="C32" s="60"/>
      <c r="D32" s="14"/>
      <c r="E32" s="14"/>
      <c r="F32" s="14"/>
      <c r="G32" s="60"/>
      <c r="H32" s="60"/>
      <c r="I32" s="14"/>
      <c r="J32" s="33"/>
    </row>
    <row r="33" spans="1:10" ht="15.75" customHeight="1" x14ac:dyDescent="0.6">
      <c r="A33" s="23"/>
      <c r="B33" s="402" t="s">
        <v>194</v>
      </c>
      <c r="C33" s="402"/>
      <c r="D33" s="402"/>
      <c r="E33" s="402"/>
      <c r="F33" s="402"/>
      <c r="G33" s="402"/>
      <c r="H33" s="402"/>
      <c r="I33" s="402"/>
      <c r="J33" s="24"/>
    </row>
    <row r="34" spans="1:10" ht="15.75" customHeight="1" x14ac:dyDescent="0.6">
      <c r="A34" s="23"/>
      <c r="B34" s="402"/>
      <c r="C34" s="402"/>
      <c r="D34" s="402"/>
      <c r="E34" s="402"/>
      <c r="F34" s="402"/>
      <c r="G34" s="402"/>
      <c r="H34" s="402"/>
      <c r="I34" s="402"/>
      <c r="J34" s="24"/>
    </row>
    <row r="35" spans="1:10" ht="15.75" customHeight="1" x14ac:dyDescent="0.6">
      <c r="A35" s="23"/>
      <c r="B35" s="400"/>
      <c r="C35" s="400"/>
      <c r="D35" s="400"/>
      <c r="E35" s="400"/>
      <c r="F35" s="400"/>
      <c r="G35" s="400"/>
      <c r="H35" s="400"/>
      <c r="I35" s="400"/>
      <c r="J35" s="24"/>
    </row>
    <row r="36" spans="1:10" ht="15.75" customHeight="1" x14ac:dyDescent="0.6">
      <c r="A36" s="23"/>
      <c r="B36" s="400"/>
      <c r="C36" s="400"/>
      <c r="D36" s="400"/>
      <c r="E36" s="400"/>
      <c r="F36" s="400"/>
      <c r="G36" s="400"/>
      <c r="H36" s="400"/>
      <c r="I36" s="400"/>
      <c r="J36" s="24"/>
    </row>
    <row r="37" spans="1:10" ht="15.75" customHeight="1" x14ac:dyDescent="0.6">
      <c r="A37" s="23"/>
      <c r="B37" s="400"/>
      <c r="C37" s="400"/>
      <c r="D37" s="400"/>
      <c r="E37" s="400"/>
      <c r="F37" s="400"/>
      <c r="G37" s="400"/>
      <c r="H37" s="400"/>
      <c r="I37" s="400"/>
      <c r="J37" s="24"/>
    </row>
    <row r="38" spans="1:10" ht="15.75" customHeight="1" x14ac:dyDescent="0.6">
      <c r="A38" s="23"/>
      <c r="B38" s="400"/>
      <c r="C38" s="400"/>
      <c r="D38" s="400"/>
      <c r="E38" s="400"/>
      <c r="F38" s="400"/>
      <c r="G38" s="400"/>
      <c r="H38" s="400"/>
      <c r="I38" s="400"/>
      <c r="J38" s="24"/>
    </row>
    <row r="39" spans="1:10" ht="15.75" customHeight="1" x14ac:dyDescent="0.6">
      <c r="A39" s="23"/>
      <c r="B39" s="400"/>
      <c r="C39" s="400"/>
      <c r="D39" s="400"/>
      <c r="E39" s="400"/>
      <c r="F39" s="400"/>
      <c r="G39" s="400"/>
      <c r="H39" s="400"/>
      <c r="I39" s="400"/>
      <c r="J39" s="24"/>
    </row>
    <row r="40" spans="1:10" ht="15.75" customHeight="1" x14ac:dyDescent="0.6">
      <c r="A40" s="23"/>
      <c r="B40" s="400"/>
      <c r="C40" s="400"/>
      <c r="D40" s="400"/>
      <c r="E40" s="400"/>
      <c r="F40" s="400"/>
      <c r="G40" s="400"/>
      <c r="H40" s="400"/>
      <c r="I40" s="400"/>
      <c r="J40" s="24"/>
    </row>
    <row r="41" spans="1:10" ht="15.75" customHeight="1" x14ac:dyDescent="0.6">
      <c r="A41" s="23"/>
      <c r="B41" s="400"/>
      <c r="C41" s="400"/>
      <c r="D41" s="400"/>
      <c r="E41" s="400"/>
      <c r="F41" s="400"/>
      <c r="G41" s="400"/>
      <c r="H41" s="400"/>
      <c r="I41" s="400"/>
      <c r="J41" s="24"/>
    </row>
    <row r="42" spans="1:10" ht="15.75" customHeight="1" x14ac:dyDescent="0.6">
      <c r="A42" s="23"/>
      <c r="B42" s="400"/>
      <c r="C42" s="400"/>
      <c r="D42" s="400"/>
      <c r="E42" s="400"/>
      <c r="F42" s="400"/>
      <c r="G42" s="400"/>
      <c r="H42" s="400"/>
      <c r="I42" s="400"/>
      <c r="J42" s="24"/>
    </row>
    <row r="43" spans="1:10" ht="12" customHeight="1" thickBot="1" x14ac:dyDescent="0.65">
      <c r="A43" s="26"/>
      <c r="B43" s="27"/>
      <c r="C43" s="27"/>
      <c r="D43" s="28"/>
      <c r="E43" s="28"/>
      <c r="F43" s="28"/>
      <c r="G43" s="27"/>
      <c r="H43" s="27"/>
      <c r="I43" s="28"/>
      <c r="J43" s="30"/>
    </row>
    <row r="44" spans="1:10" x14ac:dyDescent="0.6">
      <c r="A44" s="23"/>
      <c r="J44" s="24"/>
    </row>
    <row r="45" spans="1:10" ht="18.600000000000001" customHeight="1" x14ac:dyDescent="0.75">
      <c r="A45" s="23"/>
      <c r="B45" s="394" t="s">
        <v>195</v>
      </c>
      <c r="C45" s="394"/>
      <c r="D45" s="394"/>
      <c r="E45" s="394"/>
      <c r="F45" s="394"/>
      <c r="G45" s="394"/>
      <c r="H45" s="394"/>
      <c r="I45" s="394"/>
      <c r="J45" s="24"/>
    </row>
    <row r="46" spans="1:10" x14ac:dyDescent="0.6">
      <c r="A46" s="23"/>
      <c r="B46" s="402" t="s">
        <v>196</v>
      </c>
      <c r="C46" s="402"/>
      <c r="D46" s="402"/>
      <c r="E46" s="402"/>
      <c r="F46" s="402"/>
      <c r="G46" s="402"/>
      <c r="H46" s="402"/>
      <c r="I46" s="402"/>
      <c r="J46" s="24"/>
    </row>
    <row r="47" spans="1:10" x14ac:dyDescent="0.6">
      <c r="A47" s="23"/>
      <c r="B47" s="295" t="s">
        <v>197</v>
      </c>
      <c r="C47" s="295"/>
      <c r="D47" s="295"/>
      <c r="E47" s="295"/>
      <c r="F47" s="295"/>
      <c r="G47" s="295"/>
      <c r="H47" s="295"/>
      <c r="I47" s="295"/>
      <c r="J47" s="24"/>
    </row>
    <row r="48" spans="1:10" x14ac:dyDescent="0.6">
      <c r="A48" s="23"/>
      <c r="B48" s="296" t="s">
        <v>198</v>
      </c>
      <c r="C48" s="400"/>
      <c r="D48" s="400"/>
      <c r="E48" s="400"/>
      <c r="F48" s="400"/>
      <c r="G48" s="296" t="s">
        <v>199</v>
      </c>
      <c r="H48" s="400"/>
      <c r="I48" s="295"/>
      <c r="J48" s="24"/>
    </row>
    <row r="49" spans="1:10" x14ac:dyDescent="0.6">
      <c r="A49" s="23"/>
      <c r="B49" s="234" t="s">
        <v>200</v>
      </c>
      <c r="C49" s="400"/>
      <c r="D49" s="400"/>
      <c r="E49" s="400"/>
      <c r="F49" s="400"/>
      <c r="G49" s="234" t="s">
        <v>200</v>
      </c>
      <c r="H49" s="400"/>
      <c r="J49" s="24"/>
    </row>
    <row r="50" spans="1:10" x14ac:dyDescent="0.6">
      <c r="A50" s="23"/>
      <c r="B50" s="297"/>
      <c r="C50" s="295"/>
      <c r="D50" s="295"/>
      <c r="E50" s="295"/>
      <c r="F50" s="295"/>
      <c r="G50" s="297"/>
      <c r="H50" s="295"/>
      <c r="I50" s="295"/>
      <c r="J50" s="24"/>
    </row>
    <row r="51" spans="1:10" x14ac:dyDescent="0.6">
      <c r="A51" s="23"/>
      <c r="B51" s="297" t="s">
        <v>201</v>
      </c>
      <c r="C51" s="400"/>
      <c r="D51" s="400"/>
      <c r="E51" s="400"/>
      <c r="F51" s="400"/>
      <c r="G51" s="297" t="s">
        <v>202</v>
      </c>
      <c r="H51" s="400"/>
      <c r="I51" s="295"/>
      <c r="J51" s="24"/>
    </row>
    <row r="52" spans="1:10" x14ac:dyDescent="0.6">
      <c r="A52" s="23"/>
      <c r="B52" s="234" t="s">
        <v>200</v>
      </c>
      <c r="C52" s="400"/>
      <c r="D52" s="400"/>
      <c r="E52" s="400"/>
      <c r="F52" s="400"/>
      <c r="G52" s="234" t="s">
        <v>200</v>
      </c>
      <c r="H52" s="400"/>
      <c r="I52" s="295"/>
      <c r="J52" s="24"/>
    </row>
    <row r="53" spans="1:10" x14ac:dyDescent="0.6">
      <c r="A53" s="23"/>
      <c r="B53" s="297"/>
      <c r="C53" s="298"/>
      <c r="D53" s="298"/>
      <c r="E53" s="298"/>
      <c r="F53" s="298"/>
      <c r="G53" s="297"/>
      <c r="H53" s="295"/>
      <c r="I53" s="295"/>
      <c r="J53" s="24"/>
    </row>
    <row r="54" spans="1:10" x14ac:dyDescent="0.6">
      <c r="A54" s="23"/>
      <c r="B54" s="297" t="s">
        <v>203</v>
      </c>
      <c r="C54" s="400"/>
      <c r="D54" s="400"/>
      <c r="E54" s="400"/>
      <c r="F54" s="400"/>
      <c r="G54" s="297" t="s">
        <v>204</v>
      </c>
      <c r="H54" s="400"/>
      <c r="I54" s="295"/>
      <c r="J54" s="24"/>
    </row>
    <row r="55" spans="1:10" x14ac:dyDescent="0.6">
      <c r="A55" s="23"/>
      <c r="B55" s="234" t="s">
        <v>200</v>
      </c>
      <c r="C55" s="400"/>
      <c r="D55" s="400"/>
      <c r="E55" s="400"/>
      <c r="F55" s="400"/>
      <c r="G55" s="234" t="s">
        <v>200</v>
      </c>
      <c r="H55" s="400"/>
      <c r="I55" s="299"/>
      <c r="J55" s="24"/>
    </row>
    <row r="56" spans="1:10" ht="15.9" thickBot="1" x14ac:dyDescent="0.65">
      <c r="A56" s="23"/>
      <c r="J56" s="24"/>
    </row>
    <row r="57" spans="1:10" ht="12" customHeight="1" x14ac:dyDescent="0.6">
      <c r="A57" s="19"/>
      <c r="B57" s="21"/>
      <c r="C57" s="21"/>
      <c r="D57" s="21"/>
      <c r="E57" s="21"/>
      <c r="F57" s="21"/>
      <c r="G57" s="21"/>
      <c r="H57" s="21"/>
      <c r="I57" s="21"/>
      <c r="J57" s="22"/>
    </row>
    <row r="58" spans="1:10" ht="20.399999999999999" x14ac:dyDescent="0.75">
      <c r="A58" s="23"/>
      <c r="B58" s="394" t="s">
        <v>205</v>
      </c>
      <c r="C58" s="394"/>
      <c r="D58" s="394"/>
      <c r="E58" s="394"/>
      <c r="F58" s="394"/>
      <c r="G58" s="394"/>
      <c r="H58" s="394"/>
      <c r="I58" s="394"/>
      <c r="J58" s="24"/>
    </row>
    <row r="59" spans="1:10" ht="20.399999999999999" x14ac:dyDescent="0.75">
      <c r="A59" s="23"/>
      <c r="B59" s="394" t="s">
        <v>206</v>
      </c>
      <c r="C59" s="394"/>
      <c r="D59" s="394"/>
      <c r="E59" s="394"/>
      <c r="F59" s="394"/>
      <c r="G59" s="394"/>
      <c r="H59" s="394"/>
      <c r="I59" s="394"/>
      <c r="J59" s="24"/>
    </row>
    <row r="60" spans="1:10" ht="18.75" customHeight="1" x14ac:dyDescent="0.75">
      <c r="A60" s="23"/>
      <c r="B60" s="58"/>
      <c r="C60" s="58"/>
      <c r="D60" s="58"/>
      <c r="E60" s="58"/>
      <c r="F60" s="58"/>
      <c r="H60" s="405"/>
      <c r="I60" s="58"/>
      <c r="J60" s="24"/>
    </row>
    <row r="61" spans="1:10" ht="15.75" customHeight="1" x14ac:dyDescent="0.6">
      <c r="A61" s="23"/>
      <c r="B61" s="11" t="s">
        <v>207</v>
      </c>
      <c r="C61" s="11"/>
      <c r="H61" s="406"/>
      <c r="I61" s="11" t="s">
        <v>208</v>
      </c>
      <c r="J61" s="24"/>
    </row>
    <row r="62" spans="1:10" ht="8.25" customHeight="1" x14ac:dyDescent="0.6">
      <c r="A62" s="23"/>
      <c r="B62" s="11"/>
      <c r="C62" s="11"/>
      <c r="G62" s="11"/>
      <c r="H62" s="11"/>
      <c r="J62" s="24"/>
    </row>
    <row r="63" spans="1:10" ht="15.75" customHeight="1" x14ac:dyDescent="0.6">
      <c r="A63" s="23"/>
      <c r="B63" s="11"/>
      <c r="C63" s="403"/>
      <c r="D63" s="403"/>
      <c r="E63" s="403"/>
      <c r="F63" s="403"/>
      <c r="G63" s="403"/>
      <c r="H63" s="11"/>
      <c r="J63" s="24"/>
    </row>
    <row r="64" spans="1:10" ht="15.75" customHeight="1" x14ac:dyDescent="0.6">
      <c r="A64" s="23"/>
      <c r="B64" s="11"/>
      <c r="C64" s="403"/>
      <c r="D64" s="403"/>
      <c r="E64" s="403"/>
      <c r="F64" s="403"/>
      <c r="G64" s="403"/>
      <c r="H64" s="11"/>
      <c r="J64" s="24"/>
    </row>
    <row r="65" spans="1:10" ht="15.75" customHeight="1" x14ac:dyDescent="0.6">
      <c r="A65" s="23"/>
      <c r="B65" s="11" t="s">
        <v>59</v>
      </c>
      <c r="C65" s="404"/>
      <c r="D65" s="404"/>
      <c r="E65" s="404"/>
      <c r="F65" s="404"/>
      <c r="G65" s="404"/>
      <c r="H65" s="11" t="s">
        <v>209</v>
      </c>
      <c r="J65" s="24"/>
    </row>
    <row r="66" spans="1:10" ht="12" customHeight="1" thickBot="1" x14ac:dyDescent="0.65">
      <c r="A66" s="26"/>
      <c r="B66" s="28"/>
      <c r="C66" s="28"/>
      <c r="D66" s="28"/>
      <c r="E66" s="28"/>
      <c r="F66" s="28"/>
      <c r="G66" s="28"/>
      <c r="H66" s="28"/>
      <c r="I66" s="28"/>
      <c r="J66" s="30"/>
    </row>
    <row r="67" spans="1:10" ht="15.75" customHeight="1" x14ac:dyDescent="0.6">
      <c r="B67" s="11"/>
      <c r="C67" s="11"/>
      <c r="G67" s="11"/>
      <c r="H67" s="11"/>
    </row>
    <row r="68" spans="1:10" ht="15.75" customHeight="1" x14ac:dyDescent="0.6">
      <c r="B68" s="11"/>
      <c r="C68" s="11"/>
      <c r="G68" s="11"/>
      <c r="H68" s="11"/>
    </row>
    <row r="69" spans="1:10" ht="15.75" customHeight="1" x14ac:dyDescent="0.6">
      <c r="B69" s="11"/>
      <c r="C69" s="11"/>
      <c r="G69" s="11"/>
      <c r="H69" s="11"/>
    </row>
    <row r="70" spans="1:10" ht="15.75" customHeight="1" x14ac:dyDescent="0.6">
      <c r="B70" s="11"/>
      <c r="C70" s="11"/>
      <c r="G70" s="11"/>
      <c r="H70" s="11"/>
    </row>
    <row r="71" spans="1:10" ht="15.75" customHeight="1" x14ac:dyDescent="0.6">
      <c r="B71" s="11"/>
      <c r="C71" s="11"/>
      <c r="G71" s="11"/>
      <c r="H71" s="11"/>
    </row>
    <row r="72" spans="1:10" ht="15.75" customHeight="1" x14ac:dyDescent="0.6">
      <c r="B72" s="11"/>
      <c r="C72" s="11"/>
      <c r="G72" s="11"/>
      <c r="H72" s="11"/>
    </row>
    <row r="73" spans="1:10" ht="15.75" customHeight="1" x14ac:dyDescent="0.6">
      <c r="B73" s="11"/>
      <c r="C73" s="11"/>
      <c r="G73" s="11"/>
      <c r="H73" s="11"/>
    </row>
    <row r="74" spans="1:10" ht="15.75" customHeight="1" x14ac:dyDescent="0.6">
      <c r="B74" s="11"/>
      <c r="C74" s="11"/>
      <c r="G74" s="11"/>
      <c r="H74" s="11"/>
    </row>
    <row r="75" spans="1:10" ht="15.75" customHeight="1" x14ac:dyDescent="0.6">
      <c r="B75" s="11"/>
      <c r="C75" s="11"/>
      <c r="G75" s="11"/>
      <c r="H75" s="11"/>
    </row>
    <row r="76" spans="1:10" ht="15.75" customHeight="1" x14ac:dyDescent="0.6">
      <c r="B76" s="11"/>
      <c r="C76" s="11"/>
      <c r="G76" s="11"/>
      <c r="H76" s="11"/>
    </row>
    <row r="77" spans="1:10" ht="15.75" customHeight="1" x14ac:dyDescent="0.6">
      <c r="B77" s="11"/>
      <c r="C77" s="11"/>
      <c r="G77" s="11"/>
      <c r="H77" s="11"/>
    </row>
    <row r="78" spans="1:10" ht="15.75" customHeight="1" x14ac:dyDescent="0.6">
      <c r="B78" s="11"/>
      <c r="C78" s="11"/>
      <c r="G78" s="11"/>
      <c r="H78" s="11"/>
    </row>
    <row r="79" spans="1:10" ht="15.75" customHeight="1" x14ac:dyDescent="0.6">
      <c r="B79" s="11"/>
      <c r="C79" s="11"/>
      <c r="G79" s="11"/>
      <c r="H79" s="11"/>
    </row>
    <row r="80" spans="1:10" ht="15.75" customHeight="1" x14ac:dyDescent="0.6">
      <c r="B80" s="11"/>
      <c r="C80" s="11"/>
      <c r="G80" s="11"/>
      <c r="H80" s="11"/>
    </row>
    <row r="81" s="11" customFormat="1" ht="15.75" customHeight="1" x14ac:dyDescent="0.6"/>
    <row r="82" s="11" customFormat="1" ht="15.75" customHeight="1" x14ac:dyDescent="0.6"/>
    <row r="83" s="11" customFormat="1" ht="15.75" customHeight="1" x14ac:dyDescent="0.6"/>
    <row r="84" s="11" customFormat="1" ht="15.75" customHeight="1" x14ac:dyDescent="0.6"/>
    <row r="85" s="11" customFormat="1" ht="15.75" customHeight="1" x14ac:dyDescent="0.6"/>
    <row r="86" s="11" customFormat="1" ht="15.75" customHeight="1" x14ac:dyDescent="0.6"/>
    <row r="87" s="11" customFormat="1" ht="15.75" customHeight="1" x14ac:dyDescent="0.6"/>
    <row r="88" s="11" customFormat="1" ht="15.75" customHeight="1" x14ac:dyDescent="0.6"/>
    <row r="89" s="11" customFormat="1" ht="15.75" customHeight="1" x14ac:dyDescent="0.6"/>
    <row r="90" s="11" customFormat="1" ht="15.75" customHeight="1" x14ac:dyDescent="0.6"/>
    <row r="91" s="11" customFormat="1" ht="15.75" customHeight="1" x14ac:dyDescent="0.6"/>
    <row r="92" s="11" customFormat="1" ht="15.75" customHeight="1" x14ac:dyDescent="0.6"/>
    <row r="93" s="11" customFormat="1" ht="15.75" customHeight="1" x14ac:dyDescent="0.6"/>
    <row r="94" s="11" customFormat="1" ht="15.75" customHeight="1" x14ac:dyDescent="0.6"/>
    <row r="95" s="11" customFormat="1" ht="15.75" customHeight="1" x14ac:dyDescent="0.6"/>
    <row r="96" s="11" customFormat="1" ht="15.75" customHeight="1" x14ac:dyDescent="0.6"/>
    <row r="97" s="11" customFormat="1" ht="15.75" customHeight="1" x14ac:dyDescent="0.6"/>
    <row r="98" s="11" customFormat="1" ht="15.75" customHeight="1" x14ac:dyDescent="0.6"/>
    <row r="99" s="11" customFormat="1" ht="15.75" customHeight="1" x14ac:dyDescent="0.6"/>
    <row r="100" s="11" customFormat="1" ht="15.75" customHeight="1" x14ac:dyDescent="0.6"/>
    <row r="101" s="11" customFormat="1" ht="15.75" customHeight="1" x14ac:dyDescent="0.6"/>
    <row r="102" s="11" customFormat="1" ht="15.75" customHeight="1" x14ac:dyDescent="0.6"/>
    <row r="103" s="11" customFormat="1" ht="15.75" customHeight="1" x14ac:dyDescent="0.6"/>
    <row r="104" s="11" customFormat="1" ht="15.75" customHeight="1" x14ac:dyDescent="0.6"/>
    <row r="105" s="11" customFormat="1" ht="15.75" customHeight="1" x14ac:dyDescent="0.6"/>
    <row r="106" s="11" customFormat="1" ht="15.75" customHeight="1" x14ac:dyDescent="0.6"/>
    <row r="107" s="11" customFormat="1" ht="15.75" customHeight="1" x14ac:dyDescent="0.6"/>
    <row r="108" s="11" customFormat="1" ht="15.75" customHeight="1" x14ac:dyDescent="0.6"/>
    <row r="109" s="11" customFormat="1" ht="15.75" customHeight="1" x14ac:dyDescent="0.6"/>
    <row r="110" s="11" customFormat="1" ht="15.75" customHeight="1" x14ac:dyDescent="0.6"/>
    <row r="111" s="11" customFormat="1" ht="15.75" customHeight="1" x14ac:dyDescent="0.6"/>
    <row r="112" s="11" customFormat="1" ht="15.75" customHeight="1" x14ac:dyDescent="0.6"/>
    <row r="113" s="11" customFormat="1" ht="15.75" customHeight="1" x14ac:dyDescent="0.6"/>
    <row r="114" s="11" customFormat="1" ht="15.75" customHeight="1" x14ac:dyDescent="0.6"/>
    <row r="115" s="11" customFormat="1" ht="15.75" customHeight="1" x14ac:dyDescent="0.6"/>
    <row r="116" s="11" customFormat="1" ht="15.75" customHeight="1" x14ac:dyDescent="0.6"/>
    <row r="117" s="11" customFormat="1" ht="15.75" customHeight="1" x14ac:dyDescent="0.6"/>
    <row r="118" s="11" customFormat="1" ht="15.75" customHeight="1" x14ac:dyDescent="0.6"/>
    <row r="119" s="11" customFormat="1" ht="15.75" customHeight="1" x14ac:dyDescent="0.6"/>
    <row r="120" s="11" customFormat="1" ht="15.75" customHeight="1" x14ac:dyDescent="0.6"/>
    <row r="121" s="11" customFormat="1" ht="15.75" customHeight="1" x14ac:dyDescent="0.6"/>
    <row r="122" s="11" customFormat="1" ht="15.75" customHeight="1" x14ac:dyDescent="0.6"/>
    <row r="123" s="11" customFormat="1" ht="15.75" customHeight="1" x14ac:dyDescent="0.6"/>
  </sheetData>
  <sheetProtection algorithmName="SHA-512" hashValue="VYw9/v6WV7B4RCWgwIGctrYe/Jba4YsmOEz8dwMRgAMv0rPYRni7IGl6xO5DYZvKTXnoDAgKSWJK6xR4xo+asA==" saltValue="F90G6/jScxGLocc5VLVS2g==" spinCount="100000" sheet="1" objects="1" scenarios="1"/>
  <dataConsolidate/>
  <mergeCells count="20">
    <mergeCell ref="H54:H55"/>
    <mergeCell ref="A2:G2"/>
    <mergeCell ref="B22:I22"/>
    <mergeCell ref="B59:I59"/>
    <mergeCell ref="C63:G65"/>
    <mergeCell ref="B5:I6"/>
    <mergeCell ref="B35:I42"/>
    <mergeCell ref="B9:I11"/>
    <mergeCell ref="B12:I19"/>
    <mergeCell ref="B23:I30"/>
    <mergeCell ref="B33:I34"/>
    <mergeCell ref="B58:I58"/>
    <mergeCell ref="H60:H61"/>
    <mergeCell ref="B45:I45"/>
    <mergeCell ref="B46:I46"/>
    <mergeCell ref="C48:F49"/>
    <mergeCell ref="H48:H49"/>
    <mergeCell ref="C51:F52"/>
    <mergeCell ref="H51:H52"/>
    <mergeCell ref="C54:F55"/>
  </mergeCells>
  <dataValidations count="5">
    <dataValidation allowBlank="1" showInputMessage="1" showErrorMessage="1" promptTitle="Related party transactions" prompt="This box must be completed by ALL branches. If there is nothing to report, please state 'None'. Further guidance and examples of related party transactions can be found at Appendix I part 6 of the Guide." sqref="B12:I19" xr:uid="{00000000-0002-0000-0700-000000000000}"/>
    <dataValidation allowBlank="1" showInputMessage="1" showErrorMessage="1" promptTitle="Local legacies" prompt="Please give details of any local legacies received by the branch in the year. You do NOT need to include legacies paid via head office. Please state the name of the legator, the amount, and the terms of any restrictions imposed." sqref="B23:I30" xr:uid="{00000000-0002-0000-0700-000001000000}"/>
    <dataValidation allowBlank="1" showInputMessage="1" showErrorMessage="1" promptTitle="Additional information" prompt="Use this box to report any additional information for the Branch Accounts Team. See Appendix I part 6 of the Guide for details of what should be included here. Also use this box to provide any explanations about uncleared warnings on the 'Warnings' tab." sqref="B35:I42" xr:uid="{00000000-0002-0000-0700-000002000000}"/>
    <dataValidation allowBlank="1" showErrorMessage="1" sqref="B45:I45 B47:I47 G54 I48:I55 G53:H53 B48:C48 B51:C51 B53 B50:H50 G51 G48 B54:C54" xr:uid="{984DB665-56FA-4DA5-9E61-F65180CA0F3A}"/>
    <dataValidation allowBlank="1" showErrorMessage="1" promptTitle="Related party transactions" prompt="This box must be completed by ALL branches. If there is nothing to report, please state 'None'. Further guidance and examples of related party transactions can be found at Appendix I part 6 of the Guide." sqref="B46:I46" xr:uid="{583E3B4F-2602-4104-B726-C94A0CE73739}"/>
  </dataValidations>
  <pageMargins left="0.25" right="0.25" top="0.75" bottom="0.75" header="0.3" footer="0.3"/>
  <pageSetup paperSize="9" scale="75" orientation="portrait" r:id="rId1"/>
  <extLst>
    <ext xmlns:x14="http://schemas.microsoft.com/office/spreadsheetml/2009/9/main" uri="{78C0D931-6437-407d-A8EE-F0AAD7539E65}">
      <x14:conditionalFormattings>
        <x14:conditionalFormatting xmlns:xm="http://schemas.microsoft.com/office/excel/2006/main">
          <x14:cfRule type="expression" priority="3" id="{EA32524F-1B47-454B-8370-F21656EB71CF}">
            <xm:f>'Validation Checks'!$C$65="FAIL"</xm:f>
            <x14:dxf>
              <fill>
                <patternFill>
                  <bgColor theme="5" tint="0.39994506668294322"/>
                </patternFill>
              </fill>
            </x14:dxf>
          </x14:cfRule>
          <xm:sqref>B12:I19</xm:sqref>
        </x14:conditionalFormatting>
        <x14:conditionalFormatting xmlns:xm="http://schemas.microsoft.com/office/excel/2006/main">
          <x14:cfRule type="expression" priority="1" id="{06CAE310-3603-484F-92D3-BB19BF0E2D18}">
            <xm:f>'Validation Checks'!$C$66="FAIL"</xm:f>
            <x14:dxf>
              <fill>
                <patternFill>
                  <bgColor theme="5" tint="0.39994506668294322"/>
                </patternFill>
              </fill>
            </x14:dxf>
          </x14:cfRule>
          <xm:sqref>B23:I30</xm:sqref>
        </x14:conditionalFormatting>
        <x14:conditionalFormatting xmlns:xm="http://schemas.microsoft.com/office/excel/2006/main">
          <x14:cfRule type="expression" priority="2" id="{B0F7C23D-69C1-431F-98BF-0931C0302F61}">
            <xm:f>'Validation Checks'!$C$67="FAIL"</xm:f>
            <x14:dxf>
              <fill>
                <patternFill>
                  <bgColor theme="5" tint="0.39994506668294322"/>
                </patternFill>
              </fill>
            </x14:dxf>
          </x14:cfRule>
          <xm:sqref>B35:I42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pageSetUpPr fitToPage="1"/>
  </sheetPr>
  <dimension ref="A1:J106"/>
  <sheetViews>
    <sheetView topLeftCell="A3" zoomScale="85" zoomScaleNormal="85" workbookViewId="0">
      <selection activeCell="B5" sqref="B5:I5"/>
    </sheetView>
  </sheetViews>
  <sheetFormatPr defaultColWidth="9.26171875" defaultRowHeight="15.6" x14ac:dyDescent="0.6"/>
  <cols>
    <col min="1" max="1" width="2.26171875" style="11" customWidth="1"/>
    <col min="2" max="2" width="11" style="10" customWidth="1"/>
    <col min="3" max="3" width="12.578125" style="10" customWidth="1"/>
    <col min="4" max="4" width="25.26171875" style="10" customWidth="1"/>
    <col min="5" max="5" width="1.41796875" style="11" customWidth="1"/>
    <col min="6" max="6" width="5.68359375" style="11" customWidth="1"/>
    <col min="7" max="7" width="23.68359375" style="10" bestFit="1" customWidth="1"/>
    <col min="8" max="8" width="25.26171875" style="10" bestFit="1" customWidth="1"/>
    <col min="9" max="9" width="12.578125" style="11" customWidth="1"/>
    <col min="10" max="10" width="2.26171875" style="11" customWidth="1"/>
    <col min="11" max="12" width="9.26171875" style="11"/>
    <col min="13" max="13" width="50.26171875" style="11" bestFit="1" customWidth="1"/>
    <col min="14" max="16384" width="9.26171875" style="11"/>
  </cols>
  <sheetData>
    <row r="1" spans="1:10" ht="12" customHeight="1" x14ac:dyDescent="0.6">
      <c r="A1" s="19"/>
      <c r="B1" s="20"/>
      <c r="C1" s="20"/>
      <c r="D1" s="20"/>
      <c r="E1" s="21"/>
      <c r="F1" s="21"/>
      <c r="G1" s="20"/>
      <c r="H1" s="66"/>
      <c r="I1" s="21"/>
      <c r="J1" s="22"/>
    </row>
    <row r="2" spans="1:10" ht="33.75" customHeight="1" x14ac:dyDescent="1.2">
      <c r="A2" s="383" t="s">
        <v>210</v>
      </c>
      <c r="B2" s="377"/>
      <c r="C2" s="377"/>
      <c r="D2" s="377"/>
      <c r="E2" s="377"/>
      <c r="F2" s="377"/>
      <c r="G2" s="384"/>
      <c r="H2" s="62" t="s">
        <v>131</v>
      </c>
      <c r="I2" s="75">
        <f>'Section 1'!N5</f>
        <v>0</v>
      </c>
      <c r="J2" s="24"/>
    </row>
    <row r="3" spans="1:10" ht="12" customHeight="1" x14ac:dyDescent="0.6">
      <c r="A3" s="25"/>
      <c r="B3" s="61"/>
      <c r="C3" s="61"/>
      <c r="D3" s="61"/>
      <c r="E3" s="12"/>
      <c r="F3" s="12"/>
      <c r="G3" s="61"/>
      <c r="H3" s="65"/>
      <c r="I3" s="12"/>
      <c r="J3" s="31"/>
    </row>
    <row r="4" spans="1:10" ht="12" customHeight="1" x14ac:dyDescent="0.6">
      <c r="A4" s="32"/>
      <c r="B4" s="60"/>
      <c r="C4" s="60"/>
      <c r="D4" s="60"/>
      <c r="E4" s="14"/>
      <c r="F4" s="14"/>
      <c r="G4" s="60"/>
      <c r="H4" s="60"/>
      <c r="I4" s="14"/>
      <c r="J4" s="33"/>
    </row>
    <row r="5" spans="1:10" ht="15.75" customHeight="1" x14ac:dyDescent="0.6">
      <c r="A5" s="23"/>
      <c r="B5" s="402" t="s">
        <v>211</v>
      </c>
      <c r="C5" s="402"/>
      <c r="D5" s="402"/>
      <c r="E5" s="402"/>
      <c r="F5" s="402"/>
      <c r="G5" s="402"/>
      <c r="H5" s="402"/>
      <c r="I5" s="402"/>
      <c r="J5" s="24"/>
    </row>
    <row r="6" spans="1:10" ht="15.75" customHeight="1" x14ac:dyDescent="0.6">
      <c r="A6" s="23"/>
      <c r="B6" s="407"/>
      <c r="C6" s="407"/>
      <c r="D6" s="407"/>
      <c r="E6" s="407"/>
      <c r="F6" s="407"/>
      <c r="G6" s="407"/>
      <c r="H6" s="407"/>
      <c r="I6" s="407"/>
      <c r="J6" s="24"/>
    </row>
    <row r="7" spans="1:10" ht="15.75" customHeight="1" x14ac:dyDescent="0.6">
      <c r="A7" s="23"/>
      <c r="B7" s="407"/>
      <c r="C7" s="407"/>
      <c r="D7" s="407"/>
      <c r="E7" s="407"/>
      <c r="F7" s="407"/>
      <c r="G7" s="407"/>
      <c r="H7" s="407"/>
      <c r="I7" s="407"/>
      <c r="J7" s="24"/>
    </row>
    <row r="8" spans="1:10" ht="15.75" customHeight="1" x14ac:dyDescent="0.6">
      <c r="A8" s="23"/>
      <c r="B8" s="407"/>
      <c r="C8" s="407"/>
      <c r="D8" s="407"/>
      <c r="E8" s="407"/>
      <c r="F8" s="407"/>
      <c r="G8" s="407"/>
      <c r="H8" s="407"/>
      <c r="I8" s="407"/>
      <c r="J8" s="24"/>
    </row>
    <row r="9" spans="1:10" ht="15.75" customHeight="1" x14ac:dyDescent="0.6">
      <c r="A9" s="23"/>
      <c r="B9" s="407"/>
      <c r="C9" s="407"/>
      <c r="D9" s="407"/>
      <c r="E9" s="407"/>
      <c r="F9" s="407"/>
      <c r="G9" s="407"/>
      <c r="H9" s="407"/>
      <c r="I9" s="407"/>
      <c r="J9" s="24"/>
    </row>
    <row r="10" spans="1:10" ht="15.75" customHeight="1" x14ac:dyDescent="0.6">
      <c r="A10" s="23"/>
      <c r="B10" s="407"/>
      <c r="C10" s="407"/>
      <c r="D10" s="407"/>
      <c r="E10" s="407"/>
      <c r="F10" s="407"/>
      <c r="G10" s="407"/>
      <c r="H10" s="407"/>
      <c r="I10" s="407"/>
      <c r="J10" s="24"/>
    </row>
    <row r="11" spans="1:10" ht="15.75" customHeight="1" x14ac:dyDescent="0.6">
      <c r="A11" s="23"/>
      <c r="B11" s="407"/>
      <c r="C11" s="407"/>
      <c r="D11" s="407"/>
      <c r="E11" s="407"/>
      <c r="F11" s="407"/>
      <c r="G11" s="407"/>
      <c r="H11" s="407"/>
      <c r="I11" s="407"/>
      <c r="J11" s="24"/>
    </row>
    <row r="12" spans="1:10" ht="15.75" customHeight="1" x14ac:dyDescent="0.6">
      <c r="A12" s="23"/>
      <c r="B12" s="407"/>
      <c r="C12" s="407"/>
      <c r="D12" s="407"/>
      <c r="E12" s="407"/>
      <c r="F12" s="407"/>
      <c r="G12" s="407"/>
      <c r="H12" s="407"/>
      <c r="I12" s="407"/>
      <c r="J12" s="24"/>
    </row>
    <row r="13" spans="1:10" ht="15.75" customHeight="1" x14ac:dyDescent="0.6">
      <c r="A13" s="23"/>
      <c r="B13" s="407"/>
      <c r="C13" s="407"/>
      <c r="D13" s="407"/>
      <c r="E13" s="407"/>
      <c r="F13" s="407"/>
      <c r="G13" s="407"/>
      <c r="H13" s="407"/>
      <c r="I13" s="407"/>
      <c r="J13" s="24"/>
    </row>
    <row r="14" spans="1:10" ht="15.75" customHeight="1" x14ac:dyDescent="0.6">
      <c r="A14" s="23"/>
      <c r="B14" s="407"/>
      <c r="C14" s="407"/>
      <c r="D14" s="407"/>
      <c r="E14" s="407"/>
      <c r="F14" s="407"/>
      <c r="G14" s="407"/>
      <c r="H14" s="407"/>
      <c r="I14" s="407"/>
      <c r="J14" s="24"/>
    </row>
    <row r="15" spans="1:10" ht="15.75" customHeight="1" x14ac:dyDescent="0.6">
      <c r="A15" s="23"/>
      <c r="B15" s="407"/>
      <c r="C15" s="407"/>
      <c r="D15" s="407"/>
      <c r="E15" s="407"/>
      <c r="F15" s="407"/>
      <c r="G15" s="407"/>
      <c r="H15" s="407"/>
      <c r="I15" s="407"/>
      <c r="J15" s="24"/>
    </row>
    <row r="16" spans="1:10" ht="15.75" customHeight="1" x14ac:dyDescent="0.6">
      <c r="A16" s="23"/>
      <c r="B16" s="407"/>
      <c r="C16" s="407"/>
      <c r="D16" s="407"/>
      <c r="E16" s="407"/>
      <c r="F16" s="407"/>
      <c r="G16" s="407"/>
      <c r="H16" s="407"/>
      <c r="I16" s="407"/>
      <c r="J16" s="24"/>
    </row>
    <row r="17" spans="1:10" ht="15.75" customHeight="1" x14ac:dyDescent="0.6">
      <c r="A17" s="23"/>
      <c r="B17" s="407"/>
      <c r="C17" s="407"/>
      <c r="D17" s="407"/>
      <c r="E17" s="407"/>
      <c r="F17" s="407"/>
      <c r="G17" s="407"/>
      <c r="H17" s="407"/>
      <c r="I17" s="407"/>
      <c r="J17" s="24"/>
    </row>
    <row r="18" spans="1:10" ht="15.75" customHeight="1" x14ac:dyDescent="0.6">
      <c r="A18" s="23"/>
      <c r="B18" s="407"/>
      <c r="C18" s="407"/>
      <c r="D18" s="407"/>
      <c r="E18" s="407"/>
      <c r="F18" s="407"/>
      <c r="G18" s="407"/>
      <c r="H18" s="407"/>
      <c r="I18" s="407"/>
      <c r="J18" s="24"/>
    </row>
    <row r="19" spans="1:10" ht="15.75" customHeight="1" x14ac:dyDescent="0.6">
      <c r="A19" s="23"/>
      <c r="B19" s="407"/>
      <c r="C19" s="407"/>
      <c r="D19" s="407"/>
      <c r="E19" s="407"/>
      <c r="F19" s="407"/>
      <c r="G19" s="407"/>
      <c r="H19" s="407"/>
      <c r="I19" s="407"/>
      <c r="J19" s="24"/>
    </row>
    <row r="20" spans="1:10" ht="15.75" customHeight="1" x14ac:dyDescent="0.6">
      <c r="A20" s="23"/>
      <c r="B20" s="407"/>
      <c r="C20" s="407"/>
      <c r="D20" s="407"/>
      <c r="E20" s="407"/>
      <c r="F20" s="407"/>
      <c r="G20" s="407"/>
      <c r="H20" s="407"/>
      <c r="I20" s="407"/>
      <c r="J20" s="24"/>
    </row>
    <row r="21" spans="1:10" ht="15.75" customHeight="1" x14ac:dyDescent="0.6">
      <c r="A21" s="23"/>
      <c r="B21" s="407"/>
      <c r="C21" s="407"/>
      <c r="D21" s="407"/>
      <c r="E21" s="407"/>
      <c r="F21" s="407"/>
      <c r="G21" s="407"/>
      <c r="H21" s="407"/>
      <c r="I21" s="407"/>
      <c r="J21" s="24"/>
    </row>
    <row r="22" spans="1:10" ht="15.75" customHeight="1" x14ac:dyDescent="0.6">
      <c r="A22" s="23"/>
      <c r="B22" s="407"/>
      <c r="C22" s="407"/>
      <c r="D22" s="407"/>
      <c r="E22" s="407"/>
      <c r="F22" s="407"/>
      <c r="G22" s="407"/>
      <c r="H22" s="407"/>
      <c r="I22" s="407"/>
      <c r="J22" s="24"/>
    </row>
    <row r="23" spans="1:10" ht="15.75" customHeight="1" x14ac:dyDescent="0.6">
      <c r="A23" s="23"/>
      <c r="B23" s="407"/>
      <c r="C23" s="407"/>
      <c r="D23" s="407"/>
      <c r="E23" s="407"/>
      <c r="F23" s="407"/>
      <c r="G23" s="407"/>
      <c r="H23" s="407"/>
      <c r="I23" s="407"/>
      <c r="J23" s="24"/>
    </row>
    <row r="24" spans="1:10" ht="15.75" customHeight="1" x14ac:dyDescent="0.6">
      <c r="A24" s="23"/>
      <c r="B24" s="407"/>
      <c r="C24" s="407"/>
      <c r="D24" s="407"/>
      <c r="E24" s="407"/>
      <c r="F24" s="407"/>
      <c r="G24" s="407"/>
      <c r="H24" s="407"/>
      <c r="I24" s="407"/>
      <c r="J24" s="24"/>
    </row>
    <row r="25" spans="1:10" ht="15.75" customHeight="1" x14ac:dyDescent="0.6">
      <c r="A25" s="23"/>
      <c r="B25" s="407"/>
      <c r="C25" s="407"/>
      <c r="D25" s="407"/>
      <c r="E25" s="407"/>
      <c r="F25" s="407"/>
      <c r="G25" s="407"/>
      <c r="H25" s="407"/>
      <c r="I25" s="407"/>
      <c r="J25" s="24"/>
    </row>
    <row r="26" spans="1:10" ht="15.75" customHeight="1" x14ac:dyDescent="0.6">
      <c r="A26" s="23"/>
      <c r="B26" s="407"/>
      <c r="C26" s="407"/>
      <c r="D26" s="407"/>
      <c r="E26" s="407"/>
      <c r="F26" s="407"/>
      <c r="G26" s="407"/>
      <c r="H26" s="407"/>
      <c r="I26" s="407"/>
      <c r="J26" s="24"/>
    </row>
    <row r="27" spans="1:10" ht="15.75" customHeight="1" x14ac:dyDescent="0.6">
      <c r="A27" s="23"/>
      <c r="B27" s="407"/>
      <c r="C27" s="407"/>
      <c r="D27" s="407"/>
      <c r="E27" s="407"/>
      <c r="F27" s="407"/>
      <c r="G27" s="407"/>
      <c r="H27" s="407"/>
      <c r="I27" s="407"/>
      <c r="J27" s="24"/>
    </row>
    <row r="28" spans="1:10" ht="15.75" customHeight="1" x14ac:dyDescent="0.6">
      <c r="A28" s="23"/>
      <c r="B28" s="407"/>
      <c r="C28" s="407"/>
      <c r="D28" s="407"/>
      <c r="E28" s="407"/>
      <c r="F28" s="407"/>
      <c r="G28" s="407"/>
      <c r="H28" s="407"/>
      <c r="I28" s="407"/>
      <c r="J28" s="24"/>
    </row>
    <row r="29" spans="1:10" ht="12" customHeight="1" thickBot="1" x14ac:dyDescent="0.65">
      <c r="A29" s="26"/>
      <c r="B29" s="27"/>
      <c r="C29" s="27"/>
      <c r="D29" s="27"/>
      <c r="E29" s="28"/>
      <c r="F29" s="28"/>
      <c r="G29" s="27"/>
      <c r="H29" s="27"/>
      <c r="I29" s="28"/>
      <c r="J29" s="30"/>
    </row>
    <row r="40" spans="2:8" ht="15.75" customHeight="1" x14ac:dyDescent="0.6">
      <c r="B40" s="11"/>
      <c r="C40" s="11"/>
      <c r="D40" s="11"/>
      <c r="G40" s="11"/>
      <c r="H40" s="11"/>
    </row>
    <row r="41" spans="2:8" ht="15.75" customHeight="1" x14ac:dyDescent="0.6"/>
    <row r="42" spans="2:8" ht="15.75" customHeight="1" x14ac:dyDescent="0.6"/>
    <row r="43" spans="2:8" ht="15.75" customHeight="1" x14ac:dyDescent="0.6"/>
    <row r="44" spans="2:8" ht="15.75" customHeight="1" x14ac:dyDescent="0.6"/>
    <row r="45" spans="2:8" ht="15.75" customHeight="1" x14ac:dyDescent="0.6"/>
    <row r="46" spans="2:8" ht="15.75" customHeight="1" x14ac:dyDescent="0.6"/>
    <row r="47" spans="2:8" ht="15.75" customHeight="1" x14ac:dyDescent="0.6">
      <c r="B47" s="11"/>
      <c r="C47" s="11"/>
      <c r="D47" s="11"/>
      <c r="G47" s="11"/>
      <c r="H47" s="11"/>
    </row>
    <row r="48" spans="2:8" ht="15.75" customHeight="1" x14ac:dyDescent="0.6">
      <c r="B48" s="11"/>
      <c r="C48" s="11"/>
      <c r="D48" s="11"/>
      <c r="G48" s="11"/>
      <c r="H48" s="11"/>
    </row>
    <row r="49" s="11" customFormat="1" ht="15.75" customHeight="1" x14ac:dyDescent="0.6"/>
    <row r="50" s="11" customFormat="1" ht="15.75" customHeight="1" x14ac:dyDescent="0.6"/>
    <row r="51" s="11" customFormat="1" ht="15.75" customHeight="1" x14ac:dyDescent="0.6"/>
    <row r="52" s="11" customFormat="1" ht="15.75" customHeight="1" x14ac:dyDescent="0.6"/>
    <row r="53" s="11" customFormat="1" ht="15.75" customHeight="1" x14ac:dyDescent="0.6"/>
    <row r="54" s="11" customFormat="1" ht="15.75" customHeight="1" x14ac:dyDescent="0.6"/>
    <row r="55" s="11" customFormat="1" ht="15.75" customHeight="1" x14ac:dyDescent="0.6"/>
    <row r="56" s="11" customFormat="1" ht="15.75" customHeight="1" x14ac:dyDescent="0.6"/>
    <row r="57" s="11" customFormat="1" ht="15.75" customHeight="1" x14ac:dyDescent="0.6"/>
    <row r="58" s="11" customFormat="1" ht="15.75" customHeight="1" x14ac:dyDescent="0.6"/>
    <row r="59" s="11" customFormat="1" ht="15.75" customHeight="1" x14ac:dyDescent="0.6"/>
    <row r="60" s="11" customFormat="1" ht="15.75" customHeight="1" x14ac:dyDescent="0.6"/>
    <row r="61" s="11" customFormat="1" ht="15.75" customHeight="1" x14ac:dyDescent="0.6"/>
    <row r="62" s="11" customFormat="1" ht="15.75" customHeight="1" x14ac:dyDescent="0.6"/>
    <row r="63" s="11" customFormat="1" ht="15.75" customHeight="1" x14ac:dyDescent="0.6"/>
    <row r="64" s="11" customFormat="1" ht="15.75" customHeight="1" x14ac:dyDescent="0.6"/>
    <row r="65" s="11" customFormat="1" ht="15.75" customHeight="1" x14ac:dyDescent="0.6"/>
    <row r="66" s="11" customFormat="1" ht="15.75" customHeight="1" x14ac:dyDescent="0.6"/>
    <row r="67" s="11" customFormat="1" ht="15.75" customHeight="1" x14ac:dyDescent="0.6"/>
    <row r="68" s="11" customFormat="1" ht="15.75" customHeight="1" x14ac:dyDescent="0.6"/>
    <row r="69" s="11" customFormat="1" ht="15.75" customHeight="1" x14ac:dyDescent="0.6"/>
    <row r="70" s="11" customFormat="1" ht="15.75" customHeight="1" x14ac:dyDescent="0.6"/>
    <row r="71" s="11" customFormat="1" ht="15.75" customHeight="1" x14ac:dyDescent="0.6"/>
    <row r="72" s="11" customFormat="1" ht="15.75" customHeight="1" x14ac:dyDescent="0.6"/>
    <row r="73" s="11" customFormat="1" ht="15.75" customHeight="1" x14ac:dyDescent="0.6"/>
    <row r="74" s="11" customFormat="1" ht="15.75" customHeight="1" x14ac:dyDescent="0.6"/>
    <row r="75" s="11" customFormat="1" ht="15.75" customHeight="1" x14ac:dyDescent="0.6"/>
    <row r="76" s="11" customFormat="1" ht="15.75" customHeight="1" x14ac:dyDescent="0.6"/>
    <row r="77" s="11" customFormat="1" ht="15.75" customHeight="1" x14ac:dyDescent="0.6"/>
    <row r="78" s="11" customFormat="1" ht="15.75" customHeight="1" x14ac:dyDescent="0.6"/>
    <row r="79" s="11" customFormat="1" ht="15.75" customHeight="1" x14ac:dyDescent="0.6"/>
    <row r="80" s="11" customFormat="1" ht="15.75" customHeight="1" x14ac:dyDescent="0.6"/>
    <row r="81" s="11" customFormat="1" ht="15.75" customHeight="1" x14ac:dyDescent="0.6"/>
    <row r="82" s="11" customFormat="1" ht="15.75" customHeight="1" x14ac:dyDescent="0.6"/>
    <row r="83" s="11" customFormat="1" ht="15.75" customHeight="1" x14ac:dyDescent="0.6"/>
    <row r="84" s="11" customFormat="1" ht="15.75" customHeight="1" x14ac:dyDescent="0.6"/>
    <row r="85" s="11" customFormat="1" ht="15.75" customHeight="1" x14ac:dyDescent="0.6"/>
    <row r="86" s="11" customFormat="1" ht="15.75" customHeight="1" x14ac:dyDescent="0.6"/>
    <row r="87" s="11" customFormat="1" ht="15.75" customHeight="1" x14ac:dyDescent="0.6"/>
    <row r="88" s="11" customFormat="1" ht="15.75" customHeight="1" x14ac:dyDescent="0.6"/>
    <row r="89" s="11" customFormat="1" ht="15.75" customHeight="1" x14ac:dyDescent="0.6"/>
    <row r="90" s="11" customFormat="1" ht="15.75" customHeight="1" x14ac:dyDescent="0.6"/>
    <row r="91" s="11" customFormat="1" ht="15.75" customHeight="1" x14ac:dyDescent="0.6"/>
    <row r="92" s="11" customFormat="1" ht="15.75" customHeight="1" x14ac:dyDescent="0.6"/>
    <row r="93" s="11" customFormat="1" ht="15.75" customHeight="1" x14ac:dyDescent="0.6"/>
    <row r="94" s="11" customFormat="1" ht="15.75" customHeight="1" x14ac:dyDescent="0.6"/>
    <row r="95" s="11" customFormat="1" ht="15.75" customHeight="1" x14ac:dyDescent="0.6"/>
    <row r="96" s="11" customFormat="1" ht="15.75" customHeight="1" x14ac:dyDescent="0.6"/>
    <row r="97" s="11" customFormat="1" ht="15.75" customHeight="1" x14ac:dyDescent="0.6"/>
    <row r="98" s="11" customFormat="1" ht="15.75" customHeight="1" x14ac:dyDescent="0.6"/>
    <row r="99" s="11" customFormat="1" ht="15.75" customHeight="1" x14ac:dyDescent="0.6"/>
    <row r="100" s="11" customFormat="1" ht="15.75" customHeight="1" x14ac:dyDescent="0.6"/>
    <row r="101" s="11" customFormat="1" ht="15.75" customHeight="1" x14ac:dyDescent="0.6"/>
    <row r="102" s="11" customFormat="1" ht="15.75" customHeight="1" x14ac:dyDescent="0.6"/>
    <row r="103" s="11" customFormat="1" ht="15.75" customHeight="1" x14ac:dyDescent="0.6"/>
    <row r="104" s="11" customFormat="1" ht="15.75" customHeight="1" x14ac:dyDescent="0.6"/>
    <row r="105" s="11" customFormat="1" ht="15.75" customHeight="1" x14ac:dyDescent="0.6"/>
    <row r="106" s="11" customFormat="1" ht="15.75" customHeight="1" x14ac:dyDescent="0.6"/>
  </sheetData>
  <sheetProtection algorithmName="SHA-512" hashValue="TDEMBUqk+qzcb5Q5+gqSAUJfWF5RUP20Rrsq77YtWsNzBH2Lt09P67p3OfVwJe3BAaze+6H1UPuVbl6a0qFeqA==" saltValue="wdo13aY+InwlyhuodjE0Mw==" spinCount="100000" sheet="1" objects="1" scenarios="1"/>
  <mergeCells count="3">
    <mergeCell ref="A2:G2"/>
    <mergeCell ref="B5:I5"/>
    <mergeCell ref="B6:I28"/>
  </mergeCells>
  <dataValidations count="1">
    <dataValidation allowBlank="1" showInputMessage="1" showErrorMessage="1" promptTitle="County treasurer comments" prompt="Use of this box is optional. Comments may be input here and/or included on the hard copy signed return." sqref="B6:I28" xr:uid="{00000000-0002-0000-0800-000000000000}"/>
  </dataValidations>
  <pageMargins left="0.7" right="0.7" top="0.75" bottom="0.75" header="0.3" footer="0.3"/>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pageSetUpPr fitToPage="1"/>
  </sheetPr>
  <dimension ref="A1:N60"/>
  <sheetViews>
    <sheetView zoomScale="85" zoomScaleNormal="85" workbookViewId="0">
      <selection activeCell="B12" sqref="B12"/>
    </sheetView>
  </sheetViews>
  <sheetFormatPr defaultColWidth="9.26171875" defaultRowHeight="12.9" x14ac:dyDescent="0.5"/>
  <cols>
    <col min="1" max="1" width="2.26171875" style="2" customWidth="1"/>
    <col min="2" max="2" width="12.68359375" style="3" customWidth="1"/>
    <col min="3" max="3" width="14.578125" style="3" customWidth="1"/>
    <col min="4" max="8" width="9.26171875" style="3"/>
    <col min="9" max="9" width="4" style="3" customWidth="1"/>
    <col min="10" max="10" width="18.41796875" style="3" customWidth="1"/>
    <col min="11" max="11" width="12.26171875" style="3" customWidth="1"/>
    <col min="12" max="12" width="25.26171875" style="3" customWidth="1"/>
    <col min="13" max="13" width="19.41796875" style="3" customWidth="1"/>
    <col min="14" max="14" width="2.41796875" style="2" customWidth="1"/>
    <col min="15" max="16384" width="9.26171875" style="2"/>
  </cols>
  <sheetData>
    <row r="1" spans="1:14" x14ac:dyDescent="0.5">
      <c r="A1" s="41"/>
      <c r="B1" s="42"/>
      <c r="C1" s="42"/>
      <c r="D1" s="42"/>
      <c r="E1" s="42"/>
      <c r="F1" s="42"/>
      <c r="G1" s="42"/>
      <c r="H1" s="42"/>
      <c r="I1" s="42"/>
      <c r="J1" s="42"/>
      <c r="K1" s="71"/>
      <c r="L1" s="72"/>
      <c r="M1" s="42"/>
      <c r="N1" s="43"/>
    </row>
    <row r="2" spans="1:14" ht="33.299999999999997" x14ac:dyDescent="1.2">
      <c r="A2" s="418" t="s">
        <v>212</v>
      </c>
      <c r="B2" s="419"/>
      <c r="C2" s="419"/>
      <c r="D2" s="419"/>
      <c r="E2" s="419"/>
      <c r="F2" s="419"/>
      <c r="G2" s="419"/>
      <c r="H2" s="419"/>
      <c r="I2" s="419"/>
      <c r="J2" s="419"/>
      <c r="K2" s="420"/>
      <c r="L2" s="62" t="s">
        <v>131</v>
      </c>
      <c r="M2" s="75">
        <f>'Section 1'!N5</f>
        <v>0</v>
      </c>
      <c r="N2" s="45"/>
    </row>
    <row r="3" spans="1:14" ht="12.75" customHeight="1" x14ac:dyDescent="1.2">
      <c r="A3" s="73"/>
      <c r="B3" s="67"/>
      <c r="C3" s="68"/>
      <c r="D3" s="68"/>
      <c r="E3" s="68"/>
      <c r="F3" s="68"/>
      <c r="G3" s="68"/>
      <c r="H3" s="68"/>
      <c r="I3" s="68"/>
      <c r="J3" s="68"/>
      <c r="K3" s="69"/>
      <c r="L3" s="70"/>
      <c r="M3" s="68"/>
      <c r="N3" s="74"/>
    </row>
    <row r="4" spans="1:14" ht="12.75" customHeight="1" x14ac:dyDescent="1.2">
      <c r="A4" s="44"/>
      <c r="B4" s="39"/>
      <c r="C4" s="1"/>
      <c r="D4" s="1"/>
      <c r="E4" s="1"/>
      <c r="F4" s="1"/>
      <c r="G4" s="1"/>
      <c r="H4" s="1"/>
      <c r="I4" s="1"/>
      <c r="J4" s="1"/>
      <c r="K4" s="1"/>
      <c r="L4" s="1"/>
      <c r="M4" s="1"/>
      <c r="N4" s="45"/>
    </row>
    <row r="5" spans="1:14" s="4" customFormat="1" ht="15" customHeight="1" x14ac:dyDescent="0.6">
      <c r="A5" s="46"/>
      <c r="B5" s="421" t="s">
        <v>213</v>
      </c>
      <c r="C5" s="421"/>
      <c r="D5" s="421"/>
      <c r="E5" s="421"/>
      <c r="F5" s="421"/>
      <c r="G5" s="421"/>
      <c r="H5" s="421"/>
      <c r="I5" s="421"/>
      <c r="J5" s="421"/>
      <c r="K5" s="421"/>
      <c r="L5" s="421"/>
      <c r="M5" s="421"/>
      <c r="N5" s="47"/>
    </row>
    <row r="6" spans="1:14" s="4" customFormat="1" ht="15" customHeight="1" x14ac:dyDescent="0.6">
      <c r="A6" s="46"/>
      <c r="B6" s="421"/>
      <c r="C6" s="421"/>
      <c r="D6" s="421"/>
      <c r="E6" s="421"/>
      <c r="F6" s="421"/>
      <c r="G6" s="421"/>
      <c r="H6" s="421"/>
      <c r="I6" s="421"/>
      <c r="J6" s="421"/>
      <c r="K6" s="421"/>
      <c r="L6" s="421"/>
      <c r="M6" s="421"/>
      <c r="N6" s="47"/>
    </row>
    <row r="7" spans="1:14" s="4" customFormat="1" ht="8.25" customHeight="1" x14ac:dyDescent="0.6">
      <c r="A7" s="46"/>
      <c r="B7" s="5"/>
      <c r="C7" s="5"/>
      <c r="D7" s="5"/>
      <c r="E7" s="5"/>
      <c r="F7" s="5"/>
      <c r="G7" s="5"/>
      <c r="H7" s="5"/>
      <c r="I7" s="5"/>
      <c r="J7" s="5"/>
      <c r="K7" s="5"/>
      <c r="L7" s="5"/>
      <c r="M7" s="5"/>
      <c r="N7" s="48"/>
    </row>
    <row r="8" spans="1:14" s="4" customFormat="1" ht="15" customHeight="1" x14ac:dyDescent="0.6">
      <c r="A8" s="46"/>
      <c r="B8" s="422" t="s">
        <v>214</v>
      </c>
      <c r="C8" s="422"/>
      <c r="D8" s="422"/>
      <c r="E8" s="422"/>
      <c r="F8" s="422"/>
      <c r="G8" s="422"/>
      <c r="H8" s="422"/>
      <c r="I8" s="422"/>
      <c r="J8" s="422"/>
      <c r="K8" s="422"/>
      <c r="L8" s="422"/>
      <c r="M8" s="422"/>
      <c r="N8" s="48"/>
    </row>
    <row r="9" spans="1:14" s="4" customFormat="1" ht="15" customHeight="1" x14ac:dyDescent="0.6">
      <c r="A9" s="46"/>
      <c r="B9" s="422"/>
      <c r="C9" s="422"/>
      <c r="D9" s="422"/>
      <c r="E9" s="422"/>
      <c r="F9" s="422"/>
      <c r="G9" s="422"/>
      <c r="H9" s="422"/>
      <c r="I9" s="422"/>
      <c r="J9" s="422"/>
      <c r="K9" s="422"/>
      <c r="L9" s="422"/>
      <c r="M9" s="422"/>
      <c r="N9" s="48"/>
    </row>
    <row r="10" spans="1:14" s="4" customFormat="1" ht="8.25" customHeight="1" x14ac:dyDescent="0.6">
      <c r="A10" s="46"/>
      <c r="B10" s="5"/>
      <c r="C10" s="5"/>
      <c r="D10" s="5"/>
      <c r="E10" s="5"/>
      <c r="F10" s="5"/>
      <c r="G10" s="5"/>
      <c r="H10" s="5"/>
      <c r="I10" s="5"/>
      <c r="J10" s="5"/>
      <c r="K10" s="5"/>
      <c r="L10" s="5"/>
      <c r="M10" s="5"/>
      <c r="N10" s="48"/>
    </row>
    <row r="11" spans="1:14" s="4" customFormat="1" ht="15" customHeight="1" x14ac:dyDescent="0.6">
      <c r="A11" s="46"/>
      <c r="B11" s="422" t="s">
        <v>215</v>
      </c>
      <c r="C11" s="422"/>
      <c r="D11" s="422"/>
      <c r="E11" s="422"/>
      <c r="F11" s="422"/>
      <c r="G11" s="422"/>
      <c r="H11" s="422"/>
      <c r="I11" s="422"/>
      <c r="J11" s="422"/>
      <c r="K11" s="422"/>
      <c r="L11" s="422"/>
      <c r="M11" s="422"/>
      <c r="N11" s="48"/>
    </row>
    <row r="12" spans="1:14" s="4" customFormat="1" ht="8.25" customHeight="1" x14ac:dyDescent="0.6">
      <c r="A12" s="46"/>
      <c r="B12" s="5"/>
      <c r="C12" s="5"/>
      <c r="D12" s="5"/>
      <c r="E12" s="5"/>
      <c r="F12" s="5"/>
      <c r="G12" s="5"/>
      <c r="H12" s="5"/>
      <c r="I12" s="5"/>
      <c r="J12" s="5"/>
      <c r="K12" s="5"/>
      <c r="L12" s="5"/>
      <c r="M12" s="5"/>
      <c r="N12" s="48"/>
    </row>
    <row r="13" spans="1:14" s="4" customFormat="1" ht="15" customHeight="1" x14ac:dyDescent="0.6">
      <c r="A13" s="46"/>
      <c r="B13" s="411" t="s">
        <v>216</v>
      </c>
      <c r="C13" s="411"/>
      <c r="D13" s="411"/>
      <c r="E13" s="411"/>
      <c r="F13" s="411"/>
      <c r="G13" s="411"/>
      <c r="H13" s="411"/>
      <c r="I13" s="411"/>
      <c r="J13" s="411"/>
      <c r="K13" s="411"/>
      <c r="L13" s="411"/>
      <c r="M13" s="411"/>
      <c r="N13" s="48"/>
    </row>
    <row r="14" spans="1:14" s="4" customFormat="1" ht="8.25" customHeight="1" x14ac:dyDescent="0.6">
      <c r="A14" s="46"/>
      <c r="B14" s="5"/>
      <c r="C14" s="5"/>
      <c r="D14" s="5"/>
      <c r="E14" s="5"/>
      <c r="F14" s="5"/>
      <c r="G14" s="5"/>
      <c r="H14" s="5"/>
      <c r="I14" s="5"/>
      <c r="J14" s="5"/>
      <c r="K14" s="5"/>
      <c r="L14" s="5"/>
      <c r="M14" s="5"/>
      <c r="N14" s="48"/>
    </row>
    <row r="15" spans="1:14" s="4" customFormat="1" ht="15" customHeight="1" x14ac:dyDescent="0.6">
      <c r="A15" s="46"/>
      <c r="B15" s="411" t="s">
        <v>217</v>
      </c>
      <c r="C15" s="411"/>
      <c r="D15" s="411"/>
      <c r="E15" s="411"/>
      <c r="F15" s="411"/>
      <c r="G15" s="411"/>
      <c r="H15" s="411"/>
      <c r="I15" s="411"/>
      <c r="J15" s="411"/>
      <c r="K15" s="411"/>
      <c r="L15" s="411"/>
      <c r="M15" s="411"/>
      <c r="N15" s="48"/>
    </row>
    <row r="16" spans="1:14" s="4" customFormat="1" ht="15" customHeight="1" x14ac:dyDescent="0.6">
      <c r="A16" s="46"/>
      <c r="B16" s="411" t="s">
        <v>218</v>
      </c>
      <c r="C16" s="411"/>
      <c r="D16" s="411"/>
      <c r="E16" s="411"/>
      <c r="F16" s="411"/>
      <c r="G16" s="411"/>
      <c r="H16" s="411"/>
      <c r="I16" s="411"/>
      <c r="J16" s="411"/>
      <c r="K16" s="411"/>
      <c r="L16" s="411"/>
      <c r="M16" s="411"/>
      <c r="N16" s="48"/>
    </row>
    <row r="17" spans="1:14" s="4" customFormat="1" ht="15" customHeight="1" x14ac:dyDescent="0.6">
      <c r="A17" s="46"/>
      <c r="B17" s="411" t="s">
        <v>219</v>
      </c>
      <c r="C17" s="411"/>
      <c r="D17" s="411"/>
      <c r="E17" s="411"/>
      <c r="F17" s="411"/>
      <c r="G17" s="411"/>
      <c r="H17" s="411"/>
      <c r="I17" s="411"/>
      <c r="J17" s="411"/>
      <c r="K17" s="411"/>
      <c r="L17" s="411"/>
      <c r="M17" s="411"/>
      <c r="N17" s="48"/>
    </row>
    <row r="18" spans="1:14" s="4" customFormat="1" ht="15" customHeight="1" x14ac:dyDescent="0.6">
      <c r="A18" s="46"/>
      <c r="B18" s="411" t="s">
        <v>220</v>
      </c>
      <c r="C18" s="411"/>
      <c r="D18" s="411"/>
      <c r="E18" s="411"/>
      <c r="F18" s="411"/>
      <c r="G18" s="411"/>
      <c r="H18" s="411"/>
      <c r="I18" s="411"/>
      <c r="J18" s="411"/>
      <c r="K18" s="411"/>
      <c r="L18" s="411"/>
      <c r="M18" s="411"/>
      <c r="N18" s="48"/>
    </row>
    <row r="19" spans="1:14" s="4" customFormat="1" ht="8.25" customHeight="1" x14ac:dyDescent="0.6">
      <c r="A19" s="46"/>
      <c r="B19" s="5"/>
      <c r="C19" s="5"/>
      <c r="D19" s="5"/>
      <c r="E19" s="5"/>
      <c r="F19" s="5"/>
      <c r="G19" s="5"/>
      <c r="H19" s="5"/>
      <c r="I19" s="5"/>
      <c r="J19" s="5"/>
      <c r="K19" s="5"/>
      <c r="L19" s="5"/>
      <c r="M19" s="5"/>
      <c r="N19" s="48"/>
    </row>
    <row r="20" spans="1:14" s="4" customFormat="1" ht="15" customHeight="1" x14ac:dyDescent="0.6">
      <c r="A20" s="46"/>
      <c r="B20" s="411" t="s">
        <v>221</v>
      </c>
      <c r="C20" s="411"/>
      <c r="D20" s="411"/>
      <c r="E20" s="411"/>
      <c r="F20" s="411"/>
      <c r="G20" s="411"/>
      <c r="H20" s="411"/>
      <c r="I20" s="411"/>
      <c r="J20" s="411"/>
      <c r="K20" s="411"/>
      <c r="L20" s="411"/>
      <c r="M20" s="411"/>
      <c r="N20" s="48"/>
    </row>
    <row r="21" spans="1:14" s="4" customFormat="1" ht="8.25" customHeight="1" x14ac:dyDescent="0.6">
      <c r="A21" s="46"/>
      <c r="B21" s="5"/>
      <c r="C21" s="5"/>
      <c r="D21" s="5"/>
      <c r="E21" s="5"/>
      <c r="F21" s="5"/>
      <c r="G21" s="5"/>
      <c r="H21" s="5"/>
      <c r="I21" s="5"/>
      <c r="J21" s="5"/>
      <c r="K21" s="5"/>
      <c r="L21" s="5"/>
      <c r="M21" s="5"/>
      <c r="N21" s="48"/>
    </row>
    <row r="22" spans="1:14" s="4" customFormat="1" ht="41.1" customHeight="1" x14ac:dyDescent="0.6">
      <c r="A22" s="46"/>
      <c r="B22" s="159"/>
      <c r="C22" s="410" t="s">
        <v>222</v>
      </c>
      <c r="D22" s="410"/>
      <c r="E22" s="410"/>
      <c r="F22" s="410"/>
      <c r="G22" s="410"/>
      <c r="H22" s="410"/>
      <c r="I22" s="410"/>
      <c r="J22" s="410"/>
      <c r="K22" s="410"/>
      <c r="L22" s="410"/>
      <c r="M22" s="410"/>
      <c r="N22" s="48"/>
    </row>
    <row r="23" spans="1:14" s="4" customFormat="1" ht="41.1" customHeight="1" x14ac:dyDescent="0.6">
      <c r="A23" s="46"/>
      <c r="B23" s="159"/>
      <c r="C23" s="410" t="s">
        <v>223</v>
      </c>
      <c r="D23" s="410"/>
      <c r="E23" s="410"/>
      <c r="F23" s="410"/>
      <c r="G23" s="410"/>
      <c r="H23" s="410"/>
      <c r="I23" s="410"/>
      <c r="J23" s="410"/>
      <c r="K23" s="410"/>
      <c r="L23" s="410"/>
      <c r="M23" s="410"/>
      <c r="N23" s="49"/>
    </row>
    <row r="24" spans="1:14" s="4" customFormat="1" ht="41.1" customHeight="1" x14ac:dyDescent="0.6">
      <c r="A24" s="46"/>
      <c r="B24" s="159"/>
      <c r="C24" s="410" t="s">
        <v>224</v>
      </c>
      <c r="D24" s="410"/>
      <c r="E24" s="410"/>
      <c r="F24" s="410"/>
      <c r="G24" s="410"/>
      <c r="H24" s="410"/>
      <c r="I24" s="410"/>
      <c r="J24" s="410"/>
      <c r="K24" s="410"/>
      <c r="L24" s="410"/>
      <c r="M24" s="410"/>
      <c r="N24" s="49"/>
    </row>
    <row r="25" spans="1:14" s="4" customFormat="1" ht="8.25" customHeight="1" x14ac:dyDescent="0.6">
      <c r="A25" s="46"/>
      <c r="B25" s="40"/>
      <c r="C25" s="9"/>
      <c r="D25" s="9"/>
      <c r="E25" s="9"/>
      <c r="F25" s="9"/>
      <c r="G25" s="9"/>
      <c r="H25" s="9"/>
      <c r="I25" s="9"/>
      <c r="J25" s="9"/>
      <c r="K25" s="9"/>
      <c r="L25" s="9"/>
      <c r="M25" s="9"/>
      <c r="N25" s="49"/>
    </row>
    <row r="26" spans="1:14" s="4" customFormat="1" ht="15" customHeight="1" x14ac:dyDescent="0.6">
      <c r="A26" s="46"/>
      <c r="B26" s="411" t="s">
        <v>225</v>
      </c>
      <c r="C26" s="411"/>
      <c r="D26" s="411"/>
      <c r="E26" s="411"/>
      <c r="F26" s="411"/>
      <c r="G26" s="411"/>
      <c r="H26" s="411"/>
      <c r="I26" s="411"/>
      <c r="J26" s="411"/>
      <c r="K26" s="411"/>
      <c r="L26" s="411"/>
      <c r="M26" s="411"/>
      <c r="N26" s="49"/>
    </row>
    <row r="27" spans="1:14" s="4" customFormat="1" ht="8.25" customHeight="1" x14ac:dyDescent="0.6">
      <c r="A27" s="46"/>
      <c r="B27" s="40"/>
      <c r="C27" s="9"/>
      <c r="D27" s="9"/>
      <c r="E27" s="9"/>
      <c r="F27" s="9"/>
      <c r="G27" s="9"/>
      <c r="H27" s="9"/>
      <c r="I27" s="9"/>
      <c r="J27" s="9"/>
      <c r="K27" s="9"/>
      <c r="L27" s="9"/>
      <c r="M27" s="9"/>
      <c r="N27" s="49"/>
    </row>
    <row r="28" spans="1:14" s="4" customFormat="1" ht="15" customHeight="1" x14ac:dyDescent="0.6">
      <c r="A28" s="46"/>
      <c r="B28" s="412"/>
      <c r="C28" s="412"/>
      <c r="D28" s="412"/>
      <c r="E28" s="412"/>
      <c r="F28" s="412"/>
      <c r="G28" s="412"/>
      <c r="H28" s="412"/>
      <c r="I28" s="412"/>
      <c r="J28" s="412"/>
      <c r="K28" s="412"/>
      <c r="L28" s="412"/>
      <c r="M28" s="412"/>
      <c r="N28" s="49"/>
    </row>
    <row r="29" spans="1:14" s="4" customFormat="1" ht="15" customHeight="1" x14ac:dyDescent="0.6">
      <c r="A29" s="46"/>
      <c r="B29" s="412"/>
      <c r="C29" s="412"/>
      <c r="D29" s="412"/>
      <c r="E29" s="412"/>
      <c r="F29" s="412"/>
      <c r="G29" s="412"/>
      <c r="H29" s="412"/>
      <c r="I29" s="412"/>
      <c r="J29" s="412"/>
      <c r="K29" s="412"/>
      <c r="L29" s="412"/>
      <c r="M29" s="412"/>
      <c r="N29" s="49"/>
    </row>
    <row r="30" spans="1:14" s="4" customFormat="1" ht="15" customHeight="1" x14ac:dyDescent="0.6">
      <c r="A30" s="46"/>
      <c r="B30" s="412"/>
      <c r="C30" s="412"/>
      <c r="D30" s="412"/>
      <c r="E30" s="412"/>
      <c r="F30" s="412"/>
      <c r="G30" s="412"/>
      <c r="H30" s="412"/>
      <c r="I30" s="412"/>
      <c r="J30" s="412"/>
      <c r="K30" s="412"/>
      <c r="L30" s="412"/>
      <c r="M30" s="412"/>
      <c r="N30" s="49"/>
    </row>
    <row r="31" spans="1:14" s="4" customFormat="1" ht="15" customHeight="1" x14ac:dyDescent="0.6">
      <c r="A31" s="46"/>
      <c r="B31" s="412"/>
      <c r="C31" s="412"/>
      <c r="D31" s="412"/>
      <c r="E31" s="412"/>
      <c r="F31" s="412"/>
      <c r="G31" s="412"/>
      <c r="H31" s="412"/>
      <c r="I31" s="412"/>
      <c r="J31" s="412"/>
      <c r="K31" s="412"/>
      <c r="L31" s="412"/>
      <c r="M31" s="412"/>
      <c r="N31" s="49"/>
    </row>
    <row r="32" spans="1:14" s="4" customFormat="1" ht="15" customHeight="1" x14ac:dyDescent="0.6">
      <c r="A32" s="46"/>
      <c r="B32" s="412"/>
      <c r="C32" s="412"/>
      <c r="D32" s="412"/>
      <c r="E32" s="412"/>
      <c r="F32" s="412"/>
      <c r="G32" s="412"/>
      <c r="H32" s="412"/>
      <c r="I32" s="412"/>
      <c r="J32" s="412"/>
      <c r="K32" s="412"/>
      <c r="L32" s="412"/>
      <c r="M32" s="412"/>
      <c r="N32" s="49"/>
    </row>
    <row r="33" spans="1:14" s="4" customFormat="1" ht="15" customHeight="1" x14ac:dyDescent="0.6">
      <c r="A33" s="46"/>
      <c r="B33" s="412"/>
      <c r="C33" s="412"/>
      <c r="D33" s="412"/>
      <c r="E33" s="412"/>
      <c r="F33" s="412"/>
      <c r="G33" s="412"/>
      <c r="H33" s="412"/>
      <c r="I33" s="412"/>
      <c r="J33" s="412"/>
      <c r="K33" s="412"/>
      <c r="L33" s="412"/>
      <c r="M33" s="412"/>
      <c r="N33" s="49"/>
    </row>
    <row r="34" spans="1:14" s="4" customFormat="1" ht="15" customHeight="1" x14ac:dyDescent="0.6">
      <c r="A34" s="46"/>
      <c r="B34" s="412"/>
      <c r="C34" s="412"/>
      <c r="D34" s="412"/>
      <c r="E34" s="412"/>
      <c r="F34" s="412"/>
      <c r="G34" s="412"/>
      <c r="H34" s="412"/>
      <c r="I34" s="412"/>
      <c r="J34" s="412"/>
      <c r="K34" s="412"/>
      <c r="L34" s="412"/>
      <c r="M34" s="412"/>
      <c r="N34" s="49"/>
    </row>
    <row r="35" spans="1:14" s="4" customFormat="1" ht="15" customHeight="1" x14ac:dyDescent="0.6">
      <c r="A35" s="46"/>
      <c r="B35" s="412"/>
      <c r="C35" s="412"/>
      <c r="D35" s="412"/>
      <c r="E35" s="412"/>
      <c r="F35" s="412"/>
      <c r="G35" s="412"/>
      <c r="H35" s="412"/>
      <c r="I35" s="412"/>
      <c r="J35" s="412"/>
      <c r="K35" s="412"/>
      <c r="L35" s="412"/>
      <c r="M35" s="412"/>
      <c r="N35" s="49"/>
    </row>
    <row r="36" spans="1:14" s="4" customFormat="1" ht="15" customHeight="1" x14ac:dyDescent="0.6">
      <c r="A36" s="46"/>
      <c r="B36" s="412"/>
      <c r="C36" s="412"/>
      <c r="D36" s="412"/>
      <c r="E36" s="412"/>
      <c r="F36" s="412"/>
      <c r="G36" s="412"/>
      <c r="H36" s="412"/>
      <c r="I36" s="412"/>
      <c r="J36" s="412"/>
      <c r="K36" s="412"/>
      <c r="L36" s="412"/>
      <c r="M36" s="412"/>
      <c r="N36" s="49"/>
    </row>
    <row r="37" spans="1:14" s="4" customFormat="1" ht="15" customHeight="1" x14ac:dyDescent="0.6">
      <c r="A37" s="46"/>
      <c r="B37" s="412"/>
      <c r="C37" s="412"/>
      <c r="D37" s="412"/>
      <c r="E37" s="412"/>
      <c r="F37" s="412"/>
      <c r="G37" s="412"/>
      <c r="H37" s="412"/>
      <c r="I37" s="412"/>
      <c r="J37" s="412"/>
      <c r="K37" s="412"/>
      <c r="L37" s="412"/>
      <c r="M37" s="412"/>
      <c r="N37" s="49"/>
    </row>
    <row r="38" spans="1:14" s="4" customFormat="1" ht="15" customHeight="1" x14ac:dyDescent="0.6">
      <c r="A38" s="46"/>
      <c r="B38" s="412"/>
      <c r="C38" s="412"/>
      <c r="D38" s="412"/>
      <c r="E38" s="412"/>
      <c r="F38" s="412"/>
      <c r="G38" s="412"/>
      <c r="H38" s="412"/>
      <c r="I38" s="412"/>
      <c r="J38" s="412"/>
      <c r="K38" s="412"/>
      <c r="L38" s="412"/>
      <c r="M38" s="412"/>
      <c r="N38" s="49"/>
    </row>
    <row r="39" spans="1:14" s="4" customFormat="1" ht="15" customHeight="1" x14ac:dyDescent="0.6">
      <c r="A39" s="46"/>
      <c r="B39" s="412"/>
      <c r="C39" s="412"/>
      <c r="D39" s="412"/>
      <c r="E39" s="412"/>
      <c r="F39" s="412"/>
      <c r="G39" s="412"/>
      <c r="H39" s="412"/>
      <c r="I39" s="412"/>
      <c r="J39" s="412"/>
      <c r="K39" s="412"/>
      <c r="L39" s="412"/>
      <c r="M39" s="412"/>
      <c r="N39" s="49"/>
    </row>
    <row r="40" spans="1:14" s="4" customFormat="1" ht="15" customHeight="1" x14ac:dyDescent="0.6">
      <c r="A40" s="46"/>
      <c r="B40" s="412"/>
      <c r="C40" s="412"/>
      <c r="D40" s="412"/>
      <c r="E40" s="412"/>
      <c r="F40" s="412"/>
      <c r="G40" s="412"/>
      <c r="H40" s="412"/>
      <c r="I40" s="412"/>
      <c r="J40" s="412"/>
      <c r="K40" s="412"/>
      <c r="L40" s="412"/>
      <c r="M40" s="412"/>
      <c r="N40" s="49"/>
    </row>
    <row r="41" spans="1:14" s="4" customFormat="1" ht="15" customHeight="1" x14ac:dyDescent="0.6">
      <c r="A41" s="46"/>
      <c r="B41" s="412"/>
      <c r="C41" s="412"/>
      <c r="D41" s="412"/>
      <c r="E41" s="412"/>
      <c r="F41" s="412"/>
      <c r="G41" s="412"/>
      <c r="H41" s="412"/>
      <c r="I41" s="412"/>
      <c r="J41" s="412"/>
      <c r="K41" s="412"/>
      <c r="L41" s="412"/>
      <c r="M41" s="412"/>
      <c r="N41" s="49"/>
    </row>
    <row r="42" spans="1:14" s="4" customFormat="1" ht="15" customHeight="1" x14ac:dyDescent="0.6">
      <c r="A42" s="46"/>
      <c r="B42" s="412"/>
      <c r="C42" s="412"/>
      <c r="D42" s="412"/>
      <c r="E42" s="412"/>
      <c r="F42" s="412"/>
      <c r="G42" s="412"/>
      <c r="H42" s="412"/>
      <c r="I42" s="412"/>
      <c r="J42" s="412"/>
      <c r="K42" s="412"/>
      <c r="L42" s="412"/>
      <c r="M42" s="412"/>
      <c r="N42" s="49"/>
    </row>
    <row r="43" spans="1:14" s="4" customFormat="1" ht="15" customHeight="1" x14ac:dyDescent="0.6">
      <c r="A43" s="46"/>
      <c r="B43" s="412"/>
      <c r="C43" s="412"/>
      <c r="D43" s="412"/>
      <c r="E43" s="412"/>
      <c r="F43" s="412"/>
      <c r="G43" s="412"/>
      <c r="H43" s="412"/>
      <c r="I43" s="412"/>
      <c r="J43" s="412"/>
      <c r="K43" s="412"/>
      <c r="L43" s="412"/>
      <c r="M43" s="412"/>
      <c r="N43" s="49"/>
    </row>
    <row r="44" spans="1:14" s="4" customFormat="1" ht="15" customHeight="1" x14ac:dyDescent="0.6">
      <c r="A44" s="46"/>
      <c r="B44" s="412"/>
      <c r="C44" s="412"/>
      <c r="D44" s="412"/>
      <c r="E44" s="412"/>
      <c r="F44" s="412"/>
      <c r="G44" s="412"/>
      <c r="H44" s="412"/>
      <c r="I44" s="412"/>
      <c r="J44" s="412"/>
      <c r="K44" s="412"/>
      <c r="L44" s="412"/>
      <c r="M44" s="412"/>
      <c r="N44" s="49"/>
    </row>
    <row r="45" spans="1:14" s="4" customFormat="1" ht="15" customHeight="1" x14ac:dyDescent="0.6">
      <c r="A45" s="46"/>
      <c r="B45" s="412"/>
      <c r="C45" s="412"/>
      <c r="D45" s="412"/>
      <c r="E45" s="412"/>
      <c r="F45" s="412"/>
      <c r="G45" s="412"/>
      <c r="H45" s="412"/>
      <c r="I45" s="412"/>
      <c r="J45" s="412"/>
      <c r="K45" s="412"/>
      <c r="L45" s="412"/>
      <c r="M45" s="412"/>
      <c r="N45" s="49"/>
    </row>
    <row r="46" spans="1:14" s="4" customFormat="1" ht="15" customHeight="1" x14ac:dyDescent="0.6">
      <c r="A46" s="46"/>
      <c r="B46" s="412"/>
      <c r="C46" s="412"/>
      <c r="D46" s="412"/>
      <c r="E46" s="412"/>
      <c r="F46" s="412"/>
      <c r="G46" s="412"/>
      <c r="H46" s="412"/>
      <c r="I46" s="412"/>
      <c r="J46" s="412"/>
      <c r="K46" s="412"/>
      <c r="L46" s="412"/>
      <c r="M46" s="412"/>
      <c r="N46" s="49"/>
    </row>
    <row r="47" spans="1:14" s="4" customFormat="1" ht="15" customHeight="1" x14ac:dyDescent="0.6">
      <c r="A47" s="46"/>
      <c r="B47" s="412"/>
      <c r="C47" s="412"/>
      <c r="D47" s="412"/>
      <c r="E47" s="412"/>
      <c r="F47" s="412"/>
      <c r="G47" s="412"/>
      <c r="H47" s="412"/>
      <c r="I47" s="412"/>
      <c r="J47" s="412"/>
      <c r="K47" s="412"/>
      <c r="L47" s="412"/>
      <c r="M47" s="412"/>
      <c r="N47" s="49"/>
    </row>
    <row r="48" spans="1:14" s="4" customFormat="1" ht="8.25" customHeight="1" x14ac:dyDescent="0.6">
      <c r="A48" s="46"/>
      <c r="B48" s="5"/>
      <c r="C48" s="55"/>
      <c r="D48" s="55"/>
      <c r="E48" s="55"/>
      <c r="F48" s="55"/>
      <c r="G48" s="55"/>
      <c r="H48" s="55"/>
      <c r="I48" s="55"/>
      <c r="J48" s="55"/>
      <c r="K48" s="55"/>
      <c r="L48" s="55"/>
      <c r="M48" s="55"/>
      <c r="N48" s="50"/>
    </row>
    <row r="49" spans="1:14" s="4" customFormat="1" ht="15" customHeight="1" x14ac:dyDescent="0.6">
      <c r="A49" s="46"/>
      <c r="B49" s="5"/>
      <c r="C49" s="413"/>
      <c r="D49" s="413"/>
      <c r="E49" s="413"/>
      <c r="F49" s="413"/>
      <c r="G49" s="413"/>
      <c r="H49" s="413"/>
      <c r="I49" s="55"/>
      <c r="J49" s="55"/>
      <c r="K49" s="415"/>
      <c r="L49" s="416"/>
      <c r="M49" s="416"/>
      <c r="N49" s="50"/>
    </row>
    <row r="50" spans="1:14" s="4" customFormat="1" ht="15" customHeight="1" x14ac:dyDescent="0.6">
      <c r="A50" s="46"/>
      <c r="B50" s="5"/>
      <c r="C50" s="413"/>
      <c r="D50" s="413"/>
      <c r="E50" s="413"/>
      <c r="F50" s="413"/>
      <c r="G50" s="413"/>
      <c r="H50" s="413"/>
      <c r="I50" s="55"/>
      <c r="J50" s="55"/>
      <c r="K50" s="416"/>
      <c r="L50" s="416"/>
      <c r="M50" s="416"/>
      <c r="N50" s="50"/>
    </row>
    <row r="51" spans="1:14" s="4" customFormat="1" ht="15" customHeight="1" x14ac:dyDescent="0.6">
      <c r="A51" s="46"/>
      <c r="B51" s="8" t="s">
        <v>226</v>
      </c>
      <c r="C51" s="414"/>
      <c r="D51" s="414"/>
      <c r="E51" s="414"/>
      <c r="F51" s="414"/>
      <c r="G51" s="414"/>
      <c r="H51" s="414"/>
      <c r="J51" s="8" t="s">
        <v>13</v>
      </c>
      <c r="K51" s="417"/>
      <c r="L51" s="417"/>
      <c r="M51" s="417"/>
      <c r="N51" s="51"/>
    </row>
    <row r="52" spans="1:14" s="4" customFormat="1" ht="8.25" customHeight="1" x14ac:dyDescent="0.6">
      <c r="A52" s="46"/>
      <c r="B52" s="5"/>
      <c r="C52" s="56"/>
      <c r="D52" s="56"/>
      <c r="E52" s="56"/>
      <c r="F52" s="56"/>
      <c r="G52" s="56"/>
      <c r="H52" s="56"/>
      <c r="I52" s="6"/>
      <c r="J52" s="5"/>
      <c r="K52" s="5"/>
      <c r="L52" s="5"/>
      <c r="M52" s="6"/>
      <c r="N52" s="51"/>
    </row>
    <row r="53" spans="1:14" s="4" customFormat="1" ht="15" customHeight="1" x14ac:dyDescent="0.6">
      <c r="A53" s="46"/>
      <c r="B53" s="5"/>
      <c r="C53" s="408"/>
      <c r="D53" s="408"/>
      <c r="E53" s="408"/>
      <c r="F53" s="408"/>
      <c r="G53" s="408"/>
      <c r="H53" s="408"/>
      <c r="I53" s="6"/>
      <c r="J53" s="5"/>
      <c r="K53" s="408"/>
      <c r="L53" s="408"/>
      <c r="M53" s="408"/>
      <c r="N53" s="51"/>
    </row>
    <row r="54" spans="1:14" s="4" customFormat="1" ht="15" customHeight="1" x14ac:dyDescent="0.6">
      <c r="A54" s="46"/>
      <c r="B54" s="5"/>
      <c r="C54" s="408"/>
      <c r="D54" s="408"/>
      <c r="E54" s="408"/>
      <c r="F54" s="408"/>
      <c r="G54" s="408"/>
      <c r="H54" s="408"/>
      <c r="I54" s="6"/>
      <c r="J54" s="5"/>
      <c r="K54" s="408"/>
      <c r="L54" s="408"/>
      <c r="M54" s="408"/>
      <c r="N54" s="51"/>
    </row>
    <row r="55" spans="1:14" s="4" customFormat="1" ht="15" customHeight="1" x14ac:dyDescent="0.6">
      <c r="A55" s="46"/>
      <c r="B55" s="8" t="s">
        <v>227</v>
      </c>
      <c r="C55" s="409"/>
      <c r="D55" s="409"/>
      <c r="E55" s="409"/>
      <c r="F55" s="409"/>
      <c r="G55" s="409"/>
      <c r="H55" s="409"/>
      <c r="I55" s="5"/>
      <c r="J55" s="8" t="s">
        <v>228</v>
      </c>
      <c r="K55" s="409"/>
      <c r="L55" s="409"/>
      <c r="M55" s="409"/>
      <c r="N55" s="48"/>
    </row>
    <row r="56" spans="1:14" s="4" customFormat="1" ht="8.25" customHeight="1" x14ac:dyDescent="0.6">
      <c r="A56" s="46"/>
      <c r="B56" s="5"/>
      <c r="C56" s="7"/>
      <c r="D56" s="7"/>
      <c r="E56" s="7"/>
      <c r="F56" s="7"/>
      <c r="G56" s="7"/>
      <c r="H56" s="7"/>
      <c r="I56" s="5"/>
      <c r="J56" s="5"/>
      <c r="K56" s="5"/>
      <c r="L56" s="5"/>
      <c r="M56" s="5"/>
      <c r="N56" s="48"/>
    </row>
    <row r="57" spans="1:14" s="4" customFormat="1" ht="15" customHeight="1" x14ac:dyDescent="0.6">
      <c r="A57" s="46"/>
      <c r="B57" s="5"/>
      <c r="C57" s="408"/>
      <c r="D57" s="408"/>
      <c r="E57" s="408"/>
      <c r="F57" s="408"/>
      <c r="G57" s="408"/>
      <c r="H57" s="408"/>
      <c r="I57" s="5"/>
      <c r="J57" s="5"/>
      <c r="K57" s="408"/>
      <c r="L57" s="408"/>
      <c r="M57" s="408"/>
      <c r="N57" s="48"/>
    </row>
    <row r="58" spans="1:14" s="4" customFormat="1" ht="15" customHeight="1" x14ac:dyDescent="0.6">
      <c r="A58" s="46"/>
      <c r="B58" s="5"/>
      <c r="C58" s="408"/>
      <c r="D58" s="408"/>
      <c r="E58" s="408"/>
      <c r="F58" s="408"/>
      <c r="G58" s="408"/>
      <c r="H58" s="408"/>
      <c r="I58" s="5"/>
      <c r="J58" s="5"/>
      <c r="K58" s="408"/>
      <c r="L58" s="408"/>
      <c r="M58" s="408"/>
      <c r="N58" s="48"/>
    </row>
    <row r="59" spans="1:14" s="4" customFormat="1" ht="15" customHeight="1" x14ac:dyDescent="0.6">
      <c r="A59" s="46"/>
      <c r="B59" s="8" t="s">
        <v>229</v>
      </c>
      <c r="C59" s="409"/>
      <c r="D59" s="409"/>
      <c r="E59" s="409"/>
      <c r="F59" s="409"/>
      <c r="G59" s="409"/>
      <c r="H59" s="409"/>
      <c r="I59" s="6"/>
      <c r="J59" s="8" t="s">
        <v>230</v>
      </c>
      <c r="K59" s="409"/>
      <c r="L59" s="409"/>
      <c r="M59" s="409"/>
      <c r="N59" s="51"/>
    </row>
    <row r="60" spans="1:14" ht="13.2" thickBot="1" x14ac:dyDescent="0.55000000000000004">
      <c r="A60" s="52"/>
      <c r="B60" s="53"/>
      <c r="C60" s="53"/>
      <c r="D60" s="53"/>
      <c r="E60" s="53"/>
      <c r="F60" s="53"/>
      <c r="G60" s="53"/>
      <c r="H60" s="53"/>
      <c r="I60" s="53"/>
      <c r="J60" s="53"/>
      <c r="K60" s="53"/>
      <c r="L60" s="53"/>
      <c r="M60" s="53"/>
      <c r="N60" s="54"/>
    </row>
  </sheetData>
  <sheetProtection algorithmName="SHA-512" hashValue="FOOFWViiFDxPTXjtJUQpRuPFN2fHFdr5CFEqAUDbJsd+oJrC/eCGQIH90Jg5gJWROb7kL9zZshzxK0ZAH5sh0A==" saltValue="j0RbZO2Ggp9irRRS0qK76w==" spinCount="100000" sheet="1" objects="1" scenarios="1"/>
  <mergeCells count="21">
    <mergeCell ref="A2:K2"/>
    <mergeCell ref="C22:M22"/>
    <mergeCell ref="B5:M6"/>
    <mergeCell ref="B8:M9"/>
    <mergeCell ref="B11:M11"/>
    <mergeCell ref="B13:M13"/>
    <mergeCell ref="B15:M15"/>
    <mergeCell ref="B16:M16"/>
    <mergeCell ref="B17:M17"/>
    <mergeCell ref="B18:M18"/>
    <mergeCell ref="B20:M20"/>
    <mergeCell ref="C53:H55"/>
    <mergeCell ref="K53:M55"/>
    <mergeCell ref="C57:H59"/>
    <mergeCell ref="K57:M59"/>
    <mergeCell ref="C23:M23"/>
    <mergeCell ref="C24:M24"/>
    <mergeCell ref="B26:M26"/>
    <mergeCell ref="B28:M47"/>
    <mergeCell ref="C49:H51"/>
    <mergeCell ref="K49:M51"/>
  </mergeCells>
  <dataValidations count="2">
    <dataValidation type="list" allowBlank="1" showDropDown="1" showInputMessage="1" showErrorMessage="1" errorTitle="Error" error="Please input &quot;X&quot; only to indicate that the relevant documents have been received and uploaded to Sharepoint." promptTitle="IE report" prompt="Electronic completion of the IE report is optional. Whether or not this is completed, the hard copy MUST be physically signed by the IE prior to submission." sqref="B22:B24" xr:uid="{00000000-0002-0000-0900-000000000000}">
      <formula1>X</formula1>
    </dataValidation>
    <dataValidation allowBlank="1" showInputMessage="1" showErrorMessage="1" promptTitle="IE report" prompt="Electronic completion of the IE report is optional. Whether or not this is completed, the hard copy MUST be physically signed by the IE prior to submission." sqref="B28:M47 C53:H55 K57:M59 K53:M55 C57:H59" xr:uid="{00000000-0002-0000-0900-000001000000}"/>
  </dataValidations>
  <printOptions horizontalCentered="1"/>
  <pageMargins left="0.25" right="0.25" top="0.75" bottom="0.75" header="0.3" footer="0.3"/>
  <pageSetup paperSize="9" scale="62"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Title="Invalid date" error="Please enter a valid date which is on or after the date of approval of the Branch Committee at Section 1." promptTitle="IE report" prompt="Electronic completion of the IE report is optional. Whether or not this is completed, the hard copy MUST be physically signed by the IE prior to submission." xr:uid="{00000000-0002-0000-0900-000002000000}">
          <x14:formula1>
            <xm:f>'Section 1'!K41-1</xm:f>
          </x14:formula1>
          <xm:sqref>K49:M51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EBC6-B4CF-4BA3-AC0A-F00F4E631724}">
  <sheetPr>
    <tabColor rgb="FF7030A0"/>
    <pageSetUpPr fitToPage="1"/>
  </sheetPr>
  <dimension ref="A1:S62"/>
  <sheetViews>
    <sheetView zoomScale="55" zoomScaleNormal="55" workbookViewId="0">
      <selection activeCell="AH60" sqref="AH60"/>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19" width="2.41796875" style="18" customWidth="1"/>
    <col min="20" max="16384" width="9.26171875" style="18"/>
  </cols>
  <sheetData>
    <row r="1" spans="1:19" s="79" customFormat="1" ht="12" customHeight="1" x14ac:dyDescent="0.75">
      <c r="A1" s="76"/>
      <c r="B1" s="77"/>
      <c r="C1" s="77"/>
      <c r="D1" s="77"/>
      <c r="E1" s="77"/>
      <c r="F1" s="77"/>
      <c r="G1" s="77"/>
      <c r="H1" s="77"/>
      <c r="I1" s="77"/>
      <c r="J1" s="77"/>
      <c r="K1" s="77"/>
      <c r="L1" s="77"/>
      <c r="M1" s="77"/>
      <c r="N1" s="77"/>
      <c r="O1" s="77"/>
      <c r="P1" s="77"/>
      <c r="Q1" s="77"/>
      <c r="R1" s="77"/>
      <c r="S1" s="78"/>
    </row>
    <row r="2" spans="1:19" s="79" customFormat="1" ht="33.299999999999997" x14ac:dyDescent="1.2">
      <c r="A2" s="80"/>
      <c r="B2" s="419" t="s">
        <v>231</v>
      </c>
      <c r="C2" s="419"/>
      <c r="D2" s="419"/>
      <c r="E2" s="419"/>
      <c r="F2" s="419"/>
      <c r="G2" s="419"/>
      <c r="H2" s="419"/>
      <c r="I2" s="419"/>
      <c r="J2" s="419"/>
      <c r="K2" s="419"/>
      <c r="L2" s="419"/>
      <c r="M2" s="419"/>
      <c r="N2" s="419"/>
      <c r="O2" s="419"/>
      <c r="P2" s="419"/>
      <c r="Q2" s="419"/>
      <c r="R2" s="419"/>
      <c r="S2" s="425"/>
    </row>
    <row r="3" spans="1:19" s="79" customFormat="1" ht="12.75" customHeight="1" x14ac:dyDescent="0.75">
      <c r="A3" s="82"/>
      <c r="B3" s="83"/>
      <c r="C3" s="83"/>
      <c r="D3" s="84"/>
      <c r="E3" s="84"/>
      <c r="F3" s="84"/>
      <c r="G3" s="84"/>
      <c r="H3" s="84"/>
      <c r="I3" s="84"/>
      <c r="J3" s="84"/>
      <c r="K3" s="84"/>
      <c r="L3" s="84"/>
      <c r="M3" s="84"/>
      <c r="N3" s="84"/>
      <c r="O3" s="84"/>
      <c r="P3" s="84"/>
      <c r="Q3" s="84"/>
      <c r="R3" s="84"/>
      <c r="S3" s="277"/>
    </row>
    <row r="4" spans="1:19" ht="12" customHeight="1" x14ac:dyDescent="0.75">
      <c r="A4" s="87"/>
      <c r="B4" s="88"/>
      <c r="C4" s="88"/>
      <c r="D4" s="88"/>
      <c r="E4" s="88"/>
      <c r="F4" s="88"/>
      <c r="G4" s="88"/>
      <c r="H4" s="88"/>
      <c r="I4" s="88"/>
      <c r="J4" s="88"/>
      <c r="K4" s="88"/>
      <c r="L4" s="88"/>
      <c r="M4" s="88"/>
      <c r="N4" s="88"/>
      <c r="O4" s="88"/>
      <c r="P4" s="88"/>
      <c r="Q4" s="88"/>
      <c r="R4" s="88"/>
      <c r="S4" s="91"/>
    </row>
    <row r="5" spans="1:19" ht="18.75" customHeight="1" x14ac:dyDescent="0.75">
      <c r="A5" s="92"/>
      <c r="E5" s="426" t="str">
        <f>IF('Section 2'!C12="","",'Section 2'!C12)</f>
        <v/>
      </c>
      <c r="F5" s="426"/>
      <c r="G5" s="426"/>
      <c r="H5" s="426"/>
      <c r="I5" s="426"/>
      <c r="P5" s="428"/>
      <c r="Q5" s="428"/>
      <c r="R5" s="428"/>
      <c r="S5" s="95"/>
    </row>
    <row r="6" spans="1:19" ht="18.75" customHeight="1" x14ac:dyDescent="0.75">
      <c r="A6" s="92"/>
      <c r="B6" s="426" t="s">
        <v>232</v>
      </c>
      <c r="C6" s="426"/>
      <c r="D6" s="426"/>
      <c r="E6" s="427"/>
      <c r="F6" s="427"/>
      <c r="G6" s="427"/>
      <c r="H6" s="427"/>
      <c r="I6" s="427"/>
      <c r="L6" s="18" t="s">
        <v>233</v>
      </c>
      <c r="P6" s="429"/>
      <c r="Q6" s="429"/>
      <c r="R6" s="429"/>
      <c r="S6" s="95"/>
    </row>
    <row r="7" spans="1:19" ht="7.5" customHeight="1" x14ac:dyDescent="0.75">
      <c r="A7" s="92"/>
      <c r="B7" s="96"/>
      <c r="C7" s="96"/>
      <c r="D7" s="96"/>
      <c r="E7" s="96"/>
      <c r="F7" s="96"/>
      <c r="G7" s="96"/>
      <c r="H7" s="96"/>
      <c r="I7" s="96"/>
      <c r="J7" s="96"/>
      <c r="K7" s="96"/>
      <c r="L7" s="96"/>
      <c r="M7" s="96"/>
      <c r="N7" s="96"/>
      <c r="O7" s="96"/>
      <c r="P7" s="96"/>
      <c r="Q7" s="96"/>
      <c r="R7" s="96"/>
      <c r="S7" s="95"/>
    </row>
    <row r="8" spans="1:19" ht="18.75" customHeight="1" x14ac:dyDescent="0.75">
      <c r="A8" s="92"/>
      <c r="E8" s="430" t="str">
        <f>IF('Section 2'!F12="","",'Section 2'!F12)</f>
        <v/>
      </c>
      <c r="F8" s="430"/>
      <c r="G8" s="430"/>
      <c r="H8" s="430"/>
      <c r="I8" s="430"/>
      <c r="N8" s="426" t="str">
        <f>IF('Section 2'!H12="","",'Section 2'!H12)</f>
        <v/>
      </c>
      <c r="O8" s="426"/>
      <c r="P8" s="426"/>
      <c r="Q8" s="426"/>
      <c r="R8" s="426"/>
      <c r="S8" s="95"/>
    </row>
    <row r="9" spans="1:19" ht="18.75" customHeight="1" x14ac:dyDescent="0.75">
      <c r="A9" s="92"/>
      <c r="B9" s="426" t="s">
        <v>234</v>
      </c>
      <c r="C9" s="426"/>
      <c r="D9" s="426"/>
      <c r="E9" s="431"/>
      <c r="F9" s="431"/>
      <c r="G9" s="431"/>
      <c r="H9" s="431"/>
      <c r="I9" s="431"/>
      <c r="L9" s="96" t="s">
        <v>235</v>
      </c>
      <c r="M9" s="97"/>
      <c r="N9" s="427"/>
      <c r="O9" s="427"/>
      <c r="P9" s="427"/>
      <c r="Q9" s="427"/>
      <c r="R9" s="427"/>
      <c r="S9" s="95"/>
    </row>
    <row r="10" spans="1:19" ht="8.25" customHeight="1" x14ac:dyDescent="0.75">
      <c r="A10" s="92"/>
      <c r="S10" s="95"/>
    </row>
    <row r="11" spans="1:19" ht="18.75" customHeight="1" x14ac:dyDescent="0.75">
      <c r="A11" s="92"/>
      <c r="P11" s="423">
        <f>'Section 2'!N12</f>
        <v>0</v>
      </c>
      <c r="Q11" s="423"/>
      <c r="R11" s="423"/>
      <c r="S11" s="95"/>
    </row>
    <row r="12" spans="1:19" ht="18.75" customHeight="1" x14ac:dyDescent="0.75">
      <c r="A12" s="92"/>
      <c r="C12" s="36"/>
      <c r="D12" s="36" t="s">
        <v>236</v>
      </c>
      <c r="F12" s="36"/>
      <c r="G12" s="36"/>
      <c r="H12" s="36"/>
      <c r="I12" s="36"/>
      <c r="J12" s="36"/>
      <c r="K12" s="36"/>
      <c r="L12" s="36"/>
      <c r="M12" s="36"/>
      <c r="N12" s="36"/>
      <c r="O12" s="36"/>
      <c r="P12" s="424"/>
      <c r="Q12" s="424"/>
      <c r="R12" s="424"/>
      <c r="S12" s="95"/>
    </row>
    <row r="13" spans="1:19" ht="8.25" customHeight="1" x14ac:dyDescent="0.75">
      <c r="A13" s="92"/>
      <c r="S13" s="95"/>
    </row>
    <row r="14" spans="1:19" ht="18.75" customHeight="1" x14ac:dyDescent="0.75">
      <c r="A14" s="92"/>
      <c r="P14" s="423">
        <f>SUMIF('Bank Accounts'!AB10:AB1009,"",'Bank Accounts'!P10:P1009)</f>
        <v>0</v>
      </c>
      <c r="Q14" s="423"/>
      <c r="R14" s="423"/>
      <c r="S14" s="95"/>
    </row>
    <row r="15" spans="1:19" ht="18.75" customHeight="1" x14ac:dyDescent="0.75">
      <c r="A15" s="92"/>
      <c r="C15" s="36"/>
      <c r="D15" s="36" t="s">
        <v>237</v>
      </c>
      <c r="P15" s="424"/>
      <c r="Q15" s="424"/>
      <c r="R15" s="424"/>
      <c r="S15" s="95"/>
    </row>
    <row r="16" spans="1:19" ht="7.5" customHeight="1" x14ac:dyDescent="0.75">
      <c r="A16" s="92"/>
      <c r="S16" s="95"/>
    </row>
    <row r="17" spans="1:19" ht="18" customHeight="1" x14ac:dyDescent="0.75">
      <c r="A17" s="92"/>
      <c r="P17" s="423">
        <f>-SUMIF('Bank Accounts'!AB10:AB1009,"",'Bank Accounts'!O10:O1009)</f>
        <v>0</v>
      </c>
      <c r="Q17" s="423"/>
      <c r="R17" s="423"/>
      <c r="S17" s="95"/>
    </row>
    <row r="18" spans="1:19" ht="18" customHeight="1" x14ac:dyDescent="0.75">
      <c r="A18" s="92"/>
      <c r="C18" s="36"/>
      <c r="D18" s="36" t="s">
        <v>238</v>
      </c>
      <c r="P18" s="424"/>
      <c r="Q18" s="424"/>
      <c r="R18" s="424"/>
      <c r="S18" s="95"/>
    </row>
    <row r="19" spans="1:19" ht="8.25" customHeight="1" x14ac:dyDescent="0.75">
      <c r="A19" s="92"/>
      <c r="S19" s="95"/>
    </row>
    <row r="20" spans="1:19" ht="18" customHeight="1" x14ac:dyDescent="0.75">
      <c r="A20" s="92"/>
      <c r="P20" s="423">
        <f>P11+P14+P17</f>
        <v>0</v>
      </c>
      <c r="Q20" s="423"/>
      <c r="R20" s="423"/>
      <c r="S20" s="95"/>
    </row>
    <row r="21" spans="1:19" ht="18" customHeight="1" x14ac:dyDescent="0.75">
      <c r="A21" s="92"/>
      <c r="C21" s="36"/>
      <c r="D21" s="36" t="s">
        <v>239</v>
      </c>
      <c r="F21" s="36"/>
      <c r="G21" s="36"/>
      <c r="H21" s="36"/>
      <c r="I21" s="36"/>
      <c r="J21" s="36"/>
      <c r="K21" s="36"/>
      <c r="L21" s="36"/>
      <c r="M21" s="36"/>
      <c r="N21" s="36"/>
      <c r="O21" s="36"/>
      <c r="P21" s="424"/>
      <c r="Q21" s="424"/>
      <c r="R21" s="424"/>
      <c r="S21" s="95"/>
    </row>
    <row r="22" spans="1:19" ht="8.25" customHeight="1" x14ac:dyDescent="0.75">
      <c r="A22" s="92"/>
      <c r="S22" s="95"/>
    </row>
    <row r="23" spans="1:19" ht="18" customHeight="1" x14ac:dyDescent="0.75">
      <c r="A23" s="92"/>
      <c r="P23" s="432"/>
      <c r="Q23" s="432"/>
      <c r="R23" s="432"/>
      <c r="S23" s="95"/>
    </row>
    <row r="24" spans="1:19" ht="18" customHeight="1" x14ac:dyDescent="0.75">
      <c r="A24" s="92"/>
      <c r="D24" s="36" t="s">
        <v>240</v>
      </c>
      <c r="F24" s="36"/>
      <c r="G24" s="36"/>
      <c r="H24" s="36"/>
      <c r="I24" s="36"/>
      <c r="J24" s="36"/>
      <c r="K24" s="36"/>
      <c r="L24" s="36"/>
      <c r="M24" s="36"/>
      <c r="N24" s="36"/>
      <c r="O24" s="36"/>
      <c r="P24" s="433"/>
      <c r="Q24" s="433"/>
      <c r="R24" s="433"/>
      <c r="S24" s="95"/>
    </row>
    <row r="25" spans="1:19" ht="8.25" customHeight="1" x14ac:dyDescent="0.75">
      <c r="A25" s="92"/>
      <c r="S25" s="95"/>
    </row>
    <row r="26" spans="1:19" ht="18" customHeight="1" x14ac:dyDescent="0.75">
      <c r="A26" s="92"/>
      <c r="P26" s="423">
        <f>P23-P20</f>
        <v>0</v>
      </c>
      <c r="Q26" s="423"/>
      <c r="R26" s="423"/>
      <c r="S26" s="95"/>
    </row>
    <row r="27" spans="1:19" ht="18" customHeight="1" thickBot="1" x14ac:dyDescent="0.8">
      <c r="A27" s="92"/>
      <c r="D27" s="36" t="s">
        <v>241</v>
      </c>
      <c r="F27" s="36"/>
      <c r="G27" s="36"/>
      <c r="H27" s="36"/>
      <c r="I27" s="36"/>
      <c r="J27" s="36"/>
      <c r="K27" s="36"/>
      <c r="L27" s="36"/>
      <c r="M27" s="36"/>
      <c r="N27" s="36"/>
      <c r="O27" s="36"/>
      <c r="P27" s="434"/>
      <c r="Q27" s="434"/>
      <c r="R27" s="434"/>
      <c r="S27" s="95"/>
    </row>
    <row r="28" spans="1:19" ht="18.75" customHeight="1" thickTop="1" x14ac:dyDescent="0.75">
      <c r="A28" s="92"/>
      <c r="S28" s="95"/>
    </row>
    <row r="29" spans="1:19" ht="18" customHeight="1" x14ac:dyDescent="0.75">
      <c r="A29" s="92"/>
      <c r="B29" s="394" t="s">
        <v>242</v>
      </c>
      <c r="C29" s="394"/>
      <c r="D29" s="394"/>
      <c r="E29" s="394"/>
      <c r="F29" s="394"/>
      <c r="G29" s="394"/>
      <c r="H29" s="394"/>
      <c r="I29" s="394"/>
      <c r="J29" s="394"/>
      <c r="K29" s="394"/>
      <c r="L29" s="394"/>
      <c r="M29" s="394"/>
      <c r="N29" s="394"/>
      <c r="O29" s="394"/>
      <c r="P29" s="394"/>
      <c r="Q29" s="394"/>
      <c r="R29" s="394"/>
      <c r="S29" s="95"/>
    </row>
    <row r="30" spans="1:19" ht="8.25" customHeight="1" x14ac:dyDescent="0.75">
      <c r="A30" s="92"/>
      <c r="B30" s="36"/>
      <c r="C30" s="36"/>
      <c r="D30" s="36"/>
      <c r="E30" s="36"/>
      <c r="F30" s="36"/>
      <c r="G30" s="36"/>
      <c r="H30" s="36"/>
      <c r="I30" s="36"/>
      <c r="J30" s="36"/>
      <c r="K30" s="36"/>
      <c r="L30" s="36"/>
      <c r="M30" s="36"/>
      <c r="N30" s="36"/>
      <c r="O30" s="36"/>
      <c r="P30" s="36"/>
      <c r="Q30" s="36"/>
      <c r="R30" s="36"/>
      <c r="S30" s="95"/>
    </row>
    <row r="31" spans="1:19" ht="18" customHeight="1" x14ac:dyDescent="0.75">
      <c r="A31" s="92"/>
      <c r="B31" s="439"/>
      <c r="C31" s="440"/>
      <c r="D31" s="440"/>
      <c r="E31" s="440"/>
      <c r="F31" s="440"/>
      <c r="G31" s="440"/>
      <c r="H31" s="440"/>
      <c r="I31" s="440"/>
      <c r="J31" s="440"/>
      <c r="K31" s="440"/>
      <c r="L31" s="440"/>
      <c r="M31" s="440"/>
      <c r="N31" s="440"/>
      <c r="O31" s="440"/>
      <c r="P31" s="440"/>
      <c r="Q31" s="440"/>
      <c r="R31" s="441"/>
      <c r="S31" s="95"/>
    </row>
    <row r="32" spans="1:19" ht="8.25" customHeight="1" x14ac:dyDescent="0.75">
      <c r="A32" s="92"/>
      <c r="B32" s="442"/>
      <c r="C32" s="443"/>
      <c r="D32" s="443"/>
      <c r="E32" s="443"/>
      <c r="F32" s="443"/>
      <c r="G32" s="443"/>
      <c r="H32" s="443"/>
      <c r="I32" s="443"/>
      <c r="J32" s="443"/>
      <c r="K32" s="443"/>
      <c r="L32" s="443"/>
      <c r="M32" s="443"/>
      <c r="N32" s="443"/>
      <c r="O32" s="443"/>
      <c r="P32" s="443"/>
      <c r="Q32" s="443"/>
      <c r="R32" s="444"/>
      <c r="S32" s="95"/>
    </row>
    <row r="33" spans="1:19" ht="18" customHeight="1" x14ac:dyDescent="0.75">
      <c r="A33" s="92"/>
      <c r="B33" s="442"/>
      <c r="C33" s="443"/>
      <c r="D33" s="443"/>
      <c r="E33" s="443"/>
      <c r="F33" s="443"/>
      <c r="G33" s="443"/>
      <c r="H33" s="443"/>
      <c r="I33" s="443"/>
      <c r="J33" s="443"/>
      <c r="K33" s="443"/>
      <c r="L33" s="443"/>
      <c r="M33" s="443"/>
      <c r="N33" s="443"/>
      <c r="O33" s="443"/>
      <c r="P33" s="443"/>
      <c r="Q33" s="443"/>
      <c r="R33" s="444"/>
      <c r="S33" s="95"/>
    </row>
    <row r="34" spans="1:19" ht="18" customHeight="1" x14ac:dyDescent="0.75">
      <c r="A34" s="92"/>
      <c r="B34" s="442"/>
      <c r="C34" s="443"/>
      <c r="D34" s="443"/>
      <c r="E34" s="443"/>
      <c r="F34" s="443"/>
      <c r="G34" s="443"/>
      <c r="H34" s="443"/>
      <c r="I34" s="443"/>
      <c r="J34" s="443"/>
      <c r="K34" s="443"/>
      <c r="L34" s="443"/>
      <c r="M34" s="443"/>
      <c r="N34" s="443"/>
      <c r="O34" s="443"/>
      <c r="P34" s="443"/>
      <c r="Q34" s="443"/>
      <c r="R34" s="444"/>
      <c r="S34" s="95"/>
    </row>
    <row r="35" spans="1:19" ht="18" customHeight="1" x14ac:dyDescent="0.75">
      <c r="A35" s="92"/>
      <c r="B35" s="442"/>
      <c r="C35" s="443"/>
      <c r="D35" s="443"/>
      <c r="E35" s="443"/>
      <c r="F35" s="443"/>
      <c r="G35" s="443"/>
      <c r="H35" s="443"/>
      <c r="I35" s="443"/>
      <c r="J35" s="443"/>
      <c r="K35" s="443"/>
      <c r="L35" s="443"/>
      <c r="M35" s="443"/>
      <c r="N35" s="443"/>
      <c r="O35" s="443"/>
      <c r="P35" s="443"/>
      <c r="Q35" s="443"/>
      <c r="R35" s="444"/>
      <c r="S35" s="95"/>
    </row>
    <row r="36" spans="1:19" ht="18" customHeight="1" x14ac:dyDescent="0.75">
      <c r="A36" s="92"/>
      <c r="B36" s="442"/>
      <c r="C36" s="443"/>
      <c r="D36" s="443"/>
      <c r="E36" s="443"/>
      <c r="F36" s="443"/>
      <c r="G36" s="443"/>
      <c r="H36" s="443"/>
      <c r="I36" s="443"/>
      <c r="J36" s="443"/>
      <c r="K36" s="443"/>
      <c r="L36" s="443"/>
      <c r="M36" s="443"/>
      <c r="N36" s="443"/>
      <c r="O36" s="443"/>
      <c r="P36" s="443"/>
      <c r="Q36" s="443"/>
      <c r="R36" s="444"/>
      <c r="S36" s="95"/>
    </row>
    <row r="37" spans="1:19" ht="18" customHeight="1" x14ac:dyDescent="0.75">
      <c r="A37" s="92"/>
      <c r="B37" s="442"/>
      <c r="C37" s="443"/>
      <c r="D37" s="443"/>
      <c r="E37" s="443"/>
      <c r="F37" s="443"/>
      <c r="G37" s="443"/>
      <c r="H37" s="443"/>
      <c r="I37" s="443"/>
      <c r="J37" s="443"/>
      <c r="K37" s="443"/>
      <c r="L37" s="443"/>
      <c r="M37" s="443"/>
      <c r="N37" s="443"/>
      <c r="O37" s="443"/>
      <c r="P37" s="443"/>
      <c r="Q37" s="443"/>
      <c r="R37" s="444"/>
      <c r="S37" s="95"/>
    </row>
    <row r="38" spans="1:19" ht="18" customHeight="1" x14ac:dyDescent="0.75">
      <c r="A38" s="92"/>
      <c r="B38" s="442"/>
      <c r="C38" s="443"/>
      <c r="D38" s="443"/>
      <c r="E38" s="443"/>
      <c r="F38" s="443"/>
      <c r="G38" s="443"/>
      <c r="H38" s="443"/>
      <c r="I38" s="443"/>
      <c r="J38" s="443"/>
      <c r="K38" s="443"/>
      <c r="L38" s="443"/>
      <c r="M38" s="443"/>
      <c r="N38" s="443"/>
      <c r="O38" s="443"/>
      <c r="P38" s="443"/>
      <c r="Q38" s="443"/>
      <c r="R38" s="444"/>
      <c r="S38" s="95"/>
    </row>
    <row r="39" spans="1:19" ht="18" customHeight="1" x14ac:dyDescent="0.75">
      <c r="A39" s="92"/>
      <c r="B39" s="442"/>
      <c r="C39" s="443"/>
      <c r="D39" s="443"/>
      <c r="E39" s="443"/>
      <c r="F39" s="443"/>
      <c r="G39" s="443"/>
      <c r="H39" s="443"/>
      <c r="I39" s="443"/>
      <c r="J39" s="443"/>
      <c r="K39" s="443"/>
      <c r="L39" s="443"/>
      <c r="M39" s="443"/>
      <c r="N39" s="443"/>
      <c r="O39" s="443"/>
      <c r="P39" s="443"/>
      <c r="Q39" s="443"/>
      <c r="R39" s="444"/>
      <c r="S39" s="95"/>
    </row>
    <row r="40" spans="1:19" ht="18.75" customHeight="1" x14ac:dyDescent="0.75">
      <c r="A40" s="92"/>
      <c r="B40" s="442"/>
      <c r="C40" s="443"/>
      <c r="D40" s="443"/>
      <c r="E40" s="443"/>
      <c r="F40" s="443"/>
      <c r="G40" s="443"/>
      <c r="H40" s="443"/>
      <c r="I40" s="443"/>
      <c r="J40" s="443"/>
      <c r="K40" s="443"/>
      <c r="L40" s="443"/>
      <c r="M40" s="443"/>
      <c r="N40" s="443"/>
      <c r="O40" s="443"/>
      <c r="P40" s="443"/>
      <c r="Q40" s="443"/>
      <c r="R40" s="444"/>
      <c r="S40" s="95"/>
    </row>
    <row r="41" spans="1:19" ht="18.75" customHeight="1" x14ac:dyDescent="0.75">
      <c r="A41" s="92"/>
      <c r="B41" s="442"/>
      <c r="C41" s="443"/>
      <c r="D41" s="443"/>
      <c r="E41" s="443"/>
      <c r="F41" s="443"/>
      <c r="G41" s="443"/>
      <c r="H41" s="443"/>
      <c r="I41" s="443"/>
      <c r="J41" s="443"/>
      <c r="K41" s="443"/>
      <c r="L41" s="443"/>
      <c r="M41" s="443"/>
      <c r="N41" s="443"/>
      <c r="O41" s="443"/>
      <c r="P41" s="443"/>
      <c r="Q41" s="443"/>
      <c r="R41" s="444"/>
      <c r="S41" s="95"/>
    </row>
    <row r="42" spans="1:19" ht="18.75" customHeight="1" x14ac:dyDescent="0.75">
      <c r="A42" s="92"/>
      <c r="B42" s="442"/>
      <c r="C42" s="443"/>
      <c r="D42" s="443"/>
      <c r="E42" s="443"/>
      <c r="F42" s="443"/>
      <c r="G42" s="443"/>
      <c r="H42" s="443"/>
      <c r="I42" s="443"/>
      <c r="J42" s="443"/>
      <c r="K42" s="443"/>
      <c r="L42" s="443"/>
      <c r="M42" s="443"/>
      <c r="N42" s="443"/>
      <c r="O42" s="443"/>
      <c r="P42" s="443"/>
      <c r="Q42" s="443"/>
      <c r="R42" s="444"/>
      <c r="S42" s="95"/>
    </row>
    <row r="43" spans="1:19" ht="18.75" customHeight="1" x14ac:dyDescent="0.75">
      <c r="A43" s="92"/>
      <c r="B43" s="442"/>
      <c r="C43" s="443"/>
      <c r="D43" s="443"/>
      <c r="E43" s="443"/>
      <c r="F43" s="443"/>
      <c r="G43" s="443"/>
      <c r="H43" s="443"/>
      <c r="I43" s="443"/>
      <c r="J43" s="443"/>
      <c r="K43" s="443"/>
      <c r="L43" s="443"/>
      <c r="M43" s="443"/>
      <c r="N43" s="443"/>
      <c r="O43" s="443"/>
      <c r="P43" s="443"/>
      <c r="Q43" s="443"/>
      <c r="R43" s="444"/>
      <c r="S43" s="95"/>
    </row>
    <row r="44" spans="1:19" ht="18.75" customHeight="1" x14ac:dyDescent="0.75">
      <c r="A44" s="92"/>
      <c r="B44" s="442"/>
      <c r="C44" s="443"/>
      <c r="D44" s="443"/>
      <c r="E44" s="443"/>
      <c r="F44" s="443"/>
      <c r="G44" s="443"/>
      <c r="H44" s="443"/>
      <c r="I44" s="443"/>
      <c r="J44" s="443"/>
      <c r="K44" s="443"/>
      <c r="L44" s="443"/>
      <c r="M44" s="443"/>
      <c r="N44" s="443"/>
      <c r="O44" s="443"/>
      <c r="P44" s="443"/>
      <c r="Q44" s="443"/>
      <c r="R44" s="444"/>
      <c r="S44" s="95"/>
    </row>
    <row r="45" spans="1:19" ht="8.25" customHeight="1" x14ac:dyDescent="0.75">
      <c r="A45" s="92"/>
      <c r="B45" s="442"/>
      <c r="C45" s="443"/>
      <c r="D45" s="443"/>
      <c r="E45" s="443"/>
      <c r="F45" s="443"/>
      <c r="G45" s="443"/>
      <c r="H45" s="443"/>
      <c r="I45" s="443"/>
      <c r="J45" s="443"/>
      <c r="K45" s="443"/>
      <c r="L45" s="443"/>
      <c r="M45" s="443"/>
      <c r="N45" s="443"/>
      <c r="O45" s="443"/>
      <c r="P45" s="443"/>
      <c r="Q45" s="443"/>
      <c r="R45" s="444"/>
      <c r="S45" s="95"/>
    </row>
    <row r="46" spans="1:19" ht="18.75" customHeight="1" x14ac:dyDescent="0.75">
      <c r="A46" s="92"/>
      <c r="B46" s="442"/>
      <c r="C46" s="443"/>
      <c r="D46" s="443"/>
      <c r="E46" s="443"/>
      <c r="F46" s="443"/>
      <c r="G46" s="443"/>
      <c r="H46" s="443"/>
      <c r="I46" s="443"/>
      <c r="J46" s="443"/>
      <c r="K46" s="443"/>
      <c r="L46" s="443"/>
      <c r="M46" s="443"/>
      <c r="N46" s="443"/>
      <c r="O46" s="443"/>
      <c r="P46" s="443"/>
      <c r="Q46" s="443"/>
      <c r="R46" s="444"/>
      <c r="S46" s="95"/>
    </row>
    <row r="47" spans="1:19" ht="18.75" customHeight="1" x14ac:dyDescent="0.75">
      <c r="A47" s="92"/>
      <c r="B47" s="442"/>
      <c r="C47" s="443"/>
      <c r="D47" s="443"/>
      <c r="E47" s="443"/>
      <c r="F47" s="443"/>
      <c r="G47" s="443"/>
      <c r="H47" s="443"/>
      <c r="I47" s="443"/>
      <c r="J47" s="443"/>
      <c r="K47" s="443"/>
      <c r="L47" s="443"/>
      <c r="M47" s="443"/>
      <c r="N47" s="443"/>
      <c r="O47" s="443"/>
      <c r="P47" s="443"/>
      <c r="Q47" s="443"/>
      <c r="R47" s="444"/>
      <c r="S47" s="95"/>
    </row>
    <row r="48" spans="1:19" ht="18.75" customHeight="1" x14ac:dyDescent="0.75">
      <c r="A48" s="92"/>
      <c r="B48" s="442"/>
      <c r="C48" s="443"/>
      <c r="D48" s="443"/>
      <c r="E48" s="443"/>
      <c r="F48" s="443"/>
      <c r="G48" s="443"/>
      <c r="H48" s="443"/>
      <c r="I48" s="443"/>
      <c r="J48" s="443"/>
      <c r="K48" s="443"/>
      <c r="L48" s="443"/>
      <c r="M48" s="443"/>
      <c r="N48" s="443"/>
      <c r="O48" s="443"/>
      <c r="P48" s="443"/>
      <c r="Q48" s="443"/>
      <c r="R48" s="444"/>
      <c r="S48" s="95"/>
    </row>
    <row r="49" spans="1:19" ht="18.75" customHeight="1" x14ac:dyDescent="0.75">
      <c r="A49" s="92"/>
      <c r="B49" s="442"/>
      <c r="C49" s="443"/>
      <c r="D49" s="443"/>
      <c r="E49" s="443"/>
      <c r="F49" s="443"/>
      <c r="G49" s="443"/>
      <c r="H49" s="443"/>
      <c r="I49" s="443"/>
      <c r="J49" s="443"/>
      <c r="K49" s="443"/>
      <c r="L49" s="443"/>
      <c r="M49" s="443"/>
      <c r="N49" s="443"/>
      <c r="O49" s="443"/>
      <c r="P49" s="443"/>
      <c r="Q49" s="443"/>
      <c r="R49" s="444"/>
      <c r="S49" s="95"/>
    </row>
    <row r="50" spans="1:19" ht="18.75" customHeight="1" x14ac:dyDescent="0.75">
      <c r="A50" s="92"/>
      <c r="B50" s="442"/>
      <c r="C50" s="443"/>
      <c r="D50" s="443"/>
      <c r="E50" s="443"/>
      <c r="F50" s="443"/>
      <c r="G50" s="443"/>
      <c r="H50" s="443"/>
      <c r="I50" s="443"/>
      <c r="J50" s="443"/>
      <c r="K50" s="443"/>
      <c r="L50" s="443"/>
      <c r="M50" s="443"/>
      <c r="N50" s="443"/>
      <c r="O50" s="443"/>
      <c r="P50" s="443"/>
      <c r="Q50" s="443"/>
      <c r="R50" s="444"/>
      <c r="S50" s="95"/>
    </row>
    <row r="51" spans="1:19" ht="18.75" customHeight="1" x14ac:dyDescent="0.75">
      <c r="A51" s="92"/>
      <c r="B51" s="442"/>
      <c r="C51" s="443"/>
      <c r="D51" s="443"/>
      <c r="E51" s="443"/>
      <c r="F51" s="443"/>
      <c r="G51" s="443"/>
      <c r="H51" s="443"/>
      <c r="I51" s="443"/>
      <c r="J51" s="443"/>
      <c r="K51" s="443"/>
      <c r="L51" s="443"/>
      <c r="M51" s="443"/>
      <c r="N51" s="443"/>
      <c r="O51" s="443"/>
      <c r="P51" s="443"/>
      <c r="Q51" s="443"/>
      <c r="R51" s="444"/>
      <c r="S51" s="95"/>
    </row>
    <row r="52" spans="1:19" ht="18.75" customHeight="1" x14ac:dyDescent="0.75">
      <c r="A52" s="92"/>
      <c r="B52" s="442"/>
      <c r="C52" s="443"/>
      <c r="D52" s="443"/>
      <c r="E52" s="443"/>
      <c r="F52" s="443"/>
      <c r="G52" s="443"/>
      <c r="H52" s="443"/>
      <c r="I52" s="443"/>
      <c r="J52" s="443"/>
      <c r="K52" s="443"/>
      <c r="L52" s="443"/>
      <c r="M52" s="443"/>
      <c r="N52" s="443"/>
      <c r="O52" s="443"/>
      <c r="P52" s="443"/>
      <c r="Q52" s="443"/>
      <c r="R52" s="444"/>
      <c r="S52" s="95"/>
    </row>
    <row r="53" spans="1:19" ht="18.75" customHeight="1" x14ac:dyDescent="0.75">
      <c r="A53" s="92"/>
      <c r="B53" s="442"/>
      <c r="C53" s="443"/>
      <c r="D53" s="443"/>
      <c r="E53" s="443"/>
      <c r="F53" s="443"/>
      <c r="G53" s="443"/>
      <c r="H53" s="443"/>
      <c r="I53" s="443"/>
      <c r="J53" s="443"/>
      <c r="K53" s="443"/>
      <c r="L53" s="443"/>
      <c r="M53" s="443"/>
      <c r="N53" s="443"/>
      <c r="O53" s="443"/>
      <c r="P53" s="443"/>
      <c r="Q53" s="443"/>
      <c r="R53" s="444"/>
      <c r="S53" s="95"/>
    </row>
    <row r="54" spans="1:19" ht="18.75" customHeight="1" x14ac:dyDescent="0.75">
      <c r="A54" s="92"/>
      <c r="B54" s="442"/>
      <c r="C54" s="443"/>
      <c r="D54" s="443"/>
      <c r="E54" s="443"/>
      <c r="F54" s="443"/>
      <c r="G54" s="443"/>
      <c r="H54" s="443"/>
      <c r="I54" s="443"/>
      <c r="J54" s="443"/>
      <c r="K54" s="443"/>
      <c r="L54" s="443"/>
      <c r="M54" s="443"/>
      <c r="N54" s="443"/>
      <c r="O54" s="443"/>
      <c r="P54" s="443"/>
      <c r="Q54" s="443"/>
      <c r="R54" s="444"/>
      <c r="S54" s="95"/>
    </row>
    <row r="55" spans="1:19" ht="18.75" customHeight="1" x14ac:dyDescent="0.75">
      <c r="A55" s="92"/>
      <c r="B55" s="442"/>
      <c r="C55" s="443"/>
      <c r="D55" s="443"/>
      <c r="E55" s="443"/>
      <c r="F55" s="443"/>
      <c r="G55" s="443"/>
      <c r="H55" s="443"/>
      <c r="I55" s="443"/>
      <c r="J55" s="443"/>
      <c r="K55" s="443"/>
      <c r="L55" s="443"/>
      <c r="M55" s="443"/>
      <c r="N55" s="443"/>
      <c r="O55" s="443"/>
      <c r="P55" s="443"/>
      <c r="Q55" s="443"/>
      <c r="R55" s="444"/>
      <c r="S55" s="95"/>
    </row>
    <row r="56" spans="1:19" ht="18.75" customHeight="1" x14ac:dyDescent="0.75">
      <c r="A56" s="92"/>
      <c r="B56" s="442"/>
      <c r="C56" s="443"/>
      <c r="D56" s="443"/>
      <c r="E56" s="443"/>
      <c r="F56" s="443"/>
      <c r="G56" s="443"/>
      <c r="H56" s="443"/>
      <c r="I56" s="443"/>
      <c r="J56" s="443"/>
      <c r="K56" s="443"/>
      <c r="L56" s="443"/>
      <c r="M56" s="443"/>
      <c r="N56" s="443"/>
      <c r="O56" s="443"/>
      <c r="P56" s="443"/>
      <c r="Q56" s="443"/>
      <c r="R56" s="444"/>
      <c r="S56" s="95"/>
    </row>
    <row r="57" spans="1:19" ht="18.75" customHeight="1" x14ac:dyDescent="0.75">
      <c r="A57" s="92"/>
      <c r="B57" s="442"/>
      <c r="C57" s="443"/>
      <c r="D57" s="443"/>
      <c r="E57" s="443"/>
      <c r="F57" s="443"/>
      <c r="G57" s="443"/>
      <c r="H57" s="443"/>
      <c r="I57" s="443"/>
      <c r="J57" s="443"/>
      <c r="K57" s="443"/>
      <c r="L57" s="443"/>
      <c r="M57" s="443"/>
      <c r="N57" s="443"/>
      <c r="O57" s="443"/>
      <c r="P57" s="443"/>
      <c r="Q57" s="443"/>
      <c r="R57" s="444"/>
      <c r="S57" s="95"/>
    </row>
    <row r="58" spans="1:19" ht="18.75" customHeight="1" x14ac:dyDescent="0.75">
      <c r="A58" s="92"/>
      <c r="B58" s="445"/>
      <c r="C58" s="446"/>
      <c r="D58" s="446"/>
      <c r="E58" s="446"/>
      <c r="F58" s="446"/>
      <c r="G58" s="446"/>
      <c r="H58" s="446"/>
      <c r="I58" s="446"/>
      <c r="J58" s="446"/>
      <c r="K58" s="446"/>
      <c r="L58" s="446"/>
      <c r="M58" s="446"/>
      <c r="N58" s="446"/>
      <c r="O58" s="446"/>
      <c r="P58" s="446"/>
      <c r="Q58" s="446"/>
      <c r="R58" s="447"/>
      <c r="S58" s="95"/>
    </row>
    <row r="59" spans="1:19" ht="7.5" customHeight="1" x14ac:dyDescent="0.75">
      <c r="A59" s="92"/>
      <c r="S59" s="95"/>
    </row>
    <row r="60" spans="1:19" x14ac:dyDescent="0.75">
      <c r="A60" s="92"/>
      <c r="E60" s="435"/>
      <c r="F60" s="435"/>
      <c r="G60" s="435"/>
      <c r="H60" s="435"/>
      <c r="I60" s="435"/>
      <c r="J60" s="435"/>
      <c r="K60" s="435"/>
      <c r="L60" s="435"/>
      <c r="P60" s="437"/>
      <c r="Q60" s="437"/>
      <c r="R60" s="437"/>
      <c r="S60" s="95"/>
    </row>
    <row r="61" spans="1:19" x14ac:dyDescent="0.75">
      <c r="A61" s="92"/>
      <c r="B61" s="394" t="s">
        <v>243</v>
      </c>
      <c r="C61" s="394"/>
      <c r="D61" s="394"/>
      <c r="E61" s="436"/>
      <c r="F61" s="436"/>
      <c r="G61" s="436"/>
      <c r="H61" s="436"/>
      <c r="I61" s="436"/>
      <c r="J61" s="436"/>
      <c r="K61" s="436"/>
      <c r="L61" s="436"/>
      <c r="N61" s="102" t="s">
        <v>244</v>
      </c>
      <c r="P61" s="438"/>
      <c r="Q61" s="438"/>
      <c r="R61" s="438"/>
      <c r="S61" s="95"/>
    </row>
    <row r="62" spans="1:19" ht="12" customHeight="1" thickBot="1" x14ac:dyDescent="0.8">
      <c r="A62" s="103"/>
      <c r="B62" s="104"/>
      <c r="C62" s="104"/>
      <c r="D62" s="104"/>
      <c r="E62" s="104"/>
      <c r="F62" s="104"/>
      <c r="G62" s="104"/>
      <c r="H62" s="104"/>
      <c r="I62" s="104"/>
      <c r="J62" s="104"/>
      <c r="K62" s="104"/>
      <c r="L62" s="104"/>
      <c r="M62" s="104"/>
      <c r="N62" s="104"/>
      <c r="O62" s="104"/>
      <c r="P62" s="104"/>
      <c r="Q62" s="104"/>
      <c r="R62" s="104"/>
      <c r="S62" s="107"/>
    </row>
  </sheetData>
  <sheetProtection password="EBF0" sheet="1" objects="1" scenarios="1"/>
  <mergeCells count="18">
    <mergeCell ref="E60:L61"/>
    <mergeCell ref="P60:R61"/>
    <mergeCell ref="B61:D61"/>
    <mergeCell ref="B31:R58"/>
    <mergeCell ref="B29:R29"/>
    <mergeCell ref="P14:R15"/>
    <mergeCell ref="P17:R18"/>
    <mergeCell ref="P20:R21"/>
    <mergeCell ref="P23:R24"/>
    <mergeCell ref="P26:R27"/>
    <mergeCell ref="P11:R12"/>
    <mergeCell ref="B2:S2"/>
    <mergeCell ref="E5:I6"/>
    <mergeCell ref="P5:R6"/>
    <mergeCell ref="B6:D6"/>
    <mergeCell ref="E8:I9"/>
    <mergeCell ref="N8:R9"/>
    <mergeCell ref="B9:D9"/>
  </mergeCells>
  <pageMargins left="0.7" right="0.7" top="0.75" bottom="0.75" header="0.3" footer="0.3"/>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8435-C292-4C31-8D18-9570C659EA98}">
  <sheetPr>
    <tabColor rgb="FF7030A0"/>
    <pageSetUpPr fitToPage="1"/>
  </sheetPr>
  <dimension ref="A1:S62"/>
  <sheetViews>
    <sheetView topLeftCell="A4" zoomScale="55" zoomScaleNormal="55" workbookViewId="0">
      <selection activeCell="D12" sqref="D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19" width="2.41796875" style="18" customWidth="1"/>
    <col min="20" max="16384" width="9.26171875" style="18"/>
  </cols>
  <sheetData>
    <row r="1" spans="1:19" s="79" customFormat="1" ht="12" customHeight="1" x14ac:dyDescent="0.75">
      <c r="A1" s="76"/>
      <c r="B1" s="77"/>
      <c r="C1" s="77"/>
      <c r="D1" s="77"/>
      <c r="E1" s="77"/>
      <c r="F1" s="77"/>
      <c r="G1" s="77"/>
      <c r="H1" s="77"/>
      <c r="I1" s="77"/>
      <c r="J1" s="77"/>
      <c r="K1" s="77"/>
      <c r="L1" s="77"/>
      <c r="M1" s="77"/>
      <c r="N1" s="77"/>
      <c r="O1" s="77"/>
      <c r="P1" s="77"/>
      <c r="Q1" s="77"/>
      <c r="R1" s="77"/>
      <c r="S1" s="78"/>
    </row>
    <row r="2" spans="1:19" s="79" customFormat="1" ht="33.299999999999997" x14ac:dyDescent="1.2">
      <c r="A2" s="80"/>
      <c r="B2" s="419" t="s">
        <v>231</v>
      </c>
      <c r="C2" s="419"/>
      <c r="D2" s="419"/>
      <c r="E2" s="419"/>
      <c r="F2" s="419"/>
      <c r="G2" s="419"/>
      <c r="H2" s="419"/>
      <c r="I2" s="419"/>
      <c r="J2" s="419"/>
      <c r="K2" s="419"/>
      <c r="L2" s="419"/>
      <c r="M2" s="419"/>
      <c r="N2" s="419"/>
      <c r="O2" s="419"/>
      <c r="P2" s="419"/>
      <c r="Q2" s="419"/>
      <c r="R2" s="419"/>
      <c r="S2" s="425"/>
    </row>
    <row r="3" spans="1:19" s="79" customFormat="1" ht="12.75" customHeight="1" x14ac:dyDescent="0.75">
      <c r="A3" s="82"/>
      <c r="B3" s="83"/>
      <c r="C3" s="83"/>
      <c r="D3" s="84"/>
      <c r="E3" s="84"/>
      <c r="F3" s="84"/>
      <c r="G3" s="84"/>
      <c r="H3" s="84"/>
      <c r="I3" s="84"/>
      <c r="J3" s="84"/>
      <c r="K3" s="84"/>
      <c r="L3" s="84"/>
      <c r="M3" s="84"/>
      <c r="N3" s="84"/>
      <c r="O3" s="84"/>
      <c r="P3" s="84"/>
      <c r="Q3" s="84"/>
      <c r="R3" s="84"/>
      <c r="S3" s="277"/>
    </row>
    <row r="4" spans="1:19" ht="12" customHeight="1" x14ac:dyDescent="0.75">
      <c r="A4" s="87"/>
      <c r="B4" s="88"/>
      <c r="C4" s="88"/>
      <c r="D4" s="88"/>
      <c r="E4" s="88"/>
      <c r="F4" s="88"/>
      <c r="G4" s="88"/>
      <c r="H4" s="88"/>
      <c r="I4" s="88"/>
      <c r="J4" s="88"/>
      <c r="K4" s="88"/>
      <c r="L4" s="88"/>
      <c r="M4" s="88"/>
      <c r="N4" s="88"/>
      <c r="O4" s="88"/>
      <c r="P4" s="88"/>
      <c r="Q4" s="88"/>
      <c r="R4" s="88"/>
      <c r="S4" s="91"/>
    </row>
    <row r="5" spans="1:19" ht="18.75" customHeight="1" x14ac:dyDescent="0.75">
      <c r="A5" s="92"/>
      <c r="E5" s="426" t="str">
        <f>IF('Section 2'!C13="","",'Section 2'!C13)</f>
        <v/>
      </c>
      <c r="F5" s="426"/>
      <c r="G5" s="426"/>
      <c r="H5" s="426"/>
      <c r="I5" s="426"/>
      <c r="P5" s="428"/>
      <c r="Q5" s="428"/>
      <c r="R5" s="428"/>
      <c r="S5" s="95"/>
    </row>
    <row r="6" spans="1:19" ht="18.75" customHeight="1" x14ac:dyDescent="0.75">
      <c r="A6" s="92"/>
      <c r="B6" s="426" t="s">
        <v>232</v>
      </c>
      <c r="C6" s="426"/>
      <c r="D6" s="426"/>
      <c r="E6" s="427"/>
      <c r="F6" s="427"/>
      <c r="G6" s="427"/>
      <c r="H6" s="427"/>
      <c r="I6" s="427"/>
      <c r="L6" s="18" t="s">
        <v>233</v>
      </c>
      <c r="P6" s="429"/>
      <c r="Q6" s="429"/>
      <c r="R6" s="429"/>
      <c r="S6" s="95"/>
    </row>
    <row r="7" spans="1:19" ht="7.5" customHeight="1" x14ac:dyDescent="0.75">
      <c r="A7" s="92"/>
      <c r="B7" s="96"/>
      <c r="C7" s="96"/>
      <c r="D7" s="96"/>
      <c r="E7" s="96"/>
      <c r="F7" s="96"/>
      <c r="G7" s="96"/>
      <c r="H7" s="96"/>
      <c r="I7" s="96"/>
      <c r="J7" s="96"/>
      <c r="K7" s="96"/>
      <c r="L7" s="96"/>
      <c r="M7" s="96"/>
      <c r="N7" s="96"/>
      <c r="O7" s="96"/>
      <c r="P7" s="96"/>
      <c r="Q7" s="96"/>
      <c r="R7" s="96"/>
      <c r="S7" s="95"/>
    </row>
    <row r="8" spans="1:19" ht="18.75" customHeight="1" x14ac:dyDescent="0.75">
      <c r="A8" s="92"/>
      <c r="E8" s="430" t="str">
        <f>IF('Section 2'!F13="","",'Section 2'!F13)</f>
        <v/>
      </c>
      <c r="F8" s="430"/>
      <c r="G8" s="430"/>
      <c r="H8" s="430"/>
      <c r="I8" s="430"/>
      <c r="N8" s="426" t="str">
        <f>IF('Section 2'!H13="","",'Section 2'!H13)</f>
        <v/>
      </c>
      <c r="O8" s="426"/>
      <c r="P8" s="426"/>
      <c r="Q8" s="426"/>
      <c r="R8" s="426"/>
      <c r="S8" s="95"/>
    </row>
    <row r="9" spans="1:19" ht="18.75" customHeight="1" x14ac:dyDescent="0.75">
      <c r="A9" s="92"/>
      <c r="B9" s="426" t="s">
        <v>234</v>
      </c>
      <c r="C9" s="426"/>
      <c r="D9" s="426"/>
      <c r="E9" s="431"/>
      <c r="F9" s="431"/>
      <c r="G9" s="431"/>
      <c r="H9" s="431"/>
      <c r="I9" s="431"/>
      <c r="L9" s="96" t="s">
        <v>235</v>
      </c>
      <c r="M9" s="97"/>
      <c r="N9" s="427"/>
      <c r="O9" s="427"/>
      <c r="P9" s="427"/>
      <c r="Q9" s="427"/>
      <c r="R9" s="427"/>
      <c r="S9" s="95"/>
    </row>
    <row r="10" spans="1:19" ht="8.25" customHeight="1" x14ac:dyDescent="0.75">
      <c r="A10" s="92"/>
      <c r="S10" s="95"/>
    </row>
    <row r="11" spans="1:19" ht="18.75" customHeight="1" x14ac:dyDescent="0.75">
      <c r="A11" s="92"/>
      <c r="P11" s="423">
        <f>'Section 2'!N13</f>
        <v>0</v>
      </c>
      <c r="Q11" s="423"/>
      <c r="R11" s="423"/>
      <c r="S11" s="95"/>
    </row>
    <row r="12" spans="1:19" ht="18.75" customHeight="1" x14ac:dyDescent="0.75">
      <c r="A12" s="92"/>
      <c r="C12" s="36"/>
      <c r="D12" s="36" t="s">
        <v>236</v>
      </c>
      <c r="F12" s="36"/>
      <c r="G12" s="36"/>
      <c r="H12" s="36"/>
      <c r="I12" s="36"/>
      <c r="J12" s="36"/>
      <c r="K12" s="36"/>
      <c r="L12" s="36"/>
      <c r="M12" s="36"/>
      <c r="N12" s="36"/>
      <c r="O12" s="36"/>
      <c r="P12" s="424"/>
      <c r="Q12" s="424"/>
      <c r="R12" s="424"/>
      <c r="S12" s="95"/>
    </row>
    <row r="13" spans="1:19" ht="8.25" customHeight="1" x14ac:dyDescent="0.75">
      <c r="A13" s="92"/>
      <c r="S13" s="95"/>
    </row>
    <row r="14" spans="1:19" ht="18.75" customHeight="1" x14ac:dyDescent="0.75">
      <c r="A14" s="92"/>
      <c r="P14" s="423">
        <f>SUMIF('Bank Accounts'!AB10:AB1009,"",'Bank Accounts'!S10:S1009)</f>
        <v>0</v>
      </c>
      <c r="Q14" s="423"/>
      <c r="R14" s="423"/>
      <c r="S14" s="95"/>
    </row>
    <row r="15" spans="1:19" ht="18.75" customHeight="1" x14ac:dyDescent="0.75">
      <c r="A15" s="92"/>
      <c r="C15" s="36"/>
      <c r="D15" s="36" t="s">
        <v>237</v>
      </c>
      <c r="P15" s="424"/>
      <c r="Q15" s="424"/>
      <c r="R15" s="424"/>
      <c r="S15" s="95"/>
    </row>
    <row r="16" spans="1:19" ht="7.5" customHeight="1" x14ac:dyDescent="0.75">
      <c r="A16" s="92"/>
      <c r="S16" s="95"/>
    </row>
    <row r="17" spans="1:19" ht="18" customHeight="1" x14ac:dyDescent="0.75">
      <c r="A17" s="92"/>
      <c r="P17" s="423">
        <f>-SUMIF('Bank Accounts'!AB10:AB1009,"",'Bank Accounts'!R10:R1009)</f>
        <v>0</v>
      </c>
      <c r="Q17" s="423"/>
      <c r="R17" s="423"/>
      <c r="S17" s="95"/>
    </row>
    <row r="18" spans="1:19" ht="18" customHeight="1" x14ac:dyDescent="0.75">
      <c r="A18" s="92"/>
      <c r="C18" s="36"/>
      <c r="D18" s="36" t="s">
        <v>238</v>
      </c>
      <c r="P18" s="424"/>
      <c r="Q18" s="424"/>
      <c r="R18" s="424"/>
      <c r="S18" s="95"/>
    </row>
    <row r="19" spans="1:19" ht="8.25" customHeight="1" x14ac:dyDescent="0.75">
      <c r="A19" s="92"/>
      <c r="S19" s="95"/>
    </row>
    <row r="20" spans="1:19" ht="18" customHeight="1" x14ac:dyDescent="0.75">
      <c r="A20" s="92"/>
      <c r="P20" s="423">
        <f>P11+P14+P17</f>
        <v>0</v>
      </c>
      <c r="Q20" s="423"/>
      <c r="R20" s="423"/>
      <c r="S20" s="95"/>
    </row>
    <row r="21" spans="1:19" ht="18" customHeight="1" x14ac:dyDescent="0.75">
      <c r="A21" s="92"/>
      <c r="C21" s="36"/>
      <c r="D21" s="36" t="s">
        <v>239</v>
      </c>
      <c r="F21" s="36"/>
      <c r="G21" s="36"/>
      <c r="H21" s="36"/>
      <c r="I21" s="36"/>
      <c r="J21" s="36"/>
      <c r="K21" s="36"/>
      <c r="L21" s="36"/>
      <c r="M21" s="36"/>
      <c r="N21" s="36"/>
      <c r="O21" s="36"/>
      <c r="P21" s="424"/>
      <c r="Q21" s="424"/>
      <c r="R21" s="424"/>
      <c r="S21" s="95"/>
    </row>
    <row r="22" spans="1:19" ht="8.25" customHeight="1" x14ac:dyDescent="0.75">
      <c r="A22" s="92"/>
      <c r="S22" s="95"/>
    </row>
    <row r="23" spans="1:19" ht="18" customHeight="1" x14ac:dyDescent="0.75">
      <c r="A23" s="92"/>
      <c r="P23" s="432"/>
      <c r="Q23" s="432"/>
      <c r="R23" s="432"/>
      <c r="S23" s="95"/>
    </row>
    <row r="24" spans="1:19" ht="18" customHeight="1" x14ac:dyDescent="0.75">
      <c r="A24" s="92"/>
      <c r="D24" s="36" t="s">
        <v>240</v>
      </c>
      <c r="F24" s="36"/>
      <c r="G24" s="36"/>
      <c r="H24" s="36"/>
      <c r="I24" s="36"/>
      <c r="J24" s="36"/>
      <c r="K24" s="36"/>
      <c r="L24" s="36"/>
      <c r="M24" s="36"/>
      <c r="N24" s="36"/>
      <c r="O24" s="36"/>
      <c r="P24" s="433"/>
      <c r="Q24" s="433"/>
      <c r="R24" s="433"/>
      <c r="S24" s="95"/>
    </row>
    <row r="25" spans="1:19" ht="8.25" customHeight="1" x14ac:dyDescent="0.75">
      <c r="A25" s="92"/>
      <c r="S25" s="95"/>
    </row>
    <row r="26" spans="1:19" ht="18" customHeight="1" x14ac:dyDescent="0.75">
      <c r="A26" s="92"/>
      <c r="P26" s="423">
        <f>P23-P20</f>
        <v>0</v>
      </c>
      <c r="Q26" s="423"/>
      <c r="R26" s="423"/>
      <c r="S26" s="95"/>
    </row>
    <row r="27" spans="1:19" ht="18" customHeight="1" thickBot="1" x14ac:dyDescent="0.8">
      <c r="A27" s="92"/>
      <c r="D27" s="36" t="s">
        <v>241</v>
      </c>
      <c r="F27" s="36"/>
      <c r="G27" s="36"/>
      <c r="H27" s="36"/>
      <c r="I27" s="36"/>
      <c r="J27" s="36"/>
      <c r="K27" s="36"/>
      <c r="L27" s="36"/>
      <c r="M27" s="36"/>
      <c r="N27" s="36"/>
      <c r="O27" s="36"/>
      <c r="P27" s="434"/>
      <c r="Q27" s="434"/>
      <c r="R27" s="434"/>
      <c r="S27" s="95"/>
    </row>
    <row r="28" spans="1:19" ht="18.75" customHeight="1" thickTop="1" x14ac:dyDescent="0.75">
      <c r="A28" s="92"/>
      <c r="S28" s="95"/>
    </row>
    <row r="29" spans="1:19" ht="18" customHeight="1" x14ac:dyDescent="0.75">
      <c r="A29" s="92"/>
      <c r="B29" s="394" t="s">
        <v>242</v>
      </c>
      <c r="C29" s="394"/>
      <c r="D29" s="394"/>
      <c r="E29" s="394"/>
      <c r="F29" s="394"/>
      <c r="G29" s="394"/>
      <c r="H29" s="394"/>
      <c r="I29" s="394"/>
      <c r="J29" s="394"/>
      <c r="K29" s="394"/>
      <c r="L29" s="394"/>
      <c r="M29" s="394"/>
      <c r="N29" s="394"/>
      <c r="O29" s="394"/>
      <c r="P29" s="394"/>
      <c r="Q29" s="394"/>
      <c r="R29" s="394"/>
      <c r="S29" s="95"/>
    </row>
    <row r="30" spans="1:19" ht="8.25" customHeight="1" x14ac:dyDescent="0.75">
      <c r="A30" s="92"/>
      <c r="B30" s="36"/>
      <c r="C30" s="36"/>
      <c r="D30" s="36"/>
      <c r="E30" s="36"/>
      <c r="F30" s="36"/>
      <c r="G30" s="36"/>
      <c r="H30" s="36"/>
      <c r="I30" s="36"/>
      <c r="J30" s="36"/>
      <c r="K30" s="36"/>
      <c r="L30" s="36"/>
      <c r="M30" s="36"/>
      <c r="N30" s="36"/>
      <c r="O30" s="36"/>
      <c r="P30" s="36"/>
      <c r="Q30" s="36"/>
      <c r="R30" s="36"/>
      <c r="S30" s="95"/>
    </row>
    <row r="31" spans="1:19" ht="18" customHeight="1" x14ac:dyDescent="0.75">
      <c r="A31" s="92"/>
      <c r="B31" s="439"/>
      <c r="C31" s="440"/>
      <c r="D31" s="440"/>
      <c r="E31" s="440"/>
      <c r="F31" s="440"/>
      <c r="G31" s="440"/>
      <c r="H31" s="440"/>
      <c r="I31" s="440"/>
      <c r="J31" s="440"/>
      <c r="K31" s="440"/>
      <c r="L31" s="440"/>
      <c r="M31" s="440"/>
      <c r="N31" s="440"/>
      <c r="O31" s="440"/>
      <c r="P31" s="440"/>
      <c r="Q31" s="440"/>
      <c r="R31" s="441"/>
      <c r="S31" s="95"/>
    </row>
    <row r="32" spans="1:19" ht="8.25" customHeight="1" x14ac:dyDescent="0.75">
      <c r="A32" s="92"/>
      <c r="B32" s="442"/>
      <c r="C32" s="443"/>
      <c r="D32" s="443"/>
      <c r="E32" s="443"/>
      <c r="F32" s="443"/>
      <c r="G32" s="443"/>
      <c r="H32" s="443"/>
      <c r="I32" s="443"/>
      <c r="J32" s="443"/>
      <c r="K32" s="443"/>
      <c r="L32" s="443"/>
      <c r="M32" s="443"/>
      <c r="N32" s="443"/>
      <c r="O32" s="443"/>
      <c r="P32" s="443"/>
      <c r="Q32" s="443"/>
      <c r="R32" s="444"/>
      <c r="S32" s="95"/>
    </row>
    <row r="33" spans="1:19" ht="18" customHeight="1" x14ac:dyDescent="0.75">
      <c r="A33" s="92"/>
      <c r="B33" s="442"/>
      <c r="C33" s="443"/>
      <c r="D33" s="443"/>
      <c r="E33" s="443"/>
      <c r="F33" s="443"/>
      <c r="G33" s="443"/>
      <c r="H33" s="443"/>
      <c r="I33" s="443"/>
      <c r="J33" s="443"/>
      <c r="K33" s="443"/>
      <c r="L33" s="443"/>
      <c r="M33" s="443"/>
      <c r="N33" s="443"/>
      <c r="O33" s="443"/>
      <c r="P33" s="443"/>
      <c r="Q33" s="443"/>
      <c r="R33" s="444"/>
      <c r="S33" s="95"/>
    </row>
    <row r="34" spans="1:19" ht="18" customHeight="1" x14ac:dyDescent="0.75">
      <c r="A34" s="92"/>
      <c r="B34" s="442"/>
      <c r="C34" s="443"/>
      <c r="D34" s="443"/>
      <c r="E34" s="443"/>
      <c r="F34" s="443"/>
      <c r="G34" s="443"/>
      <c r="H34" s="443"/>
      <c r="I34" s="443"/>
      <c r="J34" s="443"/>
      <c r="K34" s="443"/>
      <c r="L34" s="443"/>
      <c r="M34" s="443"/>
      <c r="N34" s="443"/>
      <c r="O34" s="443"/>
      <c r="P34" s="443"/>
      <c r="Q34" s="443"/>
      <c r="R34" s="444"/>
      <c r="S34" s="95"/>
    </row>
    <row r="35" spans="1:19" ht="18" customHeight="1" x14ac:dyDescent="0.75">
      <c r="A35" s="92"/>
      <c r="B35" s="442"/>
      <c r="C35" s="443"/>
      <c r="D35" s="443"/>
      <c r="E35" s="443"/>
      <c r="F35" s="443"/>
      <c r="G35" s="443"/>
      <c r="H35" s="443"/>
      <c r="I35" s="443"/>
      <c r="J35" s="443"/>
      <c r="K35" s="443"/>
      <c r="L35" s="443"/>
      <c r="M35" s="443"/>
      <c r="N35" s="443"/>
      <c r="O35" s="443"/>
      <c r="P35" s="443"/>
      <c r="Q35" s="443"/>
      <c r="R35" s="444"/>
      <c r="S35" s="95"/>
    </row>
    <row r="36" spans="1:19" ht="18" customHeight="1" x14ac:dyDescent="0.75">
      <c r="A36" s="92"/>
      <c r="B36" s="442"/>
      <c r="C36" s="443"/>
      <c r="D36" s="443"/>
      <c r="E36" s="443"/>
      <c r="F36" s="443"/>
      <c r="G36" s="443"/>
      <c r="H36" s="443"/>
      <c r="I36" s="443"/>
      <c r="J36" s="443"/>
      <c r="K36" s="443"/>
      <c r="L36" s="443"/>
      <c r="M36" s="443"/>
      <c r="N36" s="443"/>
      <c r="O36" s="443"/>
      <c r="P36" s="443"/>
      <c r="Q36" s="443"/>
      <c r="R36" s="444"/>
      <c r="S36" s="95"/>
    </row>
    <row r="37" spans="1:19" ht="18" customHeight="1" x14ac:dyDescent="0.75">
      <c r="A37" s="92"/>
      <c r="B37" s="442"/>
      <c r="C37" s="443"/>
      <c r="D37" s="443"/>
      <c r="E37" s="443"/>
      <c r="F37" s="443"/>
      <c r="G37" s="443"/>
      <c r="H37" s="443"/>
      <c r="I37" s="443"/>
      <c r="J37" s="443"/>
      <c r="K37" s="443"/>
      <c r="L37" s="443"/>
      <c r="M37" s="443"/>
      <c r="N37" s="443"/>
      <c r="O37" s="443"/>
      <c r="P37" s="443"/>
      <c r="Q37" s="443"/>
      <c r="R37" s="444"/>
      <c r="S37" s="95"/>
    </row>
    <row r="38" spans="1:19" ht="18" customHeight="1" x14ac:dyDescent="0.75">
      <c r="A38" s="92"/>
      <c r="B38" s="442"/>
      <c r="C38" s="443"/>
      <c r="D38" s="443"/>
      <c r="E38" s="443"/>
      <c r="F38" s="443"/>
      <c r="G38" s="443"/>
      <c r="H38" s="443"/>
      <c r="I38" s="443"/>
      <c r="J38" s="443"/>
      <c r="K38" s="443"/>
      <c r="L38" s="443"/>
      <c r="M38" s="443"/>
      <c r="N38" s="443"/>
      <c r="O38" s="443"/>
      <c r="P38" s="443"/>
      <c r="Q38" s="443"/>
      <c r="R38" s="444"/>
      <c r="S38" s="95"/>
    </row>
    <row r="39" spans="1:19" ht="18" customHeight="1" x14ac:dyDescent="0.75">
      <c r="A39" s="92"/>
      <c r="B39" s="442"/>
      <c r="C39" s="443"/>
      <c r="D39" s="443"/>
      <c r="E39" s="443"/>
      <c r="F39" s="443"/>
      <c r="G39" s="443"/>
      <c r="H39" s="443"/>
      <c r="I39" s="443"/>
      <c r="J39" s="443"/>
      <c r="K39" s="443"/>
      <c r="L39" s="443"/>
      <c r="M39" s="443"/>
      <c r="N39" s="443"/>
      <c r="O39" s="443"/>
      <c r="P39" s="443"/>
      <c r="Q39" s="443"/>
      <c r="R39" s="444"/>
      <c r="S39" s="95"/>
    </row>
    <row r="40" spans="1:19" ht="18.75" customHeight="1" x14ac:dyDescent="0.75">
      <c r="A40" s="92"/>
      <c r="B40" s="442"/>
      <c r="C40" s="443"/>
      <c r="D40" s="443"/>
      <c r="E40" s="443"/>
      <c r="F40" s="443"/>
      <c r="G40" s="443"/>
      <c r="H40" s="443"/>
      <c r="I40" s="443"/>
      <c r="J40" s="443"/>
      <c r="K40" s="443"/>
      <c r="L40" s="443"/>
      <c r="M40" s="443"/>
      <c r="N40" s="443"/>
      <c r="O40" s="443"/>
      <c r="P40" s="443"/>
      <c r="Q40" s="443"/>
      <c r="R40" s="444"/>
      <c r="S40" s="95"/>
    </row>
    <row r="41" spans="1:19" ht="18.75" customHeight="1" x14ac:dyDescent="0.75">
      <c r="A41" s="92"/>
      <c r="B41" s="442"/>
      <c r="C41" s="443"/>
      <c r="D41" s="443"/>
      <c r="E41" s="443"/>
      <c r="F41" s="443"/>
      <c r="G41" s="443"/>
      <c r="H41" s="443"/>
      <c r="I41" s="443"/>
      <c r="J41" s="443"/>
      <c r="K41" s="443"/>
      <c r="L41" s="443"/>
      <c r="M41" s="443"/>
      <c r="N41" s="443"/>
      <c r="O41" s="443"/>
      <c r="P41" s="443"/>
      <c r="Q41" s="443"/>
      <c r="R41" s="444"/>
      <c r="S41" s="95"/>
    </row>
    <row r="42" spans="1:19" ht="18.75" customHeight="1" x14ac:dyDescent="0.75">
      <c r="A42" s="92"/>
      <c r="B42" s="442"/>
      <c r="C42" s="443"/>
      <c r="D42" s="443"/>
      <c r="E42" s="443"/>
      <c r="F42" s="443"/>
      <c r="G42" s="443"/>
      <c r="H42" s="443"/>
      <c r="I42" s="443"/>
      <c r="J42" s="443"/>
      <c r="K42" s="443"/>
      <c r="L42" s="443"/>
      <c r="M42" s="443"/>
      <c r="N42" s="443"/>
      <c r="O42" s="443"/>
      <c r="P42" s="443"/>
      <c r="Q42" s="443"/>
      <c r="R42" s="444"/>
      <c r="S42" s="95"/>
    </row>
    <row r="43" spans="1:19" ht="18.75" customHeight="1" x14ac:dyDescent="0.75">
      <c r="A43" s="92"/>
      <c r="B43" s="442"/>
      <c r="C43" s="443"/>
      <c r="D43" s="443"/>
      <c r="E43" s="443"/>
      <c r="F43" s="443"/>
      <c r="G43" s="443"/>
      <c r="H43" s="443"/>
      <c r="I43" s="443"/>
      <c r="J43" s="443"/>
      <c r="K43" s="443"/>
      <c r="L43" s="443"/>
      <c r="M43" s="443"/>
      <c r="N43" s="443"/>
      <c r="O43" s="443"/>
      <c r="P43" s="443"/>
      <c r="Q43" s="443"/>
      <c r="R43" s="444"/>
      <c r="S43" s="95"/>
    </row>
    <row r="44" spans="1:19" ht="18.75" customHeight="1" x14ac:dyDescent="0.75">
      <c r="A44" s="92"/>
      <c r="B44" s="442"/>
      <c r="C44" s="443"/>
      <c r="D44" s="443"/>
      <c r="E44" s="443"/>
      <c r="F44" s="443"/>
      <c r="G44" s="443"/>
      <c r="H44" s="443"/>
      <c r="I44" s="443"/>
      <c r="J44" s="443"/>
      <c r="K44" s="443"/>
      <c r="L44" s="443"/>
      <c r="M44" s="443"/>
      <c r="N44" s="443"/>
      <c r="O44" s="443"/>
      <c r="P44" s="443"/>
      <c r="Q44" s="443"/>
      <c r="R44" s="444"/>
      <c r="S44" s="95"/>
    </row>
    <row r="45" spans="1:19" ht="8.25" customHeight="1" x14ac:dyDescent="0.75">
      <c r="A45" s="92"/>
      <c r="B45" s="442"/>
      <c r="C45" s="443"/>
      <c r="D45" s="443"/>
      <c r="E45" s="443"/>
      <c r="F45" s="443"/>
      <c r="G45" s="443"/>
      <c r="H45" s="443"/>
      <c r="I45" s="443"/>
      <c r="J45" s="443"/>
      <c r="K45" s="443"/>
      <c r="L45" s="443"/>
      <c r="M45" s="443"/>
      <c r="N45" s="443"/>
      <c r="O45" s="443"/>
      <c r="P45" s="443"/>
      <c r="Q45" s="443"/>
      <c r="R45" s="444"/>
      <c r="S45" s="95"/>
    </row>
    <row r="46" spans="1:19" ht="18.75" customHeight="1" x14ac:dyDescent="0.75">
      <c r="A46" s="92"/>
      <c r="B46" s="442"/>
      <c r="C46" s="443"/>
      <c r="D46" s="443"/>
      <c r="E46" s="443"/>
      <c r="F46" s="443"/>
      <c r="G46" s="443"/>
      <c r="H46" s="443"/>
      <c r="I46" s="443"/>
      <c r="J46" s="443"/>
      <c r="K46" s="443"/>
      <c r="L46" s="443"/>
      <c r="M46" s="443"/>
      <c r="N46" s="443"/>
      <c r="O46" s="443"/>
      <c r="P46" s="443"/>
      <c r="Q46" s="443"/>
      <c r="R46" s="444"/>
      <c r="S46" s="95"/>
    </row>
    <row r="47" spans="1:19" ht="18.75" customHeight="1" x14ac:dyDescent="0.75">
      <c r="A47" s="92"/>
      <c r="B47" s="442"/>
      <c r="C47" s="443"/>
      <c r="D47" s="443"/>
      <c r="E47" s="443"/>
      <c r="F47" s="443"/>
      <c r="G47" s="443"/>
      <c r="H47" s="443"/>
      <c r="I47" s="443"/>
      <c r="J47" s="443"/>
      <c r="K47" s="443"/>
      <c r="L47" s="443"/>
      <c r="M47" s="443"/>
      <c r="N47" s="443"/>
      <c r="O47" s="443"/>
      <c r="P47" s="443"/>
      <c r="Q47" s="443"/>
      <c r="R47" s="444"/>
      <c r="S47" s="95"/>
    </row>
    <row r="48" spans="1:19" ht="18.75" customHeight="1" x14ac:dyDescent="0.75">
      <c r="A48" s="92"/>
      <c r="B48" s="442"/>
      <c r="C48" s="443"/>
      <c r="D48" s="443"/>
      <c r="E48" s="443"/>
      <c r="F48" s="443"/>
      <c r="G48" s="443"/>
      <c r="H48" s="443"/>
      <c r="I48" s="443"/>
      <c r="J48" s="443"/>
      <c r="K48" s="443"/>
      <c r="L48" s="443"/>
      <c r="M48" s="443"/>
      <c r="N48" s="443"/>
      <c r="O48" s="443"/>
      <c r="P48" s="443"/>
      <c r="Q48" s="443"/>
      <c r="R48" s="444"/>
      <c r="S48" s="95"/>
    </row>
    <row r="49" spans="1:19" ht="18.75" customHeight="1" x14ac:dyDescent="0.75">
      <c r="A49" s="92"/>
      <c r="B49" s="442"/>
      <c r="C49" s="443"/>
      <c r="D49" s="443"/>
      <c r="E49" s="443"/>
      <c r="F49" s="443"/>
      <c r="G49" s="443"/>
      <c r="H49" s="443"/>
      <c r="I49" s="443"/>
      <c r="J49" s="443"/>
      <c r="K49" s="443"/>
      <c r="L49" s="443"/>
      <c r="M49" s="443"/>
      <c r="N49" s="443"/>
      <c r="O49" s="443"/>
      <c r="P49" s="443"/>
      <c r="Q49" s="443"/>
      <c r="R49" s="444"/>
      <c r="S49" s="95"/>
    </row>
    <row r="50" spans="1:19" ht="18.75" customHeight="1" x14ac:dyDescent="0.75">
      <c r="A50" s="92"/>
      <c r="B50" s="442"/>
      <c r="C50" s="443"/>
      <c r="D50" s="443"/>
      <c r="E50" s="443"/>
      <c r="F50" s="443"/>
      <c r="G50" s="443"/>
      <c r="H50" s="443"/>
      <c r="I50" s="443"/>
      <c r="J50" s="443"/>
      <c r="K50" s="443"/>
      <c r="L50" s="443"/>
      <c r="M50" s="443"/>
      <c r="N50" s="443"/>
      <c r="O50" s="443"/>
      <c r="P50" s="443"/>
      <c r="Q50" s="443"/>
      <c r="R50" s="444"/>
      <c r="S50" s="95"/>
    </row>
    <row r="51" spans="1:19" ht="18.75" customHeight="1" x14ac:dyDescent="0.75">
      <c r="A51" s="92"/>
      <c r="B51" s="442"/>
      <c r="C51" s="443"/>
      <c r="D51" s="443"/>
      <c r="E51" s="443"/>
      <c r="F51" s="443"/>
      <c r="G51" s="443"/>
      <c r="H51" s="443"/>
      <c r="I51" s="443"/>
      <c r="J51" s="443"/>
      <c r="K51" s="443"/>
      <c r="L51" s="443"/>
      <c r="M51" s="443"/>
      <c r="N51" s="443"/>
      <c r="O51" s="443"/>
      <c r="P51" s="443"/>
      <c r="Q51" s="443"/>
      <c r="R51" s="444"/>
      <c r="S51" s="95"/>
    </row>
    <row r="52" spans="1:19" ht="18.75" customHeight="1" x14ac:dyDescent="0.75">
      <c r="A52" s="92"/>
      <c r="B52" s="442"/>
      <c r="C52" s="443"/>
      <c r="D52" s="443"/>
      <c r="E52" s="443"/>
      <c r="F52" s="443"/>
      <c r="G52" s="443"/>
      <c r="H52" s="443"/>
      <c r="I52" s="443"/>
      <c r="J52" s="443"/>
      <c r="K52" s="443"/>
      <c r="L52" s="443"/>
      <c r="M52" s="443"/>
      <c r="N52" s="443"/>
      <c r="O52" s="443"/>
      <c r="P52" s="443"/>
      <c r="Q52" s="443"/>
      <c r="R52" s="444"/>
      <c r="S52" s="95"/>
    </row>
    <row r="53" spans="1:19" ht="18.75" customHeight="1" x14ac:dyDescent="0.75">
      <c r="A53" s="92"/>
      <c r="B53" s="442"/>
      <c r="C53" s="443"/>
      <c r="D53" s="443"/>
      <c r="E53" s="443"/>
      <c r="F53" s="443"/>
      <c r="G53" s="443"/>
      <c r="H53" s="443"/>
      <c r="I53" s="443"/>
      <c r="J53" s="443"/>
      <c r="K53" s="443"/>
      <c r="L53" s="443"/>
      <c r="M53" s="443"/>
      <c r="N53" s="443"/>
      <c r="O53" s="443"/>
      <c r="P53" s="443"/>
      <c r="Q53" s="443"/>
      <c r="R53" s="444"/>
      <c r="S53" s="95"/>
    </row>
    <row r="54" spans="1:19" ht="18.75" customHeight="1" x14ac:dyDescent="0.75">
      <c r="A54" s="92"/>
      <c r="B54" s="442"/>
      <c r="C54" s="443"/>
      <c r="D54" s="443"/>
      <c r="E54" s="443"/>
      <c r="F54" s="443"/>
      <c r="G54" s="443"/>
      <c r="H54" s="443"/>
      <c r="I54" s="443"/>
      <c r="J54" s="443"/>
      <c r="K54" s="443"/>
      <c r="L54" s="443"/>
      <c r="M54" s="443"/>
      <c r="N54" s="443"/>
      <c r="O54" s="443"/>
      <c r="P54" s="443"/>
      <c r="Q54" s="443"/>
      <c r="R54" s="444"/>
      <c r="S54" s="95"/>
    </row>
    <row r="55" spans="1:19" ht="18.75" customHeight="1" x14ac:dyDescent="0.75">
      <c r="A55" s="92"/>
      <c r="B55" s="442"/>
      <c r="C55" s="443"/>
      <c r="D55" s="443"/>
      <c r="E55" s="443"/>
      <c r="F55" s="443"/>
      <c r="G55" s="443"/>
      <c r="H55" s="443"/>
      <c r="I55" s="443"/>
      <c r="J55" s="443"/>
      <c r="K55" s="443"/>
      <c r="L55" s="443"/>
      <c r="M55" s="443"/>
      <c r="N55" s="443"/>
      <c r="O55" s="443"/>
      <c r="P55" s="443"/>
      <c r="Q55" s="443"/>
      <c r="R55" s="444"/>
      <c r="S55" s="95"/>
    </row>
    <row r="56" spans="1:19" ht="18.75" customHeight="1" x14ac:dyDescent="0.75">
      <c r="A56" s="92"/>
      <c r="B56" s="442"/>
      <c r="C56" s="443"/>
      <c r="D56" s="443"/>
      <c r="E56" s="443"/>
      <c r="F56" s="443"/>
      <c r="G56" s="443"/>
      <c r="H56" s="443"/>
      <c r="I56" s="443"/>
      <c r="J56" s="443"/>
      <c r="K56" s="443"/>
      <c r="L56" s="443"/>
      <c r="M56" s="443"/>
      <c r="N56" s="443"/>
      <c r="O56" s="443"/>
      <c r="P56" s="443"/>
      <c r="Q56" s="443"/>
      <c r="R56" s="444"/>
      <c r="S56" s="95"/>
    </row>
    <row r="57" spans="1:19" ht="18.75" customHeight="1" x14ac:dyDescent="0.75">
      <c r="A57" s="92"/>
      <c r="B57" s="442"/>
      <c r="C57" s="443"/>
      <c r="D57" s="443"/>
      <c r="E57" s="443"/>
      <c r="F57" s="443"/>
      <c r="G57" s="443"/>
      <c r="H57" s="443"/>
      <c r="I57" s="443"/>
      <c r="J57" s="443"/>
      <c r="K57" s="443"/>
      <c r="L57" s="443"/>
      <c r="M57" s="443"/>
      <c r="N57" s="443"/>
      <c r="O57" s="443"/>
      <c r="P57" s="443"/>
      <c r="Q57" s="443"/>
      <c r="R57" s="444"/>
      <c r="S57" s="95"/>
    </row>
    <row r="58" spans="1:19" ht="18.75" customHeight="1" x14ac:dyDescent="0.75">
      <c r="A58" s="92"/>
      <c r="B58" s="445"/>
      <c r="C58" s="446"/>
      <c r="D58" s="446"/>
      <c r="E58" s="446"/>
      <c r="F58" s="446"/>
      <c r="G58" s="446"/>
      <c r="H58" s="446"/>
      <c r="I58" s="446"/>
      <c r="J58" s="446"/>
      <c r="K58" s="446"/>
      <c r="L58" s="446"/>
      <c r="M58" s="446"/>
      <c r="N58" s="446"/>
      <c r="O58" s="446"/>
      <c r="P58" s="446"/>
      <c r="Q58" s="446"/>
      <c r="R58" s="447"/>
      <c r="S58" s="95"/>
    </row>
    <row r="59" spans="1:19" ht="7.5" customHeight="1" x14ac:dyDescent="0.75">
      <c r="A59" s="92"/>
      <c r="S59" s="95"/>
    </row>
    <row r="60" spans="1:19" x14ac:dyDescent="0.75">
      <c r="A60" s="92"/>
      <c r="E60" s="435"/>
      <c r="F60" s="435"/>
      <c r="G60" s="435"/>
      <c r="H60" s="435"/>
      <c r="I60" s="435"/>
      <c r="J60" s="435"/>
      <c r="K60" s="435"/>
      <c r="L60" s="435"/>
      <c r="P60" s="437"/>
      <c r="Q60" s="437"/>
      <c r="R60" s="437"/>
      <c r="S60" s="95"/>
    </row>
    <row r="61" spans="1:19" x14ac:dyDescent="0.75">
      <c r="A61" s="92"/>
      <c r="B61" s="394" t="s">
        <v>243</v>
      </c>
      <c r="C61" s="394"/>
      <c r="D61" s="394"/>
      <c r="E61" s="436"/>
      <c r="F61" s="436"/>
      <c r="G61" s="436"/>
      <c r="H61" s="436"/>
      <c r="I61" s="436"/>
      <c r="J61" s="436"/>
      <c r="K61" s="436"/>
      <c r="L61" s="436"/>
      <c r="N61" s="102" t="s">
        <v>244</v>
      </c>
      <c r="P61" s="438"/>
      <c r="Q61" s="438"/>
      <c r="R61" s="438"/>
      <c r="S61" s="95"/>
    </row>
    <row r="62" spans="1:19" ht="12" customHeight="1" thickBot="1" x14ac:dyDescent="0.8">
      <c r="A62" s="103"/>
      <c r="B62" s="104"/>
      <c r="C62" s="104"/>
      <c r="D62" s="104"/>
      <c r="E62" s="104"/>
      <c r="F62" s="104"/>
      <c r="G62" s="104"/>
      <c r="H62" s="104"/>
      <c r="I62" s="104"/>
      <c r="J62" s="104"/>
      <c r="K62" s="104"/>
      <c r="L62" s="104"/>
      <c r="M62" s="104"/>
      <c r="N62" s="104"/>
      <c r="O62" s="104"/>
      <c r="P62" s="104"/>
      <c r="Q62" s="104"/>
      <c r="R62" s="104"/>
      <c r="S62" s="107"/>
    </row>
  </sheetData>
  <sheetProtection password="EBF0" sheet="1" objects="1" scenarios="1"/>
  <mergeCells count="18">
    <mergeCell ref="B29:R29"/>
    <mergeCell ref="B31:R58"/>
    <mergeCell ref="E60:L61"/>
    <mergeCell ref="P60:R61"/>
    <mergeCell ref="B61:D61"/>
    <mergeCell ref="P26:R27"/>
    <mergeCell ref="B2:S2"/>
    <mergeCell ref="E5:I6"/>
    <mergeCell ref="P5:R6"/>
    <mergeCell ref="B6:D6"/>
    <mergeCell ref="E8:I9"/>
    <mergeCell ref="N8:R9"/>
    <mergeCell ref="B9:D9"/>
    <mergeCell ref="P11:R12"/>
    <mergeCell ref="P14:R15"/>
    <mergeCell ref="P17:R18"/>
    <mergeCell ref="P20:R21"/>
    <mergeCell ref="P23:R24"/>
  </mergeCells>
  <pageMargins left="0.7" right="0.7" top="0.75" bottom="0.75" header="0.3" footer="0.3"/>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6518-7D1B-4C66-9787-4CCB33938D54}">
  <sheetPr>
    <tabColor rgb="FF7030A0"/>
    <pageSetUpPr fitToPage="1"/>
  </sheetPr>
  <dimension ref="A1:S62"/>
  <sheetViews>
    <sheetView zoomScale="55" zoomScaleNormal="55" workbookViewId="0">
      <selection activeCell="D12" sqref="D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19" width="2.41796875" style="18" customWidth="1"/>
    <col min="20" max="16384" width="9.26171875" style="18"/>
  </cols>
  <sheetData>
    <row r="1" spans="1:19" s="79" customFormat="1" ht="12" customHeight="1" x14ac:dyDescent="0.75">
      <c r="A1" s="76"/>
      <c r="B1" s="77"/>
      <c r="C1" s="77"/>
      <c r="D1" s="77"/>
      <c r="E1" s="77"/>
      <c r="F1" s="77"/>
      <c r="G1" s="77"/>
      <c r="H1" s="77"/>
      <c r="I1" s="77"/>
      <c r="J1" s="77"/>
      <c r="K1" s="77"/>
      <c r="L1" s="77"/>
      <c r="M1" s="77"/>
      <c r="N1" s="77"/>
      <c r="O1" s="77"/>
      <c r="P1" s="77"/>
      <c r="Q1" s="77"/>
      <c r="R1" s="77"/>
      <c r="S1" s="78"/>
    </row>
    <row r="2" spans="1:19" s="79" customFormat="1" ht="33.299999999999997" x14ac:dyDescent="1.2">
      <c r="A2" s="80"/>
      <c r="B2" s="419" t="s">
        <v>231</v>
      </c>
      <c r="C2" s="419"/>
      <c r="D2" s="419"/>
      <c r="E2" s="419"/>
      <c r="F2" s="419"/>
      <c r="G2" s="419"/>
      <c r="H2" s="419"/>
      <c r="I2" s="419"/>
      <c r="J2" s="419"/>
      <c r="K2" s="419"/>
      <c r="L2" s="419"/>
      <c r="M2" s="419"/>
      <c r="N2" s="419"/>
      <c r="O2" s="419"/>
      <c r="P2" s="419"/>
      <c r="Q2" s="419"/>
      <c r="R2" s="419"/>
      <c r="S2" s="425"/>
    </row>
    <row r="3" spans="1:19" s="79" customFormat="1" ht="12.75" customHeight="1" x14ac:dyDescent="0.75">
      <c r="A3" s="82"/>
      <c r="B3" s="83"/>
      <c r="C3" s="83"/>
      <c r="D3" s="84"/>
      <c r="E3" s="84"/>
      <c r="F3" s="84"/>
      <c r="G3" s="84"/>
      <c r="H3" s="84"/>
      <c r="I3" s="84"/>
      <c r="J3" s="84"/>
      <c r="K3" s="84"/>
      <c r="L3" s="84"/>
      <c r="M3" s="84"/>
      <c r="N3" s="84"/>
      <c r="O3" s="84"/>
      <c r="P3" s="84"/>
      <c r="Q3" s="84"/>
      <c r="R3" s="84"/>
      <c r="S3" s="277"/>
    </row>
    <row r="4" spans="1:19" ht="12" customHeight="1" x14ac:dyDescent="0.75">
      <c r="A4" s="87"/>
      <c r="B4" s="88"/>
      <c r="C4" s="88"/>
      <c r="D4" s="88"/>
      <c r="E4" s="88"/>
      <c r="F4" s="88"/>
      <c r="G4" s="88"/>
      <c r="H4" s="88"/>
      <c r="I4" s="88"/>
      <c r="J4" s="88"/>
      <c r="K4" s="88"/>
      <c r="L4" s="88"/>
      <c r="M4" s="88"/>
      <c r="N4" s="88"/>
      <c r="O4" s="88"/>
      <c r="P4" s="88"/>
      <c r="Q4" s="88"/>
      <c r="R4" s="88"/>
      <c r="S4" s="91"/>
    </row>
    <row r="5" spans="1:19" ht="18.75" customHeight="1" x14ac:dyDescent="0.75">
      <c r="A5" s="92"/>
      <c r="E5" s="426" t="str">
        <f>IF('Section 2'!C14="","",'Section 2'!C14)</f>
        <v/>
      </c>
      <c r="F5" s="426"/>
      <c r="G5" s="426"/>
      <c r="H5" s="426"/>
      <c r="I5" s="426"/>
      <c r="P5" s="428"/>
      <c r="Q5" s="428"/>
      <c r="R5" s="428"/>
      <c r="S5" s="95"/>
    </row>
    <row r="6" spans="1:19" ht="18.75" customHeight="1" x14ac:dyDescent="0.75">
      <c r="A6" s="92"/>
      <c r="B6" s="426" t="s">
        <v>232</v>
      </c>
      <c r="C6" s="426"/>
      <c r="D6" s="426"/>
      <c r="E6" s="427"/>
      <c r="F6" s="427"/>
      <c r="G6" s="427"/>
      <c r="H6" s="427"/>
      <c r="I6" s="427"/>
      <c r="L6" s="18" t="s">
        <v>233</v>
      </c>
      <c r="P6" s="429"/>
      <c r="Q6" s="429"/>
      <c r="R6" s="429"/>
      <c r="S6" s="95"/>
    </row>
    <row r="7" spans="1:19" ht="7.5" customHeight="1" x14ac:dyDescent="0.75">
      <c r="A7" s="92"/>
      <c r="B7" s="96"/>
      <c r="C7" s="96"/>
      <c r="D7" s="96"/>
      <c r="E7" s="96"/>
      <c r="F7" s="96"/>
      <c r="G7" s="96"/>
      <c r="H7" s="96"/>
      <c r="I7" s="96"/>
      <c r="J7" s="96"/>
      <c r="K7" s="96"/>
      <c r="L7" s="96"/>
      <c r="M7" s="96"/>
      <c r="N7" s="96"/>
      <c r="O7" s="96"/>
      <c r="P7" s="96"/>
      <c r="Q7" s="96"/>
      <c r="R7" s="96"/>
      <c r="S7" s="95"/>
    </row>
    <row r="8" spans="1:19" ht="18.75" customHeight="1" x14ac:dyDescent="0.75">
      <c r="A8" s="92"/>
      <c r="E8" s="430" t="str">
        <f>IF('Section 2'!F14="","",'Section 2'!F14)</f>
        <v/>
      </c>
      <c r="F8" s="430"/>
      <c r="G8" s="430"/>
      <c r="H8" s="430"/>
      <c r="I8" s="430"/>
      <c r="N8" s="426" t="str">
        <f>IF('Section 2'!H14="","",'Section 2'!H14)</f>
        <v/>
      </c>
      <c r="O8" s="426"/>
      <c r="P8" s="426"/>
      <c r="Q8" s="426"/>
      <c r="R8" s="426"/>
      <c r="S8" s="95"/>
    </row>
    <row r="9" spans="1:19" ht="18.75" customHeight="1" x14ac:dyDescent="0.75">
      <c r="A9" s="92"/>
      <c r="B9" s="426" t="s">
        <v>234</v>
      </c>
      <c r="C9" s="426"/>
      <c r="D9" s="426"/>
      <c r="E9" s="431"/>
      <c r="F9" s="431"/>
      <c r="G9" s="431"/>
      <c r="H9" s="431"/>
      <c r="I9" s="431"/>
      <c r="L9" s="96" t="s">
        <v>235</v>
      </c>
      <c r="M9" s="97"/>
      <c r="N9" s="427"/>
      <c r="O9" s="427"/>
      <c r="P9" s="427"/>
      <c r="Q9" s="427"/>
      <c r="R9" s="427"/>
      <c r="S9" s="95"/>
    </row>
    <row r="10" spans="1:19" ht="8.25" customHeight="1" x14ac:dyDescent="0.75">
      <c r="A10" s="92"/>
      <c r="S10" s="95"/>
    </row>
    <row r="11" spans="1:19" ht="18.75" customHeight="1" x14ac:dyDescent="0.75">
      <c r="A11" s="92"/>
      <c r="P11" s="423">
        <f>'Section 2'!N14</f>
        <v>0</v>
      </c>
      <c r="Q11" s="423"/>
      <c r="R11" s="423"/>
      <c r="S11" s="95"/>
    </row>
    <row r="12" spans="1:19" ht="18.75" customHeight="1" x14ac:dyDescent="0.75">
      <c r="A12" s="92"/>
      <c r="C12" s="36"/>
      <c r="D12" s="36" t="s">
        <v>236</v>
      </c>
      <c r="F12" s="36"/>
      <c r="G12" s="36"/>
      <c r="H12" s="36"/>
      <c r="I12" s="36"/>
      <c r="J12" s="36"/>
      <c r="K12" s="36"/>
      <c r="L12" s="36"/>
      <c r="M12" s="36"/>
      <c r="N12" s="36"/>
      <c r="O12" s="36"/>
      <c r="P12" s="424"/>
      <c r="Q12" s="424"/>
      <c r="R12" s="424"/>
      <c r="S12" s="95"/>
    </row>
    <row r="13" spans="1:19" ht="8.25" customHeight="1" x14ac:dyDescent="0.75">
      <c r="A13" s="92"/>
      <c r="S13" s="95"/>
    </row>
    <row r="14" spans="1:19" ht="18.75" customHeight="1" x14ac:dyDescent="0.75">
      <c r="A14" s="92"/>
      <c r="P14" s="423">
        <f>SUMIF('Bank Accounts'!AB10:AB1009,"",'Bank Accounts'!V10:V1009)</f>
        <v>0</v>
      </c>
      <c r="Q14" s="423"/>
      <c r="R14" s="423"/>
      <c r="S14" s="95"/>
    </row>
    <row r="15" spans="1:19" ht="18.75" customHeight="1" x14ac:dyDescent="0.75">
      <c r="A15" s="92"/>
      <c r="C15" s="36"/>
      <c r="D15" s="36" t="s">
        <v>237</v>
      </c>
      <c r="P15" s="424"/>
      <c r="Q15" s="424"/>
      <c r="R15" s="424"/>
      <c r="S15" s="95"/>
    </row>
    <row r="16" spans="1:19" ht="7.5" customHeight="1" x14ac:dyDescent="0.75">
      <c r="A16" s="92"/>
      <c r="S16" s="95"/>
    </row>
    <row r="17" spans="1:19" ht="18" customHeight="1" x14ac:dyDescent="0.75">
      <c r="A17" s="92"/>
      <c r="P17" s="423">
        <f>-SUMIF('Bank Accounts'!AB10:AB1009,"",'Bank Accounts'!U10:U1009)</f>
        <v>0</v>
      </c>
      <c r="Q17" s="423"/>
      <c r="R17" s="423"/>
      <c r="S17" s="95"/>
    </row>
    <row r="18" spans="1:19" ht="18" customHeight="1" x14ac:dyDescent="0.75">
      <c r="A18" s="92"/>
      <c r="C18" s="36"/>
      <c r="D18" s="36" t="s">
        <v>238</v>
      </c>
      <c r="P18" s="424"/>
      <c r="Q18" s="424"/>
      <c r="R18" s="424"/>
      <c r="S18" s="95"/>
    </row>
    <row r="19" spans="1:19" ht="8.25" customHeight="1" x14ac:dyDescent="0.75">
      <c r="A19" s="92"/>
      <c r="S19" s="95"/>
    </row>
    <row r="20" spans="1:19" ht="18" customHeight="1" x14ac:dyDescent="0.75">
      <c r="A20" s="92"/>
      <c r="P20" s="423">
        <f>P11+P14+P17</f>
        <v>0</v>
      </c>
      <c r="Q20" s="423"/>
      <c r="R20" s="423"/>
      <c r="S20" s="95"/>
    </row>
    <row r="21" spans="1:19" ht="18" customHeight="1" x14ac:dyDescent="0.75">
      <c r="A21" s="92"/>
      <c r="C21" s="36"/>
      <c r="D21" s="36" t="s">
        <v>239</v>
      </c>
      <c r="F21" s="36"/>
      <c r="G21" s="36"/>
      <c r="H21" s="36"/>
      <c r="I21" s="36"/>
      <c r="J21" s="36"/>
      <c r="K21" s="36"/>
      <c r="L21" s="36"/>
      <c r="M21" s="36"/>
      <c r="N21" s="36"/>
      <c r="O21" s="36"/>
      <c r="P21" s="424"/>
      <c r="Q21" s="424"/>
      <c r="R21" s="424"/>
      <c r="S21" s="95"/>
    </row>
    <row r="22" spans="1:19" ht="8.25" customHeight="1" x14ac:dyDescent="0.75">
      <c r="A22" s="92"/>
      <c r="S22" s="95"/>
    </row>
    <row r="23" spans="1:19" ht="18" customHeight="1" x14ac:dyDescent="0.75">
      <c r="A23" s="92"/>
      <c r="P23" s="432"/>
      <c r="Q23" s="432"/>
      <c r="R23" s="432"/>
      <c r="S23" s="95"/>
    </row>
    <row r="24" spans="1:19" ht="18" customHeight="1" x14ac:dyDescent="0.75">
      <c r="A24" s="92"/>
      <c r="D24" s="36" t="s">
        <v>240</v>
      </c>
      <c r="F24" s="36"/>
      <c r="G24" s="36"/>
      <c r="H24" s="36"/>
      <c r="I24" s="36"/>
      <c r="J24" s="36"/>
      <c r="K24" s="36"/>
      <c r="L24" s="36"/>
      <c r="M24" s="36"/>
      <c r="N24" s="36"/>
      <c r="O24" s="36"/>
      <c r="P24" s="433"/>
      <c r="Q24" s="433"/>
      <c r="R24" s="433"/>
      <c r="S24" s="95"/>
    </row>
    <row r="25" spans="1:19" ht="8.25" customHeight="1" x14ac:dyDescent="0.75">
      <c r="A25" s="92"/>
      <c r="S25" s="95"/>
    </row>
    <row r="26" spans="1:19" ht="18" customHeight="1" x14ac:dyDescent="0.75">
      <c r="A26" s="92"/>
      <c r="P26" s="423">
        <f>P23-P20</f>
        <v>0</v>
      </c>
      <c r="Q26" s="423"/>
      <c r="R26" s="423"/>
      <c r="S26" s="95"/>
    </row>
    <row r="27" spans="1:19" ht="18" customHeight="1" thickBot="1" x14ac:dyDescent="0.8">
      <c r="A27" s="92"/>
      <c r="D27" s="36" t="s">
        <v>241</v>
      </c>
      <c r="F27" s="36"/>
      <c r="G27" s="36"/>
      <c r="H27" s="36"/>
      <c r="I27" s="36"/>
      <c r="J27" s="36"/>
      <c r="K27" s="36"/>
      <c r="L27" s="36"/>
      <c r="M27" s="36"/>
      <c r="N27" s="36"/>
      <c r="O27" s="36"/>
      <c r="P27" s="434"/>
      <c r="Q27" s="434"/>
      <c r="R27" s="434"/>
      <c r="S27" s="95"/>
    </row>
    <row r="28" spans="1:19" ht="18.75" customHeight="1" thickTop="1" x14ac:dyDescent="0.75">
      <c r="A28" s="92"/>
      <c r="S28" s="95"/>
    </row>
    <row r="29" spans="1:19" ht="18" customHeight="1" x14ac:dyDescent="0.75">
      <c r="A29" s="92"/>
      <c r="B29" s="394" t="s">
        <v>242</v>
      </c>
      <c r="C29" s="394"/>
      <c r="D29" s="394"/>
      <c r="E29" s="394"/>
      <c r="F29" s="394"/>
      <c r="G29" s="394"/>
      <c r="H29" s="394"/>
      <c r="I29" s="394"/>
      <c r="J29" s="394"/>
      <c r="K29" s="394"/>
      <c r="L29" s="394"/>
      <c r="M29" s="394"/>
      <c r="N29" s="394"/>
      <c r="O29" s="394"/>
      <c r="P29" s="394"/>
      <c r="Q29" s="394"/>
      <c r="R29" s="394"/>
      <c r="S29" s="95"/>
    </row>
    <row r="30" spans="1:19" ht="8.25" customHeight="1" x14ac:dyDescent="0.75">
      <c r="A30" s="92"/>
      <c r="B30" s="36"/>
      <c r="C30" s="36"/>
      <c r="D30" s="36"/>
      <c r="E30" s="36"/>
      <c r="F30" s="36"/>
      <c r="G30" s="36"/>
      <c r="H30" s="36"/>
      <c r="I30" s="36"/>
      <c r="J30" s="36"/>
      <c r="K30" s="36"/>
      <c r="L30" s="36"/>
      <c r="M30" s="36"/>
      <c r="N30" s="36"/>
      <c r="O30" s="36"/>
      <c r="P30" s="36"/>
      <c r="Q30" s="36"/>
      <c r="R30" s="36"/>
      <c r="S30" s="95"/>
    </row>
    <row r="31" spans="1:19" ht="18" customHeight="1" x14ac:dyDescent="0.75">
      <c r="A31" s="92"/>
      <c r="B31" s="439"/>
      <c r="C31" s="440"/>
      <c r="D31" s="440"/>
      <c r="E31" s="440"/>
      <c r="F31" s="440"/>
      <c r="G31" s="440"/>
      <c r="H31" s="440"/>
      <c r="I31" s="440"/>
      <c r="J31" s="440"/>
      <c r="K31" s="440"/>
      <c r="L31" s="440"/>
      <c r="M31" s="440"/>
      <c r="N31" s="440"/>
      <c r="O31" s="440"/>
      <c r="P31" s="440"/>
      <c r="Q31" s="440"/>
      <c r="R31" s="441"/>
      <c r="S31" s="95"/>
    </row>
    <row r="32" spans="1:19" ht="8.25" customHeight="1" x14ac:dyDescent="0.75">
      <c r="A32" s="92"/>
      <c r="B32" s="442"/>
      <c r="C32" s="443"/>
      <c r="D32" s="443"/>
      <c r="E32" s="443"/>
      <c r="F32" s="443"/>
      <c r="G32" s="443"/>
      <c r="H32" s="443"/>
      <c r="I32" s="443"/>
      <c r="J32" s="443"/>
      <c r="K32" s="443"/>
      <c r="L32" s="443"/>
      <c r="M32" s="443"/>
      <c r="N32" s="443"/>
      <c r="O32" s="443"/>
      <c r="P32" s="443"/>
      <c r="Q32" s="443"/>
      <c r="R32" s="444"/>
      <c r="S32" s="95"/>
    </row>
    <row r="33" spans="1:19" ht="18" customHeight="1" x14ac:dyDescent="0.75">
      <c r="A33" s="92"/>
      <c r="B33" s="442"/>
      <c r="C33" s="443"/>
      <c r="D33" s="443"/>
      <c r="E33" s="443"/>
      <c r="F33" s="443"/>
      <c r="G33" s="443"/>
      <c r="H33" s="443"/>
      <c r="I33" s="443"/>
      <c r="J33" s="443"/>
      <c r="K33" s="443"/>
      <c r="L33" s="443"/>
      <c r="M33" s="443"/>
      <c r="N33" s="443"/>
      <c r="O33" s="443"/>
      <c r="P33" s="443"/>
      <c r="Q33" s="443"/>
      <c r="R33" s="444"/>
      <c r="S33" s="95"/>
    </row>
    <row r="34" spans="1:19" ht="18" customHeight="1" x14ac:dyDescent="0.75">
      <c r="A34" s="92"/>
      <c r="B34" s="442"/>
      <c r="C34" s="443"/>
      <c r="D34" s="443"/>
      <c r="E34" s="443"/>
      <c r="F34" s="443"/>
      <c r="G34" s="443"/>
      <c r="H34" s="443"/>
      <c r="I34" s="443"/>
      <c r="J34" s="443"/>
      <c r="K34" s="443"/>
      <c r="L34" s="443"/>
      <c r="M34" s="443"/>
      <c r="N34" s="443"/>
      <c r="O34" s="443"/>
      <c r="P34" s="443"/>
      <c r="Q34" s="443"/>
      <c r="R34" s="444"/>
      <c r="S34" s="95"/>
    </row>
    <row r="35" spans="1:19" ht="18" customHeight="1" x14ac:dyDescent="0.75">
      <c r="A35" s="92"/>
      <c r="B35" s="442"/>
      <c r="C35" s="443"/>
      <c r="D35" s="443"/>
      <c r="E35" s="443"/>
      <c r="F35" s="443"/>
      <c r="G35" s="443"/>
      <c r="H35" s="443"/>
      <c r="I35" s="443"/>
      <c r="J35" s="443"/>
      <c r="K35" s="443"/>
      <c r="L35" s="443"/>
      <c r="M35" s="443"/>
      <c r="N35" s="443"/>
      <c r="O35" s="443"/>
      <c r="P35" s="443"/>
      <c r="Q35" s="443"/>
      <c r="R35" s="444"/>
      <c r="S35" s="95"/>
    </row>
    <row r="36" spans="1:19" ht="18" customHeight="1" x14ac:dyDescent="0.75">
      <c r="A36" s="92"/>
      <c r="B36" s="442"/>
      <c r="C36" s="443"/>
      <c r="D36" s="443"/>
      <c r="E36" s="443"/>
      <c r="F36" s="443"/>
      <c r="G36" s="443"/>
      <c r="H36" s="443"/>
      <c r="I36" s="443"/>
      <c r="J36" s="443"/>
      <c r="K36" s="443"/>
      <c r="L36" s="443"/>
      <c r="M36" s="443"/>
      <c r="N36" s="443"/>
      <c r="O36" s="443"/>
      <c r="P36" s="443"/>
      <c r="Q36" s="443"/>
      <c r="R36" s="444"/>
      <c r="S36" s="95"/>
    </row>
    <row r="37" spans="1:19" ht="18" customHeight="1" x14ac:dyDescent="0.75">
      <c r="A37" s="92"/>
      <c r="B37" s="442"/>
      <c r="C37" s="443"/>
      <c r="D37" s="443"/>
      <c r="E37" s="443"/>
      <c r="F37" s="443"/>
      <c r="G37" s="443"/>
      <c r="H37" s="443"/>
      <c r="I37" s="443"/>
      <c r="J37" s="443"/>
      <c r="K37" s="443"/>
      <c r="L37" s="443"/>
      <c r="M37" s="443"/>
      <c r="N37" s="443"/>
      <c r="O37" s="443"/>
      <c r="P37" s="443"/>
      <c r="Q37" s="443"/>
      <c r="R37" s="444"/>
      <c r="S37" s="95"/>
    </row>
    <row r="38" spans="1:19" ht="18" customHeight="1" x14ac:dyDescent="0.75">
      <c r="A38" s="92"/>
      <c r="B38" s="442"/>
      <c r="C38" s="443"/>
      <c r="D38" s="443"/>
      <c r="E38" s="443"/>
      <c r="F38" s="443"/>
      <c r="G38" s="443"/>
      <c r="H38" s="443"/>
      <c r="I38" s="443"/>
      <c r="J38" s="443"/>
      <c r="K38" s="443"/>
      <c r="L38" s="443"/>
      <c r="M38" s="443"/>
      <c r="N38" s="443"/>
      <c r="O38" s="443"/>
      <c r="P38" s="443"/>
      <c r="Q38" s="443"/>
      <c r="R38" s="444"/>
      <c r="S38" s="95"/>
    </row>
    <row r="39" spans="1:19" ht="18" customHeight="1" x14ac:dyDescent="0.75">
      <c r="A39" s="92"/>
      <c r="B39" s="442"/>
      <c r="C39" s="443"/>
      <c r="D39" s="443"/>
      <c r="E39" s="443"/>
      <c r="F39" s="443"/>
      <c r="G39" s="443"/>
      <c r="H39" s="443"/>
      <c r="I39" s="443"/>
      <c r="J39" s="443"/>
      <c r="K39" s="443"/>
      <c r="L39" s="443"/>
      <c r="M39" s="443"/>
      <c r="N39" s="443"/>
      <c r="O39" s="443"/>
      <c r="P39" s="443"/>
      <c r="Q39" s="443"/>
      <c r="R39" s="444"/>
      <c r="S39" s="95"/>
    </row>
    <row r="40" spans="1:19" ht="18.75" customHeight="1" x14ac:dyDescent="0.75">
      <c r="A40" s="92"/>
      <c r="B40" s="442"/>
      <c r="C40" s="443"/>
      <c r="D40" s="443"/>
      <c r="E40" s="443"/>
      <c r="F40" s="443"/>
      <c r="G40" s="443"/>
      <c r="H40" s="443"/>
      <c r="I40" s="443"/>
      <c r="J40" s="443"/>
      <c r="K40" s="443"/>
      <c r="L40" s="443"/>
      <c r="M40" s="443"/>
      <c r="N40" s="443"/>
      <c r="O40" s="443"/>
      <c r="P40" s="443"/>
      <c r="Q40" s="443"/>
      <c r="R40" s="444"/>
      <c r="S40" s="95"/>
    </row>
    <row r="41" spans="1:19" ht="18.75" customHeight="1" x14ac:dyDescent="0.75">
      <c r="A41" s="92"/>
      <c r="B41" s="442"/>
      <c r="C41" s="443"/>
      <c r="D41" s="443"/>
      <c r="E41" s="443"/>
      <c r="F41" s="443"/>
      <c r="G41" s="443"/>
      <c r="H41" s="443"/>
      <c r="I41" s="443"/>
      <c r="J41" s="443"/>
      <c r="K41" s="443"/>
      <c r="L41" s="443"/>
      <c r="M41" s="443"/>
      <c r="N41" s="443"/>
      <c r="O41" s="443"/>
      <c r="P41" s="443"/>
      <c r="Q41" s="443"/>
      <c r="R41" s="444"/>
      <c r="S41" s="95"/>
    </row>
    <row r="42" spans="1:19" ht="18.75" customHeight="1" x14ac:dyDescent="0.75">
      <c r="A42" s="92"/>
      <c r="B42" s="442"/>
      <c r="C42" s="443"/>
      <c r="D42" s="443"/>
      <c r="E42" s="443"/>
      <c r="F42" s="443"/>
      <c r="G42" s="443"/>
      <c r="H42" s="443"/>
      <c r="I42" s="443"/>
      <c r="J42" s="443"/>
      <c r="K42" s="443"/>
      <c r="L42" s="443"/>
      <c r="M42" s="443"/>
      <c r="N42" s="443"/>
      <c r="O42" s="443"/>
      <c r="P42" s="443"/>
      <c r="Q42" s="443"/>
      <c r="R42" s="444"/>
      <c r="S42" s="95"/>
    </row>
    <row r="43" spans="1:19" ht="18.75" customHeight="1" x14ac:dyDescent="0.75">
      <c r="A43" s="92"/>
      <c r="B43" s="442"/>
      <c r="C43" s="443"/>
      <c r="D43" s="443"/>
      <c r="E43" s="443"/>
      <c r="F43" s="443"/>
      <c r="G43" s="443"/>
      <c r="H43" s="443"/>
      <c r="I43" s="443"/>
      <c r="J43" s="443"/>
      <c r="K43" s="443"/>
      <c r="L43" s="443"/>
      <c r="M43" s="443"/>
      <c r="N43" s="443"/>
      <c r="O43" s="443"/>
      <c r="P43" s="443"/>
      <c r="Q43" s="443"/>
      <c r="R43" s="444"/>
      <c r="S43" s="95"/>
    </row>
    <row r="44" spans="1:19" ht="18.75" customHeight="1" x14ac:dyDescent="0.75">
      <c r="A44" s="92"/>
      <c r="B44" s="442"/>
      <c r="C44" s="443"/>
      <c r="D44" s="443"/>
      <c r="E44" s="443"/>
      <c r="F44" s="443"/>
      <c r="G44" s="443"/>
      <c r="H44" s="443"/>
      <c r="I44" s="443"/>
      <c r="J44" s="443"/>
      <c r="K44" s="443"/>
      <c r="L44" s="443"/>
      <c r="M44" s="443"/>
      <c r="N44" s="443"/>
      <c r="O44" s="443"/>
      <c r="P44" s="443"/>
      <c r="Q44" s="443"/>
      <c r="R44" s="444"/>
      <c r="S44" s="95"/>
    </row>
    <row r="45" spans="1:19" ht="8.25" customHeight="1" x14ac:dyDescent="0.75">
      <c r="A45" s="92"/>
      <c r="B45" s="442"/>
      <c r="C45" s="443"/>
      <c r="D45" s="443"/>
      <c r="E45" s="443"/>
      <c r="F45" s="443"/>
      <c r="G45" s="443"/>
      <c r="H45" s="443"/>
      <c r="I45" s="443"/>
      <c r="J45" s="443"/>
      <c r="K45" s="443"/>
      <c r="L45" s="443"/>
      <c r="M45" s="443"/>
      <c r="N45" s="443"/>
      <c r="O45" s="443"/>
      <c r="P45" s="443"/>
      <c r="Q45" s="443"/>
      <c r="R45" s="444"/>
      <c r="S45" s="95"/>
    </row>
    <row r="46" spans="1:19" ht="18.75" customHeight="1" x14ac:dyDescent="0.75">
      <c r="A46" s="92"/>
      <c r="B46" s="442"/>
      <c r="C46" s="443"/>
      <c r="D46" s="443"/>
      <c r="E46" s="443"/>
      <c r="F46" s="443"/>
      <c r="G46" s="443"/>
      <c r="H46" s="443"/>
      <c r="I46" s="443"/>
      <c r="J46" s="443"/>
      <c r="K46" s="443"/>
      <c r="L46" s="443"/>
      <c r="M46" s="443"/>
      <c r="N46" s="443"/>
      <c r="O46" s="443"/>
      <c r="P46" s="443"/>
      <c r="Q46" s="443"/>
      <c r="R46" s="444"/>
      <c r="S46" s="95"/>
    </row>
    <row r="47" spans="1:19" ht="18.75" customHeight="1" x14ac:dyDescent="0.75">
      <c r="A47" s="92"/>
      <c r="B47" s="442"/>
      <c r="C47" s="443"/>
      <c r="D47" s="443"/>
      <c r="E47" s="443"/>
      <c r="F47" s="443"/>
      <c r="G47" s="443"/>
      <c r="H47" s="443"/>
      <c r="I47" s="443"/>
      <c r="J47" s="443"/>
      <c r="K47" s="443"/>
      <c r="L47" s="443"/>
      <c r="M47" s="443"/>
      <c r="N47" s="443"/>
      <c r="O47" s="443"/>
      <c r="P47" s="443"/>
      <c r="Q47" s="443"/>
      <c r="R47" s="444"/>
      <c r="S47" s="95"/>
    </row>
    <row r="48" spans="1:19" ht="18.75" customHeight="1" x14ac:dyDescent="0.75">
      <c r="A48" s="92"/>
      <c r="B48" s="442"/>
      <c r="C48" s="443"/>
      <c r="D48" s="443"/>
      <c r="E48" s="443"/>
      <c r="F48" s="443"/>
      <c r="G48" s="443"/>
      <c r="H48" s="443"/>
      <c r="I48" s="443"/>
      <c r="J48" s="443"/>
      <c r="K48" s="443"/>
      <c r="L48" s="443"/>
      <c r="M48" s="443"/>
      <c r="N48" s="443"/>
      <c r="O48" s="443"/>
      <c r="P48" s="443"/>
      <c r="Q48" s="443"/>
      <c r="R48" s="444"/>
      <c r="S48" s="95"/>
    </row>
    <row r="49" spans="1:19" ht="18.75" customHeight="1" x14ac:dyDescent="0.75">
      <c r="A49" s="92"/>
      <c r="B49" s="442"/>
      <c r="C49" s="443"/>
      <c r="D49" s="443"/>
      <c r="E49" s="443"/>
      <c r="F49" s="443"/>
      <c r="G49" s="443"/>
      <c r="H49" s="443"/>
      <c r="I49" s="443"/>
      <c r="J49" s="443"/>
      <c r="K49" s="443"/>
      <c r="L49" s="443"/>
      <c r="M49" s="443"/>
      <c r="N49" s="443"/>
      <c r="O49" s="443"/>
      <c r="P49" s="443"/>
      <c r="Q49" s="443"/>
      <c r="R49" s="444"/>
      <c r="S49" s="95"/>
    </row>
    <row r="50" spans="1:19" ht="18.75" customHeight="1" x14ac:dyDescent="0.75">
      <c r="A50" s="92"/>
      <c r="B50" s="442"/>
      <c r="C50" s="443"/>
      <c r="D50" s="443"/>
      <c r="E50" s="443"/>
      <c r="F50" s="443"/>
      <c r="G50" s="443"/>
      <c r="H50" s="443"/>
      <c r="I50" s="443"/>
      <c r="J50" s="443"/>
      <c r="K50" s="443"/>
      <c r="L50" s="443"/>
      <c r="M50" s="443"/>
      <c r="N50" s="443"/>
      <c r="O50" s="443"/>
      <c r="P50" s="443"/>
      <c r="Q50" s="443"/>
      <c r="R50" s="444"/>
      <c r="S50" s="95"/>
    </row>
    <row r="51" spans="1:19" ht="18.75" customHeight="1" x14ac:dyDescent="0.75">
      <c r="A51" s="92"/>
      <c r="B51" s="442"/>
      <c r="C51" s="443"/>
      <c r="D51" s="443"/>
      <c r="E51" s="443"/>
      <c r="F51" s="443"/>
      <c r="G51" s="443"/>
      <c r="H51" s="443"/>
      <c r="I51" s="443"/>
      <c r="J51" s="443"/>
      <c r="K51" s="443"/>
      <c r="L51" s="443"/>
      <c r="M51" s="443"/>
      <c r="N51" s="443"/>
      <c r="O51" s="443"/>
      <c r="P51" s="443"/>
      <c r="Q51" s="443"/>
      <c r="R51" s="444"/>
      <c r="S51" s="95"/>
    </row>
    <row r="52" spans="1:19" ht="18.75" customHeight="1" x14ac:dyDescent="0.75">
      <c r="A52" s="92"/>
      <c r="B52" s="442"/>
      <c r="C52" s="443"/>
      <c r="D52" s="443"/>
      <c r="E52" s="443"/>
      <c r="F52" s="443"/>
      <c r="G52" s="443"/>
      <c r="H52" s="443"/>
      <c r="I52" s="443"/>
      <c r="J52" s="443"/>
      <c r="K52" s="443"/>
      <c r="L52" s="443"/>
      <c r="M52" s="443"/>
      <c r="N52" s="443"/>
      <c r="O52" s="443"/>
      <c r="P52" s="443"/>
      <c r="Q52" s="443"/>
      <c r="R52" s="444"/>
      <c r="S52" s="95"/>
    </row>
    <row r="53" spans="1:19" ht="18.75" customHeight="1" x14ac:dyDescent="0.75">
      <c r="A53" s="92"/>
      <c r="B53" s="442"/>
      <c r="C53" s="443"/>
      <c r="D53" s="443"/>
      <c r="E53" s="443"/>
      <c r="F53" s="443"/>
      <c r="G53" s="443"/>
      <c r="H53" s="443"/>
      <c r="I53" s="443"/>
      <c r="J53" s="443"/>
      <c r="K53" s="443"/>
      <c r="L53" s="443"/>
      <c r="M53" s="443"/>
      <c r="N53" s="443"/>
      <c r="O53" s="443"/>
      <c r="P53" s="443"/>
      <c r="Q53" s="443"/>
      <c r="R53" s="444"/>
      <c r="S53" s="95"/>
    </row>
    <row r="54" spans="1:19" ht="18.75" customHeight="1" x14ac:dyDescent="0.75">
      <c r="A54" s="92"/>
      <c r="B54" s="442"/>
      <c r="C54" s="443"/>
      <c r="D54" s="443"/>
      <c r="E54" s="443"/>
      <c r="F54" s="443"/>
      <c r="G54" s="443"/>
      <c r="H54" s="443"/>
      <c r="I54" s="443"/>
      <c r="J54" s="443"/>
      <c r="K54" s="443"/>
      <c r="L54" s="443"/>
      <c r="M54" s="443"/>
      <c r="N54" s="443"/>
      <c r="O54" s="443"/>
      <c r="P54" s="443"/>
      <c r="Q54" s="443"/>
      <c r="R54" s="444"/>
      <c r="S54" s="95"/>
    </row>
    <row r="55" spans="1:19" ht="18.75" customHeight="1" x14ac:dyDescent="0.75">
      <c r="A55" s="92"/>
      <c r="B55" s="442"/>
      <c r="C55" s="443"/>
      <c r="D55" s="443"/>
      <c r="E55" s="443"/>
      <c r="F55" s="443"/>
      <c r="G55" s="443"/>
      <c r="H55" s="443"/>
      <c r="I55" s="443"/>
      <c r="J55" s="443"/>
      <c r="K55" s="443"/>
      <c r="L55" s="443"/>
      <c r="M55" s="443"/>
      <c r="N55" s="443"/>
      <c r="O55" s="443"/>
      <c r="P55" s="443"/>
      <c r="Q55" s="443"/>
      <c r="R55" s="444"/>
      <c r="S55" s="95"/>
    </row>
    <row r="56" spans="1:19" ht="18.75" customHeight="1" x14ac:dyDescent="0.75">
      <c r="A56" s="92"/>
      <c r="B56" s="442"/>
      <c r="C56" s="443"/>
      <c r="D56" s="443"/>
      <c r="E56" s="443"/>
      <c r="F56" s="443"/>
      <c r="G56" s="443"/>
      <c r="H56" s="443"/>
      <c r="I56" s="443"/>
      <c r="J56" s="443"/>
      <c r="K56" s="443"/>
      <c r="L56" s="443"/>
      <c r="M56" s="443"/>
      <c r="N56" s="443"/>
      <c r="O56" s="443"/>
      <c r="P56" s="443"/>
      <c r="Q56" s="443"/>
      <c r="R56" s="444"/>
      <c r="S56" s="95"/>
    </row>
    <row r="57" spans="1:19" ht="18.75" customHeight="1" x14ac:dyDescent="0.75">
      <c r="A57" s="92"/>
      <c r="B57" s="442"/>
      <c r="C57" s="443"/>
      <c r="D57" s="443"/>
      <c r="E57" s="443"/>
      <c r="F57" s="443"/>
      <c r="G57" s="443"/>
      <c r="H57" s="443"/>
      <c r="I57" s="443"/>
      <c r="J57" s="443"/>
      <c r="K57" s="443"/>
      <c r="L57" s="443"/>
      <c r="M57" s="443"/>
      <c r="N57" s="443"/>
      <c r="O57" s="443"/>
      <c r="P57" s="443"/>
      <c r="Q57" s="443"/>
      <c r="R57" s="444"/>
      <c r="S57" s="95"/>
    </row>
    <row r="58" spans="1:19" ht="18.75" customHeight="1" x14ac:dyDescent="0.75">
      <c r="A58" s="92"/>
      <c r="B58" s="445"/>
      <c r="C58" s="446"/>
      <c r="D58" s="446"/>
      <c r="E58" s="446"/>
      <c r="F58" s="446"/>
      <c r="G58" s="446"/>
      <c r="H58" s="446"/>
      <c r="I58" s="446"/>
      <c r="J58" s="446"/>
      <c r="K58" s="446"/>
      <c r="L58" s="446"/>
      <c r="M58" s="446"/>
      <c r="N58" s="446"/>
      <c r="O58" s="446"/>
      <c r="P58" s="446"/>
      <c r="Q58" s="446"/>
      <c r="R58" s="447"/>
      <c r="S58" s="95"/>
    </row>
    <row r="59" spans="1:19" ht="7.5" customHeight="1" x14ac:dyDescent="0.75">
      <c r="A59" s="92"/>
      <c r="S59" s="95"/>
    </row>
    <row r="60" spans="1:19" x14ac:dyDescent="0.75">
      <c r="A60" s="92"/>
      <c r="E60" s="435"/>
      <c r="F60" s="435"/>
      <c r="G60" s="435"/>
      <c r="H60" s="435"/>
      <c r="I60" s="435"/>
      <c r="J60" s="435"/>
      <c r="K60" s="435"/>
      <c r="L60" s="435"/>
      <c r="P60" s="437"/>
      <c r="Q60" s="437"/>
      <c r="R60" s="437"/>
      <c r="S60" s="95"/>
    </row>
    <row r="61" spans="1:19" x14ac:dyDescent="0.75">
      <c r="A61" s="92"/>
      <c r="B61" s="394" t="s">
        <v>243</v>
      </c>
      <c r="C61" s="394"/>
      <c r="D61" s="394"/>
      <c r="E61" s="436"/>
      <c r="F61" s="436"/>
      <c r="G61" s="436"/>
      <c r="H61" s="436"/>
      <c r="I61" s="436"/>
      <c r="J61" s="436"/>
      <c r="K61" s="436"/>
      <c r="L61" s="436"/>
      <c r="N61" s="102" t="s">
        <v>244</v>
      </c>
      <c r="P61" s="438"/>
      <c r="Q61" s="438"/>
      <c r="R61" s="438"/>
      <c r="S61" s="95"/>
    </row>
    <row r="62" spans="1:19" ht="12" customHeight="1" thickBot="1" x14ac:dyDescent="0.8">
      <c r="A62" s="103"/>
      <c r="B62" s="104"/>
      <c r="C62" s="104"/>
      <c r="D62" s="104"/>
      <c r="E62" s="104"/>
      <c r="F62" s="104"/>
      <c r="G62" s="104"/>
      <c r="H62" s="104"/>
      <c r="I62" s="104"/>
      <c r="J62" s="104"/>
      <c r="K62" s="104"/>
      <c r="L62" s="104"/>
      <c r="M62" s="104"/>
      <c r="N62" s="104"/>
      <c r="O62" s="104"/>
      <c r="P62" s="104"/>
      <c r="Q62" s="104"/>
      <c r="R62" s="104"/>
      <c r="S62" s="107"/>
    </row>
  </sheetData>
  <sheetProtection password="EBF0" sheet="1" objects="1" scenarios="1"/>
  <mergeCells count="18">
    <mergeCell ref="B29:R29"/>
    <mergeCell ref="B31:R58"/>
    <mergeCell ref="E60:L61"/>
    <mergeCell ref="P60:R61"/>
    <mergeCell ref="B61:D61"/>
    <mergeCell ref="P26:R27"/>
    <mergeCell ref="B2:S2"/>
    <mergeCell ref="E5:I6"/>
    <mergeCell ref="P5:R6"/>
    <mergeCell ref="B6:D6"/>
    <mergeCell ref="E8:I9"/>
    <mergeCell ref="N8:R9"/>
    <mergeCell ref="B9:D9"/>
    <mergeCell ref="P11:R12"/>
    <mergeCell ref="P14:R15"/>
    <mergeCell ref="P17:R18"/>
    <mergeCell ref="P20:R21"/>
    <mergeCell ref="P23:R24"/>
  </mergeCells>
  <pageMargins left="0.7" right="0.7" top="0.75" bottom="0.75" header="0.3" footer="0.3"/>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493E-7818-458C-AE7A-5486BB10E712}">
  <sheetPr>
    <tabColor rgb="FF7030A0"/>
    <pageSetUpPr fitToPage="1"/>
  </sheetPr>
  <dimension ref="A1:S62"/>
  <sheetViews>
    <sheetView zoomScale="55" zoomScaleNormal="55" workbookViewId="0">
      <selection activeCell="D12" sqref="D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19" width="2.41796875" style="18" customWidth="1"/>
    <col min="20" max="16384" width="9.26171875" style="18"/>
  </cols>
  <sheetData>
    <row r="1" spans="1:19" s="79" customFormat="1" ht="12" customHeight="1" x14ac:dyDescent="0.75">
      <c r="A1" s="76"/>
      <c r="B1" s="77"/>
      <c r="C1" s="77"/>
      <c r="D1" s="77"/>
      <c r="E1" s="77"/>
      <c r="F1" s="77"/>
      <c r="G1" s="77"/>
      <c r="H1" s="77"/>
      <c r="I1" s="77"/>
      <c r="J1" s="77"/>
      <c r="K1" s="77"/>
      <c r="L1" s="77"/>
      <c r="M1" s="77"/>
      <c r="N1" s="77"/>
      <c r="O1" s="77"/>
      <c r="P1" s="77"/>
      <c r="Q1" s="77"/>
      <c r="R1" s="77"/>
      <c r="S1" s="78"/>
    </row>
    <row r="2" spans="1:19" s="79" customFormat="1" ht="33.299999999999997" x14ac:dyDescent="1.2">
      <c r="A2" s="80"/>
      <c r="B2" s="419" t="s">
        <v>231</v>
      </c>
      <c r="C2" s="419"/>
      <c r="D2" s="419"/>
      <c r="E2" s="419"/>
      <c r="F2" s="419"/>
      <c r="G2" s="419"/>
      <c r="H2" s="419"/>
      <c r="I2" s="419"/>
      <c r="J2" s="419"/>
      <c r="K2" s="419"/>
      <c r="L2" s="419"/>
      <c r="M2" s="419"/>
      <c r="N2" s="419"/>
      <c r="O2" s="419"/>
      <c r="P2" s="419"/>
      <c r="Q2" s="419"/>
      <c r="R2" s="419"/>
      <c r="S2" s="425"/>
    </row>
    <row r="3" spans="1:19" s="79" customFormat="1" ht="12.75" customHeight="1" x14ac:dyDescent="0.75">
      <c r="A3" s="82"/>
      <c r="B3" s="83"/>
      <c r="C3" s="83"/>
      <c r="D3" s="84"/>
      <c r="E3" s="84"/>
      <c r="F3" s="84"/>
      <c r="G3" s="84"/>
      <c r="H3" s="84"/>
      <c r="I3" s="84"/>
      <c r="J3" s="84"/>
      <c r="K3" s="84"/>
      <c r="L3" s="84"/>
      <c r="M3" s="84"/>
      <c r="N3" s="84"/>
      <c r="O3" s="84"/>
      <c r="P3" s="84"/>
      <c r="Q3" s="84"/>
      <c r="R3" s="84"/>
      <c r="S3" s="277"/>
    </row>
    <row r="4" spans="1:19" ht="12" customHeight="1" x14ac:dyDescent="0.75">
      <c r="A4" s="87"/>
      <c r="B4" s="88"/>
      <c r="C4" s="88"/>
      <c r="D4" s="88"/>
      <c r="E4" s="88"/>
      <c r="F4" s="88"/>
      <c r="G4" s="88"/>
      <c r="H4" s="88"/>
      <c r="I4" s="88"/>
      <c r="J4" s="88"/>
      <c r="K4" s="88"/>
      <c r="L4" s="88"/>
      <c r="M4" s="88"/>
      <c r="N4" s="88"/>
      <c r="O4" s="88"/>
      <c r="P4" s="88"/>
      <c r="Q4" s="88"/>
      <c r="R4" s="88"/>
      <c r="S4" s="91"/>
    </row>
    <row r="5" spans="1:19" ht="18.75" customHeight="1" x14ac:dyDescent="0.75">
      <c r="A5" s="92"/>
      <c r="E5" s="426" t="str">
        <f>IF('Section 2'!C15="","",'Section 2'!C15)</f>
        <v/>
      </c>
      <c r="F5" s="426"/>
      <c r="G5" s="426"/>
      <c r="H5" s="426"/>
      <c r="I5" s="426"/>
      <c r="P5" s="448"/>
      <c r="Q5" s="448"/>
      <c r="R5" s="448"/>
      <c r="S5" s="95"/>
    </row>
    <row r="6" spans="1:19" ht="18.75" customHeight="1" x14ac:dyDescent="0.75">
      <c r="A6" s="92"/>
      <c r="B6" s="426" t="s">
        <v>232</v>
      </c>
      <c r="C6" s="426"/>
      <c r="D6" s="426"/>
      <c r="E6" s="427"/>
      <c r="F6" s="427"/>
      <c r="G6" s="427"/>
      <c r="H6" s="427"/>
      <c r="I6" s="427"/>
      <c r="L6" s="18" t="s">
        <v>233</v>
      </c>
      <c r="P6" s="449"/>
      <c r="Q6" s="449"/>
      <c r="R6" s="449"/>
      <c r="S6" s="95"/>
    </row>
    <row r="7" spans="1:19" ht="7.5" customHeight="1" x14ac:dyDescent="0.75">
      <c r="A7" s="92"/>
      <c r="B7" s="96"/>
      <c r="C7" s="96"/>
      <c r="D7" s="96"/>
      <c r="E7" s="96"/>
      <c r="F7" s="96"/>
      <c r="G7" s="96"/>
      <c r="H7" s="96"/>
      <c r="I7" s="96"/>
      <c r="J7" s="96"/>
      <c r="K7" s="96"/>
      <c r="L7" s="96"/>
      <c r="M7" s="96"/>
      <c r="N7" s="96"/>
      <c r="O7" s="96"/>
      <c r="P7" s="96"/>
      <c r="Q7" s="96"/>
      <c r="R7" s="96"/>
      <c r="S7" s="95"/>
    </row>
    <row r="8" spans="1:19" ht="18.75" customHeight="1" x14ac:dyDescent="0.75">
      <c r="A8" s="92"/>
      <c r="E8" s="430" t="str">
        <f>IF('Section 2'!F15="","",'Section 2'!F15)</f>
        <v/>
      </c>
      <c r="F8" s="430"/>
      <c r="G8" s="430"/>
      <c r="H8" s="430"/>
      <c r="I8" s="430"/>
      <c r="N8" s="450" t="str">
        <f>IF('Section 2'!H15="","",'Section 2'!H15)</f>
        <v/>
      </c>
      <c r="O8" s="450"/>
      <c r="P8" s="450"/>
      <c r="Q8" s="450"/>
      <c r="R8" s="450"/>
      <c r="S8" s="95"/>
    </row>
    <row r="9" spans="1:19" ht="18.75" customHeight="1" x14ac:dyDescent="0.75">
      <c r="A9" s="92"/>
      <c r="B9" s="426" t="s">
        <v>234</v>
      </c>
      <c r="C9" s="426"/>
      <c r="D9" s="426"/>
      <c r="E9" s="431"/>
      <c r="F9" s="431"/>
      <c r="G9" s="431"/>
      <c r="H9" s="431"/>
      <c r="I9" s="431"/>
      <c r="L9" s="96" t="s">
        <v>235</v>
      </c>
      <c r="M9" s="97"/>
      <c r="N9" s="451"/>
      <c r="O9" s="451"/>
      <c r="P9" s="451"/>
      <c r="Q9" s="451"/>
      <c r="R9" s="451"/>
      <c r="S9" s="95"/>
    </row>
    <row r="10" spans="1:19" ht="8.25" customHeight="1" x14ac:dyDescent="0.75">
      <c r="A10" s="92"/>
      <c r="S10" s="95"/>
    </row>
    <row r="11" spans="1:19" ht="18.75" customHeight="1" x14ac:dyDescent="0.75">
      <c r="A11" s="92"/>
      <c r="P11" s="423">
        <f>'Section 2'!N15</f>
        <v>0</v>
      </c>
      <c r="Q11" s="423"/>
      <c r="R11" s="423"/>
      <c r="S11" s="95"/>
    </row>
    <row r="12" spans="1:19" ht="18.75" customHeight="1" x14ac:dyDescent="0.75">
      <c r="A12" s="92"/>
      <c r="C12" s="36"/>
      <c r="D12" s="36" t="s">
        <v>236</v>
      </c>
      <c r="F12" s="36"/>
      <c r="G12" s="36"/>
      <c r="H12" s="36"/>
      <c r="I12" s="36"/>
      <c r="J12" s="36"/>
      <c r="K12" s="36"/>
      <c r="L12" s="36"/>
      <c r="M12" s="36"/>
      <c r="N12" s="36"/>
      <c r="O12" s="36"/>
      <c r="P12" s="424"/>
      <c r="Q12" s="424"/>
      <c r="R12" s="424"/>
      <c r="S12" s="95"/>
    </row>
    <row r="13" spans="1:19" ht="8.25" customHeight="1" x14ac:dyDescent="0.75">
      <c r="A13" s="92"/>
      <c r="S13" s="95"/>
    </row>
    <row r="14" spans="1:19" ht="18.75" customHeight="1" x14ac:dyDescent="0.75">
      <c r="A14" s="92"/>
      <c r="P14" s="423">
        <f>SUMIF('Bank Accounts'!AB10:AB1009,"",'Bank Accounts'!Y10:Y1009)</f>
        <v>0</v>
      </c>
      <c r="Q14" s="423"/>
      <c r="R14" s="423"/>
      <c r="S14" s="95"/>
    </row>
    <row r="15" spans="1:19" ht="18.75" customHeight="1" x14ac:dyDescent="0.75">
      <c r="A15" s="92"/>
      <c r="C15" s="36"/>
      <c r="D15" s="36" t="s">
        <v>237</v>
      </c>
      <c r="P15" s="424"/>
      <c r="Q15" s="424"/>
      <c r="R15" s="424"/>
      <c r="S15" s="95"/>
    </row>
    <row r="16" spans="1:19" ht="7.5" customHeight="1" x14ac:dyDescent="0.75">
      <c r="A16" s="92"/>
      <c r="S16" s="95"/>
    </row>
    <row r="17" spans="1:19" ht="18" customHeight="1" x14ac:dyDescent="0.75">
      <c r="A17" s="92"/>
      <c r="P17" s="423">
        <f>-SUMIF('Bank Accounts'!AB10:AB1009,"",'Bank Accounts'!X10:X1009)</f>
        <v>0</v>
      </c>
      <c r="Q17" s="423"/>
      <c r="R17" s="423"/>
      <c r="S17" s="95"/>
    </row>
    <row r="18" spans="1:19" ht="18" customHeight="1" x14ac:dyDescent="0.75">
      <c r="A18" s="92"/>
      <c r="C18" s="36"/>
      <c r="D18" s="36" t="s">
        <v>238</v>
      </c>
      <c r="P18" s="424"/>
      <c r="Q18" s="424"/>
      <c r="R18" s="424"/>
      <c r="S18" s="95"/>
    </row>
    <row r="19" spans="1:19" ht="8.25" customHeight="1" x14ac:dyDescent="0.75">
      <c r="A19" s="92"/>
      <c r="S19" s="95"/>
    </row>
    <row r="20" spans="1:19" ht="18" customHeight="1" x14ac:dyDescent="0.75">
      <c r="A20" s="92"/>
      <c r="P20" s="423">
        <f>P11+P14+P17</f>
        <v>0</v>
      </c>
      <c r="Q20" s="423"/>
      <c r="R20" s="423"/>
      <c r="S20" s="95"/>
    </row>
    <row r="21" spans="1:19" ht="18" customHeight="1" x14ac:dyDescent="0.75">
      <c r="A21" s="92"/>
      <c r="C21" s="36"/>
      <c r="D21" s="36" t="s">
        <v>239</v>
      </c>
      <c r="F21" s="36"/>
      <c r="G21" s="36"/>
      <c r="H21" s="36"/>
      <c r="I21" s="36"/>
      <c r="J21" s="36"/>
      <c r="K21" s="36"/>
      <c r="L21" s="36"/>
      <c r="M21" s="36"/>
      <c r="N21" s="36"/>
      <c r="O21" s="36"/>
      <c r="P21" s="424"/>
      <c r="Q21" s="424"/>
      <c r="R21" s="424"/>
      <c r="S21" s="95"/>
    </row>
    <row r="22" spans="1:19" ht="8.25" customHeight="1" x14ac:dyDescent="0.75">
      <c r="A22" s="92"/>
      <c r="S22" s="95"/>
    </row>
    <row r="23" spans="1:19" ht="18" customHeight="1" x14ac:dyDescent="0.75">
      <c r="A23" s="92"/>
      <c r="P23" s="432"/>
      <c r="Q23" s="432"/>
      <c r="R23" s="432"/>
      <c r="S23" s="95"/>
    </row>
    <row r="24" spans="1:19" ht="18" customHeight="1" x14ac:dyDescent="0.75">
      <c r="A24" s="92"/>
      <c r="D24" s="36" t="s">
        <v>240</v>
      </c>
      <c r="F24" s="36"/>
      <c r="G24" s="36"/>
      <c r="H24" s="36"/>
      <c r="I24" s="36"/>
      <c r="J24" s="36"/>
      <c r="K24" s="36"/>
      <c r="L24" s="36"/>
      <c r="M24" s="36"/>
      <c r="N24" s="36"/>
      <c r="O24" s="36"/>
      <c r="P24" s="433"/>
      <c r="Q24" s="433"/>
      <c r="R24" s="433"/>
      <c r="S24" s="95"/>
    </row>
    <row r="25" spans="1:19" ht="8.25" customHeight="1" x14ac:dyDescent="0.75">
      <c r="A25" s="92"/>
      <c r="S25" s="95"/>
    </row>
    <row r="26" spans="1:19" ht="18" customHeight="1" x14ac:dyDescent="0.75">
      <c r="A26" s="92"/>
      <c r="P26" s="423">
        <f>P23-P20</f>
        <v>0</v>
      </c>
      <c r="Q26" s="423"/>
      <c r="R26" s="423"/>
      <c r="S26" s="95"/>
    </row>
    <row r="27" spans="1:19" ht="18" customHeight="1" thickBot="1" x14ac:dyDescent="0.8">
      <c r="A27" s="92"/>
      <c r="D27" s="36" t="s">
        <v>241</v>
      </c>
      <c r="F27" s="36"/>
      <c r="G27" s="36"/>
      <c r="H27" s="36"/>
      <c r="I27" s="36"/>
      <c r="J27" s="36"/>
      <c r="K27" s="36"/>
      <c r="L27" s="36"/>
      <c r="M27" s="36"/>
      <c r="N27" s="36"/>
      <c r="O27" s="36"/>
      <c r="P27" s="434"/>
      <c r="Q27" s="434"/>
      <c r="R27" s="434"/>
      <c r="S27" s="95"/>
    </row>
    <row r="28" spans="1:19" ht="18.75" customHeight="1" thickTop="1" x14ac:dyDescent="0.75">
      <c r="A28" s="92"/>
      <c r="S28" s="95"/>
    </row>
    <row r="29" spans="1:19" ht="18" customHeight="1" x14ac:dyDescent="0.75">
      <c r="A29" s="92"/>
      <c r="B29" s="394" t="s">
        <v>242</v>
      </c>
      <c r="C29" s="394"/>
      <c r="D29" s="394"/>
      <c r="E29" s="394"/>
      <c r="F29" s="394"/>
      <c r="G29" s="394"/>
      <c r="H29" s="394"/>
      <c r="I29" s="394"/>
      <c r="J29" s="394"/>
      <c r="K29" s="394"/>
      <c r="L29" s="394"/>
      <c r="M29" s="394"/>
      <c r="N29" s="394"/>
      <c r="O29" s="394"/>
      <c r="P29" s="394"/>
      <c r="Q29" s="394"/>
      <c r="R29" s="394"/>
      <c r="S29" s="95"/>
    </row>
    <row r="30" spans="1:19" ht="8.25" customHeight="1" x14ac:dyDescent="0.75">
      <c r="A30" s="92"/>
      <c r="B30" s="36"/>
      <c r="C30" s="36"/>
      <c r="D30" s="36"/>
      <c r="E30" s="36"/>
      <c r="F30" s="36"/>
      <c r="G30" s="36"/>
      <c r="H30" s="36"/>
      <c r="I30" s="36"/>
      <c r="J30" s="36"/>
      <c r="K30" s="36"/>
      <c r="L30" s="36"/>
      <c r="M30" s="36"/>
      <c r="N30" s="36"/>
      <c r="O30" s="36"/>
      <c r="P30" s="36"/>
      <c r="Q30" s="36"/>
      <c r="R30" s="36"/>
      <c r="S30" s="95"/>
    </row>
    <row r="31" spans="1:19" ht="18" customHeight="1" x14ac:dyDescent="0.75">
      <c r="A31" s="92"/>
      <c r="B31" s="439"/>
      <c r="C31" s="440"/>
      <c r="D31" s="440"/>
      <c r="E31" s="440"/>
      <c r="F31" s="440"/>
      <c r="G31" s="440"/>
      <c r="H31" s="440"/>
      <c r="I31" s="440"/>
      <c r="J31" s="440"/>
      <c r="K31" s="440"/>
      <c r="L31" s="440"/>
      <c r="M31" s="440"/>
      <c r="N31" s="440"/>
      <c r="O31" s="440"/>
      <c r="P31" s="440"/>
      <c r="Q31" s="440"/>
      <c r="R31" s="441"/>
      <c r="S31" s="95"/>
    </row>
    <row r="32" spans="1:19" ht="8.25" customHeight="1" x14ac:dyDescent="0.75">
      <c r="A32" s="92"/>
      <c r="B32" s="442"/>
      <c r="C32" s="443"/>
      <c r="D32" s="443"/>
      <c r="E32" s="443"/>
      <c r="F32" s="443"/>
      <c r="G32" s="443"/>
      <c r="H32" s="443"/>
      <c r="I32" s="443"/>
      <c r="J32" s="443"/>
      <c r="K32" s="443"/>
      <c r="L32" s="443"/>
      <c r="M32" s="443"/>
      <c r="N32" s="443"/>
      <c r="O32" s="443"/>
      <c r="P32" s="443"/>
      <c r="Q32" s="443"/>
      <c r="R32" s="444"/>
      <c r="S32" s="95"/>
    </row>
    <row r="33" spans="1:19" ht="18" customHeight="1" x14ac:dyDescent="0.75">
      <c r="A33" s="92"/>
      <c r="B33" s="442"/>
      <c r="C33" s="443"/>
      <c r="D33" s="443"/>
      <c r="E33" s="443"/>
      <c r="F33" s="443"/>
      <c r="G33" s="443"/>
      <c r="H33" s="443"/>
      <c r="I33" s="443"/>
      <c r="J33" s="443"/>
      <c r="K33" s="443"/>
      <c r="L33" s="443"/>
      <c r="M33" s="443"/>
      <c r="N33" s="443"/>
      <c r="O33" s="443"/>
      <c r="P33" s="443"/>
      <c r="Q33" s="443"/>
      <c r="R33" s="444"/>
      <c r="S33" s="95"/>
    </row>
    <row r="34" spans="1:19" ht="18" customHeight="1" x14ac:dyDescent="0.75">
      <c r="A34" s="92"/>
      <c r="B34" s="442"/>
      <c r="C34" s="443"/>
      <c r="D34" s="443"/>
      <c r="E34" s="443"/>
      <c r="F34" s="443"/>
      <c r="G34" s="443"/>
      <c r="H34" s="443"/>
      <c r="I34" s="443"/>
      <c r="J34" s="443"/>
      <c r="K34" s="443"/>
      <c r="L34" s="443"/>
      <c r="M34" s="443"/>
      <c r="N34" s="443"/>
      <c r="O34" s="443"/>
      <c r="P34" s="443"/>
      <c r="Q34" s="443"/>
      <c r="R34" s="444"/>
      <c r="S34" s="95"/>
    </row>
    <row r="35" spans="1:19" ht="18" customHeight="1" x14ac:dyDescent="0.75">
      <c r="A35" s="92"/>
      <c r="B35" s="442"/>
      <c r="C35" s="443"/>
      <c r="D35" s="443"/>
      <c r="E35" s="443"/>
      <c r="F35" s="443"/>
      <c r="G35" s="443"/>
      <c r="H35" s="443"/>
      <c r="I35" s="443"/>
      <c r="J35" s="443"/>
      <c r="K35" s="443"/>
      <c r="L35" s="443"/>
      <c r="M35" s="443"/>
      <c r="N35" s="443"/>
      <c r="O35" s="443"/>
      <c r="P35" s="443"/>
      <c r="Q35" s="443"/>
      <c r="R35" s="444"/>
      <c r="S35" s="95"/>
    </row>
    <row r="36" spans="1:19" ht="18" customHeight="1" x14ac:dyDescent="0.75">
      <c r="A36" s="92"/>
      <c r="B36" s="442"/>
      <c r="C36" s="443"/>
      <c r="D36" s="443"/>
      <c r="E36" s="443"/>
      <c r="F36" s="443"/>
      <c r="G36" s="443"/>
      <c r="H36" s="443"/>
      <c r="I36" s="443"/>
      <c r="J36" s="443"/>
      <c r="K36" s="443"/>
      <c r="L36" s="443"/>
      <c r="M36" s="443"/>
      <c r="N36" s="443"/>
      <c r="O36" s="443"/>
      <c r="P36" s="443"/>
      <c r="Q36" s="443"/>
      <c r="R36" s="444"/>
      <c r="S36" s="95"/>
    </row>
    <row r="37" spans="1:19" ht="18" customHeight="1" x14ac:dyDescent="0.75">
      <c r="A37" s="92"/>
      <c r="B37" s="442"/>
      <c r="C37" s="443"/>
      <c r="D37" s="443"/>
      <c r="E37" s="443"/>
      <c r="F37" s="443"/>
      <c r="G37" s="443"/>
      <c r="H37" s="443"/>
      <c r="I37" s="443"/>
      <c r="J37" s="443"/>
      <c r="K37" s="443"/>
      <c r="L37" s="443"/>
      <c r="M37" s="443"/>
      <c r="N37" s="443"/>
      <c r="O37" s="443"/>
      <c r="P37" s="443"/>
      <c r="Q37" s="443"/>
      <c r="R37" s="444"/>
      <c r="S37" s="95"/>
    </row>
    <row r="38" spans="1:19" ht="18" customHeight="1" x14ac:dyDescent="0.75">
      <c r="A38" s="92"/>
      <c r="B38" s="442"/>
      <c r="C38" s="443"/>
      <c r="D38" s="443"/>
      <c r="E38" s="443"/>
      <c r="F38" s="443"/>
      <c r="G38" s="443"/>
      <c r="H38" s="443"/>
      <c r="I38" s="443"/>
      <c r="J38" s="443"/>
      <c r="K38" s="443"/>
      <c r="L38" s="443"/>
      <c r="M38" s="443"/>
      <c r="N38" s="443"/>
      <c r="O38" s="443"/>
      <c r="P38" s="443"/>
      <c r="Q38" s="443"/>
      <c r="R38" s="444"/>
      <c r="S38" s="95"/>
    </row>
    <row r="39" spans="1:19" ht="18" customHeight="1" x14ac:dyDescent="0.75">
      <c r="A39" s="92"/>
      <c r="B39" s="442"/>
      <c r="C39" s="443"/>
      <c r="D39" s="443"/>
      <c r="E39" s="443"/>
      <c r="F39" s="443"/>
      <c r="G39" s="443"/>
      <c r="H39" s="443"/>
      <c r="I39" s="443"/>
      <c r="J39" s="443"/>
      <c r="K39" s="443"/>
      <c r="L39" s="443"/>
      <c r="M39" s="443"/>
      <c r="N39" s="443"/>
      <c r="O39" s="443"/>
      <c r="P39" s="443"/>
      <c r="Q39" s="443"/>
      <c r="R39" s="444"/>
      <c r="S39" s="95"/>
    </row>
    <row r="40" spans="1:19" ht="18.75" customHeight="1" x14ac:dyDescent="0.75">
      <c r="A40" s="92"/>
      <c r="B40" s="442"/>
      <c r="C40" s="443"/>
      <c r="D40" s="443"/>
      <c r="E40" s="443"/>
      <c r="F40" s="443"/>
      <c r="G40" s="443"/>
      <c r="H40" s="443"/>
      <c r="I40" s="443"/>
      <c r="J40" s="443"/>
      <c r="K40" s="443"/>
      <c r="L40" s="443"/>
      <c r="M40" s="443"/>
      <c r="N40" s="443"/>
      <c r="O40" s="443"/>
      <c r="P40" s="443"/>
      <c r="Q40" s="443"/>
      <c r="R40" s="444"/>
      <c r="S40" s="95"/>
    </row>
    <row r="41" spans="1:19" ht="18.75" customHeight="1" x14ac:dyDescent="0.75">
      <c r="A41" s="92"/>
      <c r="B41" s="442"/>
      <c r="C41" s="443"/>
      <c r="D41" s="443"/>
      <c r="E41" s="443"/>
      <c r="F41" s="443"/>
      <c r="G41" s="443"/>
      <c r="H41" s="443"/>
      <c r="I41" s="443"/>
      <c r="J41" s="443"/>
      <c r="K41" s="443"/>
      <c r="L41" s="443"/>
      <c r="M41" s="443"/>
      <c r="N41" s="443"/>
      <c r="O41" s="443"/>
      <c r="P41" s="443"/>
      <c r="Q41" s="443"/>
      <c r="R41" s="444"/>
      <c r="S41" s="95"/>
    </row>
    <row r="42" spans="1:19" ht="18.75" customHeight="1" x14ac:dyDescent="0.75">
      <c r="A42" s="92"/>
      <c r="B42" s="442"/>
      <c r="C42" s="443"/>
      <c r="D42" s="443"/>
      <c r="E42" s="443"/>
      <c r="F42" s="443"/>
      <c r="G42" s="443"/>
      <c r="H42" s="443"/>
      <c r="I42" s="443"/>
      <c r="J42" s="443"/>
      <c r="K42" s="443"/>
      <c r="L42" s="443"/>
      <c r="M42" s="443"/>
      <c r="N42" s="443"/>
      <c r="O42" s="443"/>
      <c r="P42" s="443"/>
      <c r="Q42" s="443"/>
      <c r="R42" s="444"/>
      <c r="S42" s="95"/>
    </row>
    <row r="43" spans="1:19" ht="18.75" customHeight="1" x14ac:dyDescent="0.75">
      <c r="A43" s="92"/>
      <c r="B43" s="442"/>
      <c r="C43" s="443"/>
      <c r="D43" s="443"/>
      <c r="E43" s="443"/>
      <c r="F43" s="443"/>
      <c r="G43" s="443"/>
      <c r="H43" s="443"/>
      <c r="I43" s="443"/>
      <c r="J43" s="443"/>
      <c r="K43" s="443"/>
      <c r="L43" s="443"/>
      <c r="M43" s="443"/>
      <c r="N43" s="443"/>
      <c r="O43" s="443"/>
      <c r="P43" s="443"/>
      <c r="Q43" s="443"/>
      <c r="R43" s="444"/>
      <c r="S43" s="95"/>
    </row>
    <row r="44" spans="1:19" ht="18.75" customHeight="1" x14ac:dyDescent="0.75">
      <c r="A44" s="92"/>
      <c r="B44" s="442"/>
      <c r="C44" s="443"/>
      <c r="D44" s="443"/>
      <c r="E44" s="443"/>
      <c r="F44" s="443"/>
      <c r="G44" s="443"/>
      <c r="H44" s="443"/>
      <c r="I44" s="443"/>
      <c r="J44" s="443"/>
      <c r="K44" s="443"/>
      <c r="L44" s="443"/>
      <c r="M44" s="443"/>
      <c r="N44" s="443"/>
      <c r="O44" s="443"/>
      <c r="P44" s="443"/>
      <c r="Q44" s="443"/>
      <c r="R44" s="444"/>
      <c r="S44" s="95"/>
    </row>
    <row r="45" spans="1:19" ht="8.25" customHeight="1" x14ac:dyDescent="0.75">
      <c r="A45" s="92"/>
      <c r="B45" s="442"/>
      <c r="C45" s="443"/>
      <c r="D45" s="443"/>
      <c r="E45" s="443"/>
      <c r="F45" s="443"/>
      <c r="G45" s="443"/>
      <c r="H45" s="443"/>
      <c r="I45" s="443"/>
      <c r="J45" s="443"/>
      <c r="K45" s="443"/>
      <c r="L45" s="443"/>
      <c r="M45" s="443"/>
      <c r="N45" s="443"/>
      <c r="O45" s="443"/>
      <c r="P45" s="443"/>
      <c r="Q45" s="443"/>
      <c r="R45" s="444"/>
      <c r="S45" s="95"/>
    </row>
    <row r="46" spans="1:19" ht="18.75" customHeight="1" x14ac:dyDescent="0.75">
      <c r="A46" s="92"/>
      <c r="B46" s="442"/>
      <c r="C46" s="443"/>
      <c r="D46" s="443"/>
      <c r="E46" s="443"/>
      <c r="F46" s="443"/>
      <c r="G46" s="443"/>
      <c r="H46" s="443"/>
      <c r="I46" s="443"/>
      <c r="J46" s="443"/>
      <c r="K46" s="443"/>
      <c r="L46" s="443"/>
      <c r="M46" s="443"/>
      <c r="N46" s="443"/>
      <c r="O46" s="443"/>
      <c r="P46" s="443"/>
      <c r="Q46" s="443"/>
      <c r="R46" s="444"/>
      <c r="S46" s="95"/>
    </row>
    <row r="47" spans="1:19" ht="18.75" customHeight="1" x14ac:dyDescent="0.75">
      <c r="A47" s="92"/>
      <c r="B47" s="442"/>
      <c r="C47" s="443"/>
      <c r="D47" s="443"/>
      <c r="E47" s="443"/>
      <c r="F47" s="443"/>
      <c r="G47" s="443"/>
      <c r="H47" s="443"/>
      <c r="I47" s="443"/>
      <c r="J47" s="443"/>
      <c r="K47" s="443"/>
      <c r="L47" s="443"/>
      <c r="M47" s="443"/>
      <c r="N47" s="443"/>
      <c r="O47" s="443"/>
      <c r="P47" s="443"/>
      <c r="Q47" s="443"/>
      <c r="R47" s="444"/>
      <c r="S47" s="95"/>
    </row>
    <row r="48" spans="1:19" ht="18.75" customHeight="1" x14ac:dyDescent="0.75">
      <c r="A48" s="92"/>
      <c r="B48" s="442"/>
      <c r="C48" s="443"/>
      <c r="D48" s="443"/>
      <c r="E48" s="443"/>
      <c r="F48" s="443"/>
      <c r="G48" s="443"/>
      <c r="H48" s="443"/>
      <c r="I48" s="443"/>
      <c r="J48" s="443"/>
      <c r="K48" s="443"/>
      <c r="L48" s="443"/>
      <c r="M48" s="443"/>
      <c r="N48" s="443"/>
      <c r="O48" s="443"/>
      <c r="P48" s="443"/>
      <c r="Q48" s="443"/>
      <c r="R48" s="444"/>
      <c r="S48" s="95"/>
    </row>
    <row r="49" spans="1:19" ht="18.75" customHeight="1" x14ac:dyDescent="0.75">
      <c r="A49" s="92"/>
      <c r="B49" s="442"/>
      <c r="C49" s="443"/>
      <c r="D49" s="443"/>
      <c r="E49" s="443"/>
      <c r="F49" s="443"/>
      <c r="G49" s="443"/>
      <c r="H49" s="443"/>
      <c r="I49" s="443"/>
      <c r="J49" s="443"/>
      <c r="K49" s="443"/>
      <c r="L49" s="443"/>
      <c r="M49" s="443"/>
      <c r="N49" s="443"/>
      <c r="O49" s="443"/>
      <c r="P49" s="443"/>
      <c r="Q49" s="443"/>
      <c r="R49" s="444"/>
      <c r="S49" s="95"/>
    </row>
    <row r="50" spans="1:19" ht="18.75" customHeight="1" x14ac:dyDescent="0.75">
      <c r="A50" s="92"/>
      <c r="B50" s="442"/>
      <c r="C50" s="443"/>
      <c r="D50" s="443"/>
      <c r="E50" s="443"/>
      <c r="F50" s="443"/>
      <c r="G50" s="443"/>
      <c r="H50" s="443"/>
      <c r="I50" s="443"/>
      <c r="J50" s="443"/>
      <c r="K50" s="443"/>
      <c r="L50" s="443"/>
      <c r="M50" s="443"/>
      <c r="N50" s="443"/>
      <c r="O50" s="443"/>
      <c r="P50" s="443"/>
      <c r="Q50" s="443"/>
      <c r="R50" s="444"/>
      <c r="S50" s="95"/>
    </row>
    <row r="51" spans="1:19" ht="18.75" customHeight="1" x14ac:dyDescent="0.75">
      <c r="A51" s="92"/>
      <c r="B51" s="442"/>
      <c r="C51" s="443"/>
      <c r="D51" s="443"/>
      <c r="E51" s="443"/>
      <c r="F51" s="443"/>
      <c r="G51" s="443"/>
      <c r="H51" s="443"/>
      <c r="I51" s="443"/>
      <c r="J51" s="443"/>
      <c r="K51" s="443"/>
      <c r="L51" s="443"/>
      <c r="M51" s="443"/>
      <c r="N51" s="443"/>
      <c r="O51" s="443"/>
      <c r="P51" s="443"/>
      <c r="Q51" s="443"/>
      <c r="R51" s="444"/>
      <c r="S51" s="95"/>
    </row>
    <row r="52" spans="1:19" ht="18.75" customHeight="1" x14ac:dyDescent="0.75">
      <c r="A52" s="92"/>
      <c r="B52" s="442"/>
      <c r="C52" s="443"/>
      <c r="D52" s="443"/>
      <c r="E52" s="443"/>
      <c r="F52" s="443"/>
      <c r="G52" s="443"/>
      <c r="H52" s="443"/>
      <c r="I52" s="443"/>
      <c r="J52" s="443"/>
      <c r="K52" s="443"/>
      <c r="L52" s="443"/>
      <c r="M52" s="443"/>
      <c r="N52" s="443"/>
      <c r="O52" s="443"/>
      <c r="P52" s="443"/>
      <c r="Q52" s="443"/>
      <c r="R52" s="444"/>
      <c r="S52" s="95"/>
    </row>
    <row r="53" spans="1:19" ht="18.75" customHeight="1" x14ac:dyDescent="0.75">
      <c r="A53" s="92"/>
      <c r="B53" s="442"/>
      <c r="C53" s="443"/>
      <c r="D53" s="443"/>
      <c r="E53" s="443"/>
      <c r="F53" s="443"/>
      <c r="G53" s="443"/>
      <c r="H53" s="443"/>
      <c r="I53" s="443"/>
      <c r="J53" s="443"/>
      <c r="K53" s="443"/>
      <c r="L53" s="443"/>
      <c r="M53" s="443"/>
      <c r="N53" s="443"/>
      <c r="O53" s="443"/>
      <c r="P53" s="443"/>
      <c r="Q53" s="443"/>
      <c r="R53" s="444"/>
      <c r="S53" s="95"/>
    </row>
    <row r="54" spans="1:19" ht="18.75" customHeight="1" x14ac:dyDescent="0.75">
      <c r="A54" s="92"/>
      <c r="B54" s="442"/>
      <c r="C54" s="443"/>
      <c r="D54" s="443"/>
      <c r="E54" s="443"/>
      <c r="F54" s="443"/>
      <c r="G54" s="443"/>
      <c r="H54" s="443"/>
      <c r="I54" s="443"/>
      <c r="J54" s="443"/>
      <c r="K54" s="443"/>
      <c r="L54" s="443"/>
      <c r="M54" s="443"/>
      <c r="N54" s="443"/>
      <c r="O54" s="443"/>
      <c r="P54" s="443"/>
      <c r="Q54" s="443"/>
      <c r="R54" s="444"/>
      <c r="S54" s="95"/>
    </row>
    <row r="55" spans="1:19" ht="18.75" customHeight="1" x14ac:dyDescent="0.75">
      <c r="A55" s="92"/>
      <c r="B55" s="442"/>
      <c r="C55" s="443"/>
      <c r="D55" s="443"/>
      <c r="E55" s="443"/>
      <c r="F55" s="443"/>
      <c r="G55" s="443"/>
      <c r="H55" s="443"/>
      <c r="I55" s="443"/>
      <c r="J55" s="443"/>
      <c r="K55" s="443"/>
      <c r="L55" s="443"/>
      <c r="M55" s="443"/>
      <c r="N55" s="443"/>
      <c r="O55" s="443"/>
      <c r="P55" s="443"/>
      <c r="Q55" s="443"/>
      <c r="R55" s="444"/>
      <c r="S55" s="95"/>
    </row>
    <row r="56" spans="1:19" ht="18.75" customHeight="1" x14ac:dyDescent="0.75">
      <c r="A56" s="92"/>
      <c r="B56" s="442"/>
      <c r="C56" s="443"/>
      <c r="D56" s="443"/>
      <c r="E56" s="443"/>
      <c r="F56" s="443"/>
      <c r="G56" s="443"/>
      <c r="H56" s="443"/>
      <c r="I56" s="443"/>
      <c r="J56" s="443"/>
      <c r="K56" s="443"/>
      <c r="L56" s="443"/>
      <c r="M56" s="443"/>
      <c r="N56" s="443"/>
      <c r="O56" s="443"/>
      <c r="P56" s="443"/>
      <c r="Q56" s="443"/>
      <c r="R56" s="444"/>
      <c r="S56" s="95"/>
    </row>
    <row r="57" spans="1:19" ht="18.75" customHeight="1" x14ac:dyDescent="0.75">
      <c r="A57" s="92"/>
      <c r="B57" s="442"/>
      <c r="C57" s="443"/>
      <c r="D57" s="443"/>
      <c r="E57" s="443"/>
      <c r="F57" s="443"/>
      <c r="G57" s="443"/>
      <c r="H57" s="443"/>
      <c r="I57" s="443"/>
      <c r="J57" s="443"/>
      <c r="K57" s="443"/>
      <c r="L57" s="443"/>
      <c r="M57" s="443"/>
      <c r="N57" s="443"/>
      <c r="O57" s="443"/>
      <c r="P57" s="443"/>
      <c r="Q57" s="443"/>
      <c r="R57" s="444"/>
      <c r="S57" s="95"/>
    </row>
    <row r="58" spans="1:19" ht="18.75" customHeight="1" x14ac:dyDescent="0.75">
      <c r="A58" s="92"/>
      <c r="B58" s="445"/>
      <c r="C58" s="446"/>
      <c r="D58" s="446"/>
      <c r="E58" s="446"/>
      <c r="F58" s="446"/>
      <c r="G58" s="446"/>
      <c r="H58" s="446"/>
      <c r="I58" s="446"/>
      <c r="J58" s="446"/>
      <c r="K58" s="446"/>
      <c r="L58" s="446"/>
      <c r="M58" s="446"/>
      <c r="N58" s="446"/>
      <c r="O58" s="446"/>
      <c r="P58" s="446"/>
      <c r="Q58" s="446"/>
      <c r="R58" s="447"/>
      <c r="S58" s="95"/>
    </row>
    <row r="59" spans="1:19" ht="7.5" customHeight="1" x14ac:dyDescent="0.75">
      <c r="A59" s="92"/>
      <c r="S59" s="95"/>
    </row>
    <row r="60" spans="1:19" x14ac:dyDescent="0.75">
      <c r="A60" s="92"/>
      <c r="E60" s="435"/>
      <c r="F60" s="435"/>
      <c r="G60" s="435"/>
      <c r="H60" s="435"/>
      <c r="I60" s="435"/>
      <c r="J60" s="435"/>
      <c r="K60" s="435"/>
      <c r="L60" s="435"/>
      <c r="P60" s="437"/>
      <c r="Q60" s="437"/>
      <c r="R60" s="437"/>
      <c r="S60" s="95"/>
    </row>
    <row r="61" spans="1:19" x14ac:dyDescent="0.75">
      <c r="A61" s="92"/>
      <c r="B61" s="394" t="s">
        <v>243</v>
      </c>
      <c r="C61" s="394"/>
      <c r="D61" s="394"/>
      <c r="E61" s="436"/>
      <c r="F61" s="436"/>
      <c r="G61" s="436"/>
      <c r="H61" s="436"/>
      <c r="I61" s="436"/>
      <c r="J61" s="436"/>
      <c r="K61" s="436"/>
      <c r="L61" s="436"/>
      <c r="N61" s="102" t="s">
        <v>244</v>
      </c>
      <c r="P61" s="438"/>
      <c r="Q61" s="438"/>
      <c r="R61" s="438"/>
      <c r="S61" s="95"/>
    </row>
    <row r="62" spans="1:19" ht="12" customHeight="1" thickBot="1" x14ac:dyDescent="0.8">
      <c r="A62" s="103"/>
      <c r="B62" s="104"/>
      <c r="C62" s="104"/>
      <c r="D62" s="104"/>
      <c r="E62" s="104"/>
      <c r="F62" s="104"/>
      <c r="G62" s="104"/>
      <c r="H62" s="104"/>
      <c r="I62" s="104"/>
      <c r="J62" s="104"/>
      <c r="K62" s="104"/>
      <c r="L62" s="104"/>
      <c r="M62" s="104"/>
      <c r="N62" s="104"/>
      <c r="O62" s="104"/>
      <c r="P62" s="104"/>
      <c r="Q62" s="104"/>
      <c r="R62" s="104"/>
      <c r="S62" s="107"/>
    </row>
  </sheetData>
  <sheetProtection password="EBF0" sheet="1" objects="1" scenarios="1"/>
  <mergeCells count="18">
    <mergeCell ref="B29:R29"/>
    <mergeCell ref="B31:R58"/>
    <mergeCell ref="E60:L61"/>
    <mergeCell ref="P60:R61"/>
    <mergeCell ref="B61:D61"/>
    <mergeCell ref="P26:R27"/>
    <mergeCell ref="B2:S2"/>
    <mergeCell ref="E5:I6"/>
    <mergeCell ref="P5:R6"/>
    <mergeCell ref="B6:D6"/>
    <mergeCell ref="E8:I9"/>
    <mergeCell ref="N8:R9"/>
    <mergeCell ref="B9:D9"/>
    <mergeCell ref="P11:R12"/>
    <mergeCell ref="P14:R15"/>
    <mergeCell ref="P17:R18"/>
    <mergeCell ref="P20:R21"/>
    <mergeCell ref="P23:R24"/>
  </mergeCells>
  <pageMargins left="0.7" right="0.7" top="0.75" bottom="0.75" header="0.3" footer="0.3"/>
  <pageSetup paperSize="9"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O92"/>
  <sheetViews>
    <sheetView zoomScale="85" zoomScaleNormal="85" workbookViewId="0">
      <selection activeCell="U18" sqref="U18"/>
    </sheetView>
  </sheetViews>
  <sheetFormatPr defaultRowHeight="14.4" x14ac:dyDescent="0.55000000000000004"/>
  <cols>
    <col min="1" max="1" width="2.41796875" customWidth="1"/>
    <col min="10" max="10" width="83.68359375" customWidth="1"/>
    <col min="11" max="11" width="9.26171875" customWidth="1"/>
    <col min="12" max="12" width="16.26171875" customWidth="1"/>
    <col min="15" max="15" width="2.41796875" customWidth="1"/>
  </cols>
  <sheetData>
    <row r="1" spans="1:15" ht="12" customHeight="1" x14ac:dyDescent="0.6">
      <c r="A1" s="19"/>
      <c r="B1" s="20"/>
      <c r="C1" s="20"/>
      <c r="D1" s="20"/>
      <c r="E1" s="20"/>
      <c r="F1" s="21"/>
      <c r="G1" s="21"/>
      <c r="H1" s="21"/>
      <c r="I1" s="20"/>
      <c r="J1" s="20"/>
      <c r="K1" s="64"/>
      <c r="L1" s="66"/>
      <c r="M1" s="20"/>
      <c r="N1" s="21"/>
      <c r="O1" s="22"/>
    </row>
    <row r="2" spans="1:15" ht="33.299999999999997" x14ac:dyDescent="1.2">
      <c r="A2" s="383" t="s">
        <v>245</v>
      </c>
      <c r="B2" s="377"/>
      <c r="C2" s="377"/>
      <c r="D2" s="377"/>
      <c r="E2" s="377"/>
      <c r="F2" s="377"/>
      <c r="G2" s="377"/>
      <c r="H2" s="377"/>
      <c r="I2" s="377"/>
      <c r="J2" s="377"/>
      <c r="K2" s="384"/>
      <c r="L2" s="398" t="s">
        <v>131</v>
      </c>
      <c r="M2" s="399"/>
      <c r="N2" s="75">
        <f>'Section 1'!N5</f>
        <v>0</v>
      </c>
      <c r="O2" s="24"/>
    </row>
    <row r="3" spans="1:15" ht="7.5" customHeight="1" x14ac:dyDescent="0.6">
      <c r="A3" s="25"/>
      <c r="B3" s="61"/>
      <c r="C3" s="61"/>
      <c r="D3" s="61"/>
      <c r="E3" s="61"/>
      <c r="F3" s="12"/>
      <c r="G3" s="12"/>
      <c r="H3" s="12"/>
      <c r="I3" s="61"/>
      <c r="J3" s="61"/>
      <c r="K3" s="63"/>
      <c r="L3" s="65"/>
      <c r="M3" s="61"/>
      <c r="N3" s="12"/>
      <c r="O3" s="31"/>
    </row>
    <row r="4" spans="1:15" ht="8.25" customHeight="1" x14ac:dyDescent="0.55000000000000004">
      <c r="A4" s="115"/>
      <c r="B4" s="113"/>
      <c r="C4" s="113"/>
      <c r="D4" s="113"/>
      <c r="E4" s="113"/>
      <c r="F4" s="113"/>
      <c r="G4" s="113"/>
      <c r="H4" s="113"/>
      <c r="I4" s="113"/>
      <c r="J4" s="113"/>
      <c r="K4" s="113"/>
      <c r="L4" s="113"/>
      <c r="M4" s="113"/>
      <c r="N4" s="113"/>
      <c r="O4" s="116"/>
    </row>
    <row r="5" spans="1:15" ht="20.399999999999999" x14ac:dyDescent="0.75">
      <c r="A5" s="117"/>
      <c r="B5" s="36" t="s">
        <v>246</v>
      </c>
      <c r="O5" s="118"/>
    </row>
    <row r="6" spans="1:15" ht="8.25" customHeight="1" x14ac:dyDescent="0.55000000000000004">
      <c r="A6" s="117"/>
      <c r="O6" s="118"/>
    </row>
    <row r="7" spans="1:15" ht="18.75" customHeight="1" x14ac:dyDescent="0.6">
      <c r="A7" s="117"/>
      <c r="B7" s="402" t="s">
        <v>247</v>
      </c>
      <c r="C7" s="402"/>
      <c r="D7" s="402"/>
      <c r="E7" s="402"/>
      <c r="F7" s="402"/>
      <c r="G7" s="402"/>
      <c r="H7" s="402"/>
      <c r="I7" s="402"/>
      <c r="J7" s="402"/>
      <c r="K7" s="402"/>
      <c r="L7" s="402"/>
      <c r="M7" s="402"/>
      <c r="N7" s="402"/>
      <c r="O7" s="118"/>
    </row>
    <row r="8" spans="1:15" ht="8.25" customHeight="1" x14ac:dyDescent="0.6">
      <c r="A8" s="117"/>
      <c r="B8" s="112"/>
      <c r="C8" s="112"/>
      <c r="D8" s="112"/>
      <c r="E8" s="112"/>
      <c r="F8" s="112"/>
      <c r="G8" s="112"/>
      <c r="H8" s="112"/>
      <c r="I8" s="112"/>
      <c r="J8" s="112"/>
      <c r="K8" s="112"/>
      <c r="L8" s="112"/>
      <c r="M8" s="112"/>
      <c r="N8" s="112"/>
      <c r="O8" s="118"/>
    </row>
    <row r="9" spans="1:15" ht="18.75" customHeight="1" x14ac:dyDescent="0.6">
      <c r="A9" s="117"/>
      <c r="B9" s="454" t="s">
        <v>248</v>
      </c>
      <c r="C9" s="454"/>
      <c r="D9" s="454"/>
      <c r="E9" s="454"/>
      <c r="F9" s="124">
        <f ca="1">COUNTIF('Validation Checks'!C4:C67,"FAIL")</f>
        <v>4</v>
      </c>
      <c r="G9" s="455" t="str">
        <f ca="1">IF(F9&gt;10,"Some warnings may not be visible if the box below is full. Clear the visible warnings first to view the rest.","")</f>
        <v/>
      </c>
      <c r="H9" s="455"/>
      <c r="I9" s="455"/>
      <c r="J9" s="455"/>
      <c r="K9" s="455"/>
      <c r="L9" s="455"/>
      <c r="M9" s="455"/>
      <c r="N9" s="455"/>
      <c r="O9" s="118"/>
    </row>
    <row r="10" spans="1:15" ht="8.25" customHeight="1" x14ac:dyDescent="0.55000000000000004">
      <c r="A10" s="117"/>
      <c r="O10" s="118"/>
    </row>
    <row r="11" spans="1:15" x14ac:dyDescent="0.55000000000000004">
      <c r="A11" s="117"/>
      <c r="B11" s="452" t="str">
        <f ca="1">'Validation Checks'!E4&amp;'Validation Checks'!E5&amp;'Validation Checks'!E6&amp;'Validation Checks'!E7&amp;'Validation Checks'!E8&amp;'Validation Checks'!E9&amp;'Validation Checks'!E10&amp;'Validation Checks'!E11&amp;'Validation Checks'!E12&amp;'Validation Checks'!E13&amp;'Validation Checks'!E14&amp;'Validation Checks'!E15&amp;'Validation Checks'!E16&amp;'Validation Checks'!E17&amp;'Validation Checks'!E18&amp;'Validation Checks'!E19&amp;'Validation Checks'!E20&amp;'Validation Checks'!E21&amp;'Validation Checks'!E22&amp;'Validation Checks'!E23&amp;'Validation Checks'!E24&amp;'Validation Checks'!E25&amp;'Validation Checks'!E26&amp;'Validation Checks'!E27&amp;'Validation Checks'!E28&amp;'Validation Checks'!E29&amp;'Validation Checks'!E30&amp;'Validation Checks'!E31&amp;'Validation Checks'!E32&amp;'Validation Checks'!E33&amp;'Validation Checks'!E34&amp;'Validation Checks'!E35&amp;'Validation Checks'!E36&amp;'Validation Checks'!E37&amp;'Validation Checks'!E38&amp;'Validation Checks'!E39&amp;'Validation Checks'!E40&amp;'Validation Checks'!E41&amp;'Validation Checks'!E42&amp;'Validation Checks'!E43&amp;'Validation Checks'!E44&amp;'Validation Checks'!E45&amp;'Validation Checks'!E46&amp;'Validation Checks'!E47&amp;'Validation Checks'!E48&amp;'Validation Checks'!E49&amp;'Validation Checks'!E50&amp;'Validation Checks'!E51&amp;'Validation Checks'!E52&amp;'Validation Checks'!E53&amp;'Validation Checks'!E54&amp;'Validation Checks'!E55&amp;'Validation Checks'!E56&amp;'Validation Checks'!E57&amp;'Validation Checks'!E58&amp;'Validation Checks'!E59&amp;'Validation Checks'!E60&amp;'Validation Checks'!E61&amp;'Validation Checks'!E62&amp;'Validation Checks'!E63&amp;'Validation Checks'!E64&amp;'Validation Checks'!E65&amp;'Validation Checks'!E66&amp;'Validation Checks'!E67</f>
        <v xml:space="preserve">No branch number entered. Please input your branch number at the top of Section 1.
Please mark the ATDI box at Section 1 with an 'X' to confirm that you have provided an ATDI form in respect of each bank and investment institution used by the branch during the year. This is mandatory for all branches.
Branch Committee approval date has not been entered. Please enter date at Section 1 to confirm approval of the return by the Branch Committee.
The related party transaction box at Section 6 has been left blank. This box requires completion - if there is nothing to report then please confirm this by entering 'None'.
</v>
      </c>
      <c r="C11" s="452"/>
      <c r="D11" s="452"/>
      <c r="E11" s="452"/>
      <c r="F11" s="452"/>
      <c r="G11" s="452"/>
      <c r="H11" s="452"/>
      <c r="I11" s="452"/>
      <c r="J11" s="452"/>
      <c r="K11" s="452"/>
      <c r="L11" s="452"/>
      <c r="M11" s="452"/>
      <c r="N11" s="452"/>
      <c r="O11" s="118"/>
    </row>
    <row r="12" spans="1:15" x14ac:dyDescent="0.55000000000000004">
      <c r="A12" s="117"/>
      <c r="B12" s="452"/>
      <c r="C12" s="452"/>
      <c r="D12" s="452"/>
      <c r="E12" s="452"/>
      <c r="F12" s="452"/>
      <c r="G12" s="452"/>
      <c r="H12" s="452"/>
      <c r="I12" s="452"/>
      <c r="J12" s="452"/>
      <c r="K12" s="452"/>
      <c r="L12" s="452"/>
      <c r="M12" s="452"/>
      <c r="N12" s="452"/>
      <c r="O12" s="118"/>
    </row>
    <row r="13" spans="1:15" x14ac:dyDescent="0.55000000000000004">
      <c r="A13" s="117"/>
      <c r="B13" s="452"/>
      <c r="C13" s="452"/>
      <c r="D13" s="452"/>
      <c r="E13" s="452"/>
      <c r="F13" s="452"/>
      <c r="G13" s="452"/>
      <c r="H13" s="452"/>
      <c r="I13" s="452"/>
      <c r="J13" s="452"/>
      <c r="K13" s="452"/>
      <c r="L13" s="452"/>
      <c r="M13" s="452"/>
      <c r="N13" s="452"/>
      <c r="O13" s="118"/>
    </row>
    <row r="14" spans="1:15" x14ac:dyDescent="0.55000000000000004">
      <c r="A14" s="117"/>
      <c r="B14" s="452"/>
      <c r="C14" s="452"/>
      <c r="D14" s="452"/>
      <c r="E14" s="452"/>
      <c r="F14" s="452"/>
      <c r="G14" s="452"/>
      <c r="H14" s="452"/>
      <c r="I14" s="452"/>
      <c r="J14" s="452"/>
      <c r="K14" s="452"/>
      <c r="L14" s="452"/>
      <c r="M14" s="452"/>
      <c r="N14" s="452"/>
      <c r="O14" s="118"/>
    </row>
    <row r="15" spans="1:15" x14ac:dyDescent="0.55000000000000004">
      <c r="A15" s="117"/>
      <c r="B15" s="452"/>
      <c r="C15" s="452"/>
      <c r="D15" s="452"/>
      <c r="E15" s="452"/>
      <c r="F15" s="452"/>
      <c r="G15" s="452"/>
      <c r="H15" s="452"/>
      <c r="I15" s="452"/>
      <c r="J15" s="452"/>
      <c r="K15" s="452"/>
      <c r="L15" s="452"/>
      <c r="M15" s="452"/>
      <c r="N15" s="452"/>
      <c r="O15" s="118"/>
    </row>
    <row r="16" spans="1:15" x14ac:dyDescent="0.55000000000000004">
      <c r="A16" s="117"/>
      <c r="B16" s="452"/>
      <c r="C16" s="452"/>
      <c r="D16" s="452"/>
      <c r="E16" s="452"/>
      <c r="F16" s="452"/>
      <c r="G16" s="452"/>
      <c r="H16" s="452"/>
      <c r="I16" s="452"/>
      <c r="J16" s="452"/>
      <c r="K16" s="452"/>
      <c r="L16" s="452"/>
      <c r="M16" s="452"/>
      <c r="N16" s="452"/>
      <c r="O16" s="118"/>
    </row>
    <row r="17" spans="1:15" x14ac:dyDescent="0.55000000000000004">
      <c r="A17" s="117"/>
      <c r="B17" s="452"/>
      <c r="C17" s="452"/>
      <c r="D17" s="452"/>
      <c r="E17" s="452"/>
      <c r="F17" s="452"/>
      <c r="G17" s="452"/>
      <c r="H17" s="452"/>
      <c r="I17" s="452"/>
      <c r="J17" s="452"/>
      <c r="K17" s="452"/>
      <c r="L17" s="452"/>
      <c r="M17" s="452"/>
      <c r="N17" s="452"/>
      <c r="O17" s="118"/>
    </row>
    <row r="18" spans="1:15" x14ac:dyDescent="0.55000000000000004">
      <c r="A18" s="117"/>
      <c r="B18" s="452"/>
      <c r="C18" s="452"/>
      <c r="D18" s="452"/>
      <c r="E18" s="452"/>
      <c r="F18" s="452"/>
      <c r="G18" s="452"/>
      <c r="H18" s="452"/>
      <c r="I18" s="452"/>
      <c r="J18" s="452"/>
      <c r="K18" s="452"/>
      <c r="L18" s="452"/>
      <c r="M18" s="452"/>
      <c r="N18" s="452"/>
      <c r="O18" s="118"/>
    </row>
    <row r="19" spans="1:15" x14ac:dyDescent="0.55000000000000004">
      <c r="A19" s="117"/>
      <c r="B19" s="452"/>
      <c r="C19" s="452"/>
      <c r="D19" s="452"/>
      <c r="E19" s="452"/>
      <c r="F19" s="452"/>
      <c r="G19" s="452"/>
      <c r="H19" s="452"/>
      <c r="I19" s="452"/>
      <c r="J19" s="452"/>
      <c r="K19" s="452"/>
      <c r="L19" s="452"/>
      <c r="M19" s="452"/>
      <c r="N19" s="452"/>
      <c r="O19" s="118"/>
    </row>
    <row r="20" spans="1:15" x14ac:dyDescent="0.55000000000000004">
      <c r="A20" s="117"/>
      <c r="B20" s="452"/>
      <c r="C20" s="452"/>
      <c r="D20" s="452"/>
      <c r="E20" s="452"/>
      <c r="F20" s="452"/>
      <c r="G20" s="452"/>
      <c r="H20" s="452"/>
      <c r="I20" s="452"/>
      <c r="J20" s="452"/>
      <c r="K20" s="452"/>
      <c r="L20" s="452"/>
      <c r="M20" s="452"/>
      <c r="N20" s="452"/>
      <c r="O20" s="118"/>
    </row>
    <row r="21" spans="1:15" x14ac:dyDescent="0.55000000000000004">
      <c r="A21" s="117"/>
      <c r="B21" s="452"/>
      <c r="C21" s="452"/>
      <c r="D21" s="452"/>
      <c r="E21" s="452"/>
      <c r="F21" s="452"/>
      <c r="G21" s="452"/>
      <c r="H21" s="452"/>
      <c r="I21" s="452"/>
      <c r="J21" s="452"/>
      <c r="K21" s="452"/>
      <c r="L21" s="452"/>
      <c r="M21" s="452"/>
      <c r="N21" s="452"/>
      <c r="O21" s="118"/>
    </row>
    <row r="22" spans="1:15" x14ac:dyDescent="0.55000000000000004">
      <c r="A22" s="117"/>
      <c r="B22" s="452"/>
      <c r="C22" s="452"/>
      <c r="D22" s="452"/>
      <c r="E22" s="452"/>
      <c r="F22" s="452"/>
      <c r="G22" s="452"/>
      <c r="H22" s="452"/>
      <c r="I22" s="452"/>
      <c r="J22" s="452"/>
      <c r="K22" s="452"/>
      <c r="L22" s="452"/>
      <c r="M22" s="452"/>
      <c r="N22" s="452"/>
      <c r="O22" s="118"/>
    </row>
    <row r="23" spans="1:15" x14ac:dyDescent="0.55000000000000004">
      <c r="A23" s="117"/>
      <c r="B23" s="452"/>
      <c r="C23" s="452"/>
      <c r="D23" s="452"/>
      <c r="E23" s="452"/>
      <c r="F23" s="452"/>
      <c r="G23" s="452"/>
      <c r="H23" s="452"/>
      <c r="I23" s="452"/>
      <c r="J23" s="452"/>
      <c r="K23" s="452"/>
      <c r="L23" s="452"/>
      <c r="M23" s="452"/>
      <c r="N23" s="452"/>
      <c r="O23" s="118"/>
    </row>
    <row r="24" spans="1:15" x14ac:dyDescent="0.55000000000000004">
      <c r="A24" s="117"/>
      <c r="B24" s="452"/>
      <c r="C24" s="452"/>
      <c r="D24" s="452"/>
      <c r="E24" s="452"/>
      <c r="F24" s="452"/>
      <c r="G24" s="452"/>
      <c r="H24" s="452"/>
      <c r="I24" s="452"/>
      <c r="J24" s="452"/>
      <c r="K24" s="452"/>
      <c r="L24" s="452"/>
      <c r="M24" s="452"/>
      <c r="N24" s="452"/>
      <c r="O24" s="118"/>
    </row>
    <row r="25" spans="1:15" x14ac:dyDescent="0.55000000000000004">
      <c r="A25" s="117"/>
      <c r="B25" s="452"/>
      <c r="C25" s="452"/>
      <c r="D25" s="452"/>
      <c r="E25" s="452"/>
      <c r="F25" s="452"/>
      <c r="G25" s="452"/>
      <c r="H25" s="452"/>
      <c r="I25" s="452"/>
      <c r="J25" s="452"/>
      <c r="K25" s="452"/>
      <c r="L25" s="452"/>
      <c r="M25" s="452"/>
      <c r="N25" s="452"/>
      <c r="O25" s="118"/>
    </row>
    <row r="26" spans="1:15" x14ac:dyDescent="0.55000000000000004">
      <c r="A26" s="117"/>
      <c r="B26" s="452"/>
      <c r="C26" s="452"/>
      <c r="D26" s="452"/>
      <c r="E26" s="452"/>
      <c r="F26" s="452"/>
      <c r="G26" s="452"/>
      <c r="H26" s="452"/>
      <c r="I26" s="452"/>
      <c r="J26" s="452"/>
      <c r="K26" s="452"/>
      <c r="L26" s="452"/>
      <c r="M26" s="452"/>
      <c r="N26" s="452"/>
      <c r="O26" s="118"/>
    </row>
    <row r="27" spans="1:15" x14ac:dyDescent="0.55000000000000004">
      <c r="A27" s="117"/>
      <c r="B27" s="452"/>
      <c r="C27" s="452"/>
      <c r="D27" s="452"/>
      <c r="E27" s="452"/>
      <c r="F27" s="452"/>
      <c r="G27" s="452"/>
      <c r="H27" s="452"/>
      <c r="I27" s="452"/>
      <c r="J27" s="452"/>
      <c r="K27" s="452"/>
      <c r="L27" s="452"/>
      <c r="M27" s="452"/>
      <c r="N27" s="452"/>
      <c r="O27" s="118"/>
    </row>
    <row r="28" spans="1:15" x14ac:dyDescent="0.55000000000000004">
      <c r="A28" s="117"/>
      <c r="B28" s="452"/>
      <c r="C28" s="452"/>
      <c r="D28" s="452"/>
      <c r="E28" s="452"/>
      <c r="F28" s="452"/>
      <c r="G28" s="452"/>
      <c r="H28" s="452"/>
      <c r="I28" s="452"/>
      <c r="J28" s="452"/>
      <c r="K28" s="452"/>
      <c r="L28" s="452"/>
      <c r="M28" s="452"/>
      <c r="N28" s="452"/>
      <c r="O28" s="118"/>
    </row>
    <row r="29" spans="1:15" x14ac:dyDescent="0.55000000000000004">
      <c r="A29" s="117"/>
      <c r="B29" s="452"/>
      <c r="C29" s="452"/>
      <c r="D29" s="452"/>
      <c r="E29" s="452"/>
      <c r="F29" s="452"/>
      <c r="G29" s="452"/>
      <c r="H29" s="452"/>
      <c r="I29" s="452"/>
      <c r="J29" s="452"/>
      <c r="K29" s="452"/>
      <c r="L29" s="452"/>
      <c r="M29" s="452"/>
      <c r="N29" s="452"/>
      <c r="O29" s="118"/>
    </row>
    <row r="30" spans="1:15" x14ac:dyDescent="0.55000000000000004">
      <c r="A30" s="117"/>
      <c r="B30" s="452"/>
      <c r="C30" s="452"/>
      <c r="D30" s="452"/>
      <c r="E30" s="452"/>
      <c r="F30" s="452"/>
      <c r="G30" s="452"/>
      <c r="H30" s="452"/>
      <c r="I30" s="452"/>
      <c r="J30" s="452"/>
      <c r="K30" s="452"/>
      <c r="L30" s="452"/>
      <c r="M30" s="452"/>
      <c r="N30" s="452"/>
      <c r="O30" s="118"/>
    </row>
    <row r="31" spans="1:15" x14ac:dyDescent="0.55000000000000004">
      <c r="A31" s="117"/>
      <c r="B31" s="452"/>
      <c r="C31" s="452"/>
      <c r="D31" s="452"/>
      <c r="E31" s="452"/>
      <c r="F31" s="452"/>
      <c r="G31" s="452"/>
      <c r="H31" s="452"/>
      <c r="I31" s="452"/>
      <c r="J31" s="452"/>
      <c r="K31" s="452"/>
      <c r="L31" s="452"/>
      <c r="M31" s="452"/>
      <c r="N31" s="452"/>
      <c r="O31" s="118"/>
    </row>
    <row r="32" spans="1:15" x14ac:dyDescent="0.55000000000000004">
      <c r="A32" s="117"/>
      <c r="B32" s="452"/>
      <c r="C32" s="452"/>
      <c r="D32" s="452"/>
      <c r="E32" s="452"/>
      <c r="F32" s="452"/>
      <c r="G32" s="452"/>
      <c r="H32" s="452"/>
      <c r="I32" s="452"/>
      <c r="J32" s="452"/>
      <c r="K32" s="452"/>
      <c r="L32" s="452"/>
      <c r="M32" s="452"/>
      <c r="N32" s="452"/>
      <c r="O32" s="118"/>
    </row>
    <row r="33" spans="1:15" x14ac:dyDescent="0.55000000000000004">
      <c r="A33" s="117"/>
      <c r="B33" s="452"/>
      <c r="C33" s="452"/>
      <c r="D33" s="452"/>
      <c r="E33" s="452"/>
      <c r="F33" s="452"/>
      <c r="G33" s="452"/>
      <c r="H33" s="452"/>
      <c r="I33" s="452"/>
      <c r="J33" s="452"/>
      <c r="K33" s="452"/>
      <c r="L33" s="452"/>
      <c r="M33" s="452"/>
      <c r="N33" s="452"/>
      <c r="O33" s="118"/>
    </row>
    <row r="34" spans="1:15" x14ac:dyDescent="0.55000000000000004">
      <c r="A34" s="117"/>
      <c r="B34" s="452"/>
      <c r="C34" s="452"/>
      <c r="D34" s="452"/>
      <c r="E34" s="452"/>
      <c r="F34" s="452"/>
      <c r="G34" s="452"/>
      <c r="H34" s="452"/>
      <c r="I34" s="452"/>
      <c r="J34" s="452"/>
      <c r="K34" s="452"/>
      <c r="L34" s="452"/>
      <c r="M34" s="452"/>
      <c r="N34" s="452"/>
      <c r="O34" s="118"/>
    </row>
    <row r="35" spans="1:15" x14ac:dyDescent="0.55000000000000004">
      <c r="A35" s="117"/>
      <c r="B35" s="452"/>
      <c r="C35" s="452"/>
      <c r="D35" s="452"/>
      <c r="E35" s="452"/>
      <c r="F35" s="452"/>
      <c r="G35" s="452"/>
      <c r="H35" s="452"/>
      <c r="I35" s="452"/>
      <c r="J35" s="452"/>
      <c r="K35" s="452"/>
      <c r="L35" s="452"/>
      <c r="M35" s="452"/>
      <c r="N35" s="452"/>
      <c r="O35" s="118"/>
    </row>
    <row r="36" spans="1:15" x14ac:dyDescent="0.55000000000000004">
      <c r="A36" s="117"/>
      <c r="B36" s="452"/>
      <c r="C36" s="452"/>
      <c r="D36" s="452"/>
      <c r="E36" s="452"/>
      <c r="F36" s="452"/>
      <c r="G36" s="452"/>
      <c r="H36" s="452"/>
      <c r="I36" s="452"/>
      <c r="J36" s="452"/>
      <c r="K36" s="452"/>
      <c r="L36" s="452"/>
      <c r="M36" s="452"/>
      <c r="N36" s="452"/>
      <c r="O36" s="118"/>
    </row>
    <row r="37" spans="1:15" x14ac:dyDescent="0.55000000000000004">
      <c r="A37" s="117"/>
      <c r="B37" s="452"/>
      <c r="C37" s="452"/>
      <c r="D37" s="452"/>
      <c r="E37" s="452"/>
      <c r="F37" s="452"/>
      <c r="G37" s="452"/>
      <c r="H37" s="452"/>
      <c r="I37" s="452"/>
      <c r="J37" s="452"/>
      <c r="K37" s="452"/>
      <c r="L37" s="452"/>
      <c r="M37" s="452"/>
      <c r="N37" s="452"/>
      <c r="O37" s="118"/>
    </row>
    <row r="38" spans="1:15" x14ac:dyDescent="0.55000000000000004">
      <c r="A38" s="117"/>
      <c r="B38" s="452"/>
      <c r="C38" s="452"/>
      <c r="D38" s="452"/>
      <c r="E38" s="452"/>
      <c r="F38" s="452"/>
      <c r="G38" s="452"/>
      <c r="H38" s="452"/>
      <c r="I38" s="452"/>
      <c r="J38" s="452"/>
      <c r="K38" s="452"/>
      <c r="L38" s="452"/>
      <c r="M38" s="452"/>
      <c r="N38" s="452"/>
      <c r="O38" s="118"/>
    </row>
    <row r="39" spans="1:15" x14ac:dyDescent="0.55000000000000004">
      <c r="A39" s="117"/>
      <c r="B39" s="452"/>
      <c r="C39" s="452"/>
      <c r="D39" s="452"/>
      <c r="E39" s="452"/>
      <c r="F39" s="452"/>
      <c r="G39" s="452"/>
      <c r="H39" s="452"/>
      <c r="I39" s="452"/>
      <c r="J39" s="452"/>
      <c r="K39" s="452"/>
      <c r="L39" s="452"/>
      <c r="M39" s="452"/>
      <c r="N39" s="452"/>
      <c r="O39" s="118"/>
    </row>
    <row r="40" spans="1:15" x14ac:dyDescent="0.55000000000000004">
      <c r="A40" s="117"/>
      <c r="B40" s="452"/>
      <c r="C40" s="452"/>
      <c r="D40" s="452"/>
      <c r="E40" s="452"/>
      <c r="F40" s="452"/>
      <c r="G40" s="452"/>
      <c r="H40" s="452"/>
      <c r="I40" s="452"/>
      <c r="J40" s="452"/>
      <c r="K40" s="452"/>
      <c r="L40" s="452"/>
      <c r="M40" s="452"/>
      <c r="N40" s="452"/>
      <c r="O40" s="118"/>
    </row>
    <row r="41" spans="1:15" x14ac:dyDescent="0.55000000000000004">
      <c r="A41" s="117"/>
      <c r="B41" s="452"/>
      <c r="C41" s="452"/>
      <c r="D41" s="452"/>
      <c r="E41" s="452"/>
      <c r="F41" s="452"/>
      <c r="G41" s="452"/>
      <c r="H41" s="452"/>
      <c r="I41" s="452"/>
      <c r="J41" s="452"/>
      <c r="K41" s="452"/>
      <c r="L41" s="452"/>
      <c r="M41" s="452"/>
      <c r="N41" s="452"/>
      <c r="O41" s="118"/>
    </row>
    <row r="42" spans="1:15" ht="12" customHeight="1" x14ac:dyDescent="0.55000000000000004">
      <c r="A42" s="119"/>
      <c r="B42" s="114"/>
      <c r="C42" s="114"/>
      <c r="D42" s="114"/>
      <c r="E42" s="114"/>
      <c r="F42" s="114"/>
      <c r="G42" s="114"/>
      <c r="H42" s="114"/>
      <c r="I42" s="114"/>
      <c r="J42" s="114"/>
      <c r="K42" s="114"/>
      <c r="L42" s="114"/>
      <c r="M42" s="114"/>
      <c r="N42" s="114"/>
      <c r="O42" s="120"/>
    </row>
    <row r="43" spans="1:15" ht="11.25" customHeight="1" x14ac:dyDescent="0.55000000000000004">
      <c r="A43" s="115"/>
      <c r="B43" s="113"/>
      <c r="C43" s="113"/>
      <c r="D43" s="113"/>
      <c r="E43" s="113"/>
      <c r="F43" s="113"/>
      <c r="G43" s="113"/>
      <c r="H43" s="113"/>
      <c r="I43" s="113"/>
      <c r="J43" s="113"/>
      <c r="K43" s="113"/>
      <c r="L43" s="113"/>
      <c r="M43" s="113"/>
      <c r="N43" s="113"/>
      <c r="O43" s="116"/>
    </row>
    <row r="44" spans="1:15" ht="20.399999999999999" x14ac:dyDescent="0.75">
      <c r="A44" s="117"/>
      <c r="B44" s="36" t="s">
        <v>249</v>
      </c>
      <c r="O44" s="118"/>
    </row>
    <row r="45" spans="1:15" ht="7.5" customHeight="1" x14ac:dyDescent="0.75">
      <c r="A45" s="117"/>
      <c r="B45" s="36"/>
      <c r="O45" s="118"/>
    </row>
    <row r="46" spans="1:15" ht="18" customHeight="1" x14ac:dyDescent="0.55000000000000004">
      <c r="A46" s="117"/>
      <c r="B46" s="402" t="s">
        <v>250</v>
      </c>
      <c r="C46" s="402"/>
      <c r="D46" s="402"/>
      <c r="E46" s="402"/>
      <c r="F46" s="402"/>
      <c r="G46" s="402"/>
      <c r="H46" s="402"/>
      <c r="I46" s="402"/>
      <c r="J46" s="402"/>
      <c r="K46" s="402"/>
      <c r="L46" s="402"/>
      <c r="M46" s="402"/>
      <c r="N46" s="402"/>
      <c r="O46" s="118"/>
    </row>
    <row r="47" spans="1:15" ht="18" customHeight="1" x14ac:dyDescent="0.55000000000000004">
      <c r="A47" s="117"/>
      <c r="B47" s="402"/>
      <c r="C47" s="402"/>
      <c r="D47" s="402"/>
      <c r="E47" s="402"/>
      <c r="F47" s="402"/>
      <c r="G47" s="402"/>
      <c r="H47" s="402"/>
      <c r="I47" s="402"/>
      <c r="J47" s="402"/>
      <c r="K47" s="402"/>
      <c r="L47" s="402"/>
      <c r="M47" s="402"/>
      <c r="N47" s="402"/>
      <c r="O47" s="118"/>
    </row>
    <row r="48" spans="1:15" ht="8.25" customHeight="1" x14ac:dyDescent="0.6">
      <c r="A48" s="117"/>
      <c r="B48" s="112"/>
      <c r="C48" s="112"/>
      <c r="D48" s="112"/>
      <c r="E48" s="112"/>
      <c r="F48" s="112"/>
      <c r="G48" s="112"/>
      <c r="H48" s="112"/>
      <c r="I48" s="112"/>
      <c r="J48" s="112"/>
      <c r="K48" s="112"/>
      <c r="L48" s="112"/>
      <c r="M48" s="112"/>
      <c r="N48" s="112"/>
      <c r="O48" s="118"/>
    </row>
    <row r="49" spans="1:15" ht="18" customHeight="1" x14ac:dyDescent="0.6">
      <c r="A49" s="117"/>
      <c r="B49" s="456" t="s">
        <v>251</v>
      </c>
      <c r="C49" s="456"/>
      <c r="D49" s="456"/>
      <c r="E49" s="456"/>
      <c r="F49" s="125">
        <f ca="1">COUNTIF('Validation Checks'!C73:C93,"FAIL")</f>
        <v>0</v>
      </c>
      <c r="G49" s="457" t="str">
        <f ca="1">IF(F49&gt;10,"Some warnings may not be visible if the box below is full. Clear the visible warning first to view the rest.","")</f>
        <v/>
      </c>
      <c r="H49" s="457"/>
      <c r="I49" s="457"/>
      <c r="J49" s="457"/>
      <c r="K49" s="457"/>
      <c r="L49" s="457"/>
      <c r="M49" s="457"/>
      <c r="N49" s="457"/>
      <c r="O49" s="118"/>
    </row>
    <row r="50" spans="1:15" ht="8.25" customHeight="1" x14ac:dyDescent="0.55000000000000004">
      <c r="A50" s="117"/>
      <c r="O50" s="118"/>
    </row>
    <row r="51" spans="1:15" x14ac:dyDescent="0.55000000000000004">
      <c r="A51" s="117"/>
      <c r="B51" s="453" t="e">
        <f ca="1">'Validation Checks'!E73&amp;'Validation Checks'!E74&amp;'Validation Checks'!E75&amp;'Validation Checks'!E76&amp;'Validation Checks'!E77&amp;'Validation Checks'!E78&amp;'Validation Checks'!E79&amp;'Validation Checks'!E80&amp;'Validation Checks'!E81&amp;'Validation Checks'!E82&amp;'Validation Checks'!E83&amp;'Validation Checks'!E84&amp;'Validation Checks'!E85&amp;'Validation Checks'!E86&amp;'Validation Checks'!#REF!&amp;'Validation Checks'!E87&amp;'Validation Checks'!E88&amp;'Validation Checks'!E89&amp;'Validation Checks'!E90&amp;'Validation Checks'!E91&amp;'Validation Checks'!E92&amp;'Validation Checks'!E93</f>
        <v>#REF!</v>
      </c>
      <c r="C51" s="453"/>
      <c r="D51" s="453"/>
      <c r="E51" s="453"/>
      <c r="F51" s="453"/>
      <c r="G51" s="453"/>
      <c r="H51" s="453"/>
      <c r="I51" s="453"/>
      <c r="J51" s="453"/>
      <c r="K51" s="453"/>
      <c r="L51" s="453"/>
      <c r="M51" s="453"/>
      <c r="N51" s="453"/>
      <c r="O51" s="118"/>
    </row>
    <row r="52" spans="1:15" x14ac:dyDescent="0.55000000000000004">
      <c r="A52" s="117"/>
      <c r="B52" s="453"/>
      <c r="C52" s="453"/>
      <c r="D52" s="453"/>
      <c r="E52" s="453"/>
      <c r="F52" s="453"/>
      <c r="G52" s="453"/>
      <c r="H52" s="453"/>
      <c r="I52" s="453"/>
      <c r="J52" s="453"/>
      <c r="K52" s="453"/>
      <c r="L52" s="453"/>
      <c r="M52" s="453"/>
      <c r="N52" s="453"/>
      <c r="O52" s="118"/>
    </row>
    <row r="53" spans="1:15" x14ac:dyDescent="0.55000000000000004">
      <c r="A53" s="117"/>
      <c r="B53" s="453"/>
      <c r="C53" s="453"/>
      <c r="D53" s="453"/>
      <c r="E53" s="453"/>
      <c r="F53" s="453"/>
      <c r="G53" s="453"/>
      <c r="H53" s="453"/>
      <c r="I53" s="453"/>
      <c r="J53" s="453"/>
      <c r="K53" s="453"/>
      <c r="L53" s="453"/>
      <c r="M53" s="453"/>
      <c r="N53" s="453"/>
      <c r="O53" s="118"/>
    </row>
    <row r="54" spans="1:15" x14ac:dyDescent="0.55000000000000004">
      <c r="A54" s="117"/>
      <c r="B54" s="453"/>
      <c r="C54" s="453"/>
      <c r="D54" s="453"/>
      <c r="E54" s="453"/>
      <c r="F54" s="453"/>
      <c r="G54" s="453"/>
      <c r="H54" s="453"/>
      <c r="I54" s="453"/>
      <c r="J54" s="453"/>
      <c r="K54" s="453"/>
      <c r="L54" s="453"/>
      <c r="M54" s="453"/>
      <c r="N54" s="453"/>
      <c r="O54" s="118"/>
    </row>
    <row r="55" spans="1:15" x14ac:dyDescent="0.55000000000000004">
      <c r="A55" s="117"/>
      <c r="B55" s="453"/>
      <c r="C55" s="453"/>
      <c r="D55" s="453"/>
      <c r="E55" s="453"/>
      <c r="F55" s="453"/>
      <c r="G55" s="453"/>
      <c r="H55" s="453"/>
      <c r="I55" s="453"/>
      <c r="J55" s="453"/>
      <c r="K55" s="453"/>
      <c r="L55" s="453"/>
      <c r="M55" s="453"/>
      <c r="N55" s="453"/>
      <c r="O55" s="118"/>
    </row>
    <row r="56" spans="1:15" x14ac:dyDescent="0.55000000000000004">
      <c r="A56" s="117"/>
      <c r="B56" s="453"/>
      <c r="C56" s="453"/>
      <c r="D56" s="453"/>
      <c r="E56" s="453"/>
      <c r="F56" s="453"/>
      <c r="G56" s="453"/>
      <c r="H56" s="453"/>
      <c r="I56" s="453"/>
      <c r="J56" s="453"/>
      <c r="K56" s="453"/>
      <c r="L56" s="453"/>
      <c r="M56" s="453"/>
      <c r="N56" s="453"/>
      <c r="O56" s="118"/>
    </row>
    <row r="57" spans="1:15" x14ac:dyDescent="0.55000000000000004">
      <c r="A57" s="117"/>
      <c r="B57" s="453"/>
      <c r="C57" s="453"/>
      <c r="D57" s="453"/>
      <c r="E57" s="453"/>
      <c r="F57" s="453"/>
      <c r="G57" s="453"/>
      <c r="H57" s="453"/>
      <c r="I57" s="453"/>
      <c r="J57" s="453"/>
      <c r="K57" s="453"/>
      <c r="L57" s="453"/>
      <c r="M57" s="453"/>
      <c r="N57" s="453"/>
      <c r="O57" s="118"/>
    </row>
    <row r="58" spans="1:15" x14ac:dyDescent="0.55000000000000004">
      <c r="A58" s="117"/>
      <c r="B58" s="453"/>
      <c r="C58" s="453"/>
      <c r="D58" s="453"/>
      <c r="E58" s="453"/>
      <c r="F58" s="453"/>
      <c r="G58" s="453"/>
      <c r="H58" s="453"/>
      <c r="I58" s="453"/>
      <c r="J58" s="453"/>
      <c r="K58" s="453"/>
      <c r="L58" s="453"/>
      <c r="M58" s="453"/>
      <c r="N58" s="453"/>
      <c r="O58" s="118"/>
    </row>
    <row r="59" spans="1:15" x14ac:dyDescent="0.55000000000000004">
      <c r="A59" s="117"/>
      <c r="B59" s="453"/>
      <c r="C59" s="453"/>
      <c r="D59" s="453"/>
      <c r="E59" s="453"/>
      <c r="F59" s="453"/>
      <c r="G59" s="453"/>
      <c r="H59" s="453"/>
      <c r="I59" s="453"/>
      <c r="J59" s="453"/>
      <c r="K59" s="453"/>
      <c r="L59" s="453"/>
      <c r="M59" s="453"/>
      <c r="N59" s="453"/>
      <c r="O59" s="118"/>
    </row>
    <row r="60" spans="1:15" x14ac:dyDescent="0.55000000000000004">
      <c r="A60" s="117"/>
      <c r="B60" s="453"/>
      <c r="C60" s="453"/>
      <c r="D60" s="453"/>
      <c r="E60" s="453"/>
      <c r="F60" s="453"/>
      <c r="G60" s="453"/>
      <c r="H60" s="453"/>
      <c r="I60" s="453"/>
      <c r="J60" s="453"/>
      <c r="K60" s="453"/>
      <c r="L60" s="453"/>
      <c r="M60" s="453"/>
      <c r="N60" s="453"/>
      <c r="O60" s="118"/>
    </row>
    <row r="61" spans="1:15" x14ac:dyDescent="0.55000000000000004">
      <c r="A61" s="117"/>
      <c r="B61" s="453"/>
      <c r="C61" s="453"/>
      <c r="D61" s="453"/>
      <c r="E61" s="453"/>
      <c r="F61" s="453"/>
      <c r="G61" s="453"/>
      <c r="H61" s="453"/>
      <c r="I61" s="453"/>
      <c r="J61" s="453"/>
      <c r="K61" s="453"/>
      <c r="L61" s="453"/>
      <c r="M61" s="453"/>
      <c r="N61" s="453"/>
      <c r="O61" s="118"/>
    </row>
    <row r="62" spans="1:15" x14ac:dyDescent="0.55000000000000004">
      <c r="A62" s="117"/>
      <c r="B62" s="453"/>
      <c r="C62" s="453"/>
      <c r="D62" s="453"/>
      <c r="E62" s="453"/>
      <c r="F62" s="453"/>
      <c r="G62" s="453"/>
      <c r="H62" s="453"/>
      <c r="I62" s="453"/>
      <c r="J62" s="453"/>
      <c r="K62" s="453"/>
      <c r="L62" s="453"/>
      <c r="M62" s="453"/>
      <c r="N62" s="453"/>
      <c r="O62" s="118"/>
    </row>
    <row r="63" spans="1:15" x14ac:dyDescent="0.55000000000000004">
      <c r="A63" s="117"/>
      <c r="B63" s="453"/>
      <c r="C63" s="453"/>
      <c r="D63" s="453"/>
      <c r="E63" s="453"/>
      <c r="F63" s="453"/>
      <c r="G63" s="453"/>
      <c r="H63" s="453"/>
      <c r="I63" s="453"/>
      <c r="J63" s="453"/>
      <c r="K63" s="453"/>
      <c r="L63" s="453"/>
      <c r="M63" s="453"/>
      <c r="N63" s="453"/>
      <c r="O63" s="118"/>
    </row>
    <row r="64" spans="1:15" x14ac:dyDescent="0.55000000000000004">
      <c r="A64" s="117"/>
      <c r="B64" s="453"/>
      <c r="C64" s="453"/>
      <c r="D64" s="453"/>
      <c r="E64" s="453"/>
      <c r="F64" s="453"/>
      <c r="G64" s="453"/>
      <c r="H64" s="453"/>
      <c r="I64" s="453"/>
      <c r="J64" s="453"/>
      <c r="K64" s="453"/>
      <c r="L64" s="453"/>
      <c r="M64" s="453"/>
      <c r="N64" s="453"/>
      <c r="O64" s="118"/>
    </row>
    <row r="65" spans="1:15" x14ac:dyDescent="0.55000000000000004">
      <c r="A65" s="117"/>
      <c r="B65" s="453"/>
      <c r="C65" s="453"/>
      <c r="D65" s="453"/>
      <c r="E65" s="453"/>
      <c r="F65" s="453"/>
      <c r="G65" s="453"/>
      <c r="H65" s="453"/>
      <c r="I65" s="453"/>
      <c r="J65" s="453"/>
      <c r="K65" s="453"/>
      <c r="L65" s="453"/>
      <c r="M65" s="453"/>
      <c r="N65" s="453"/>
      <c r="O65" s="118"/>
    </row>
    <row r="66" spans="1:15" x14ac:dyDescent="0.55000000000000004">
      <c r="A66" s="117"/>
      <c r="B66" s="453"/>
      <c r="C66" s="453"/>
      <c r="D66" s="453"/>
      <c r="E66" s="453"/>
      <c r="F66" s="453"/>
      <c r="G66" s="453"/>
      <c r="H66" s="453"/>
      <c r="I66" s="453"/>
      <c r="J66" s="453"/>
      <c r="K66" s="453"/>
      <c r="L66" s="453"/>
      <c r="M66" s="453"/>
      <c r="N66" s="453"/>
      <c r="O66" s="118"/>
    </row>
    <row r="67" spans="1:15" x14ac:dyDescent="0.55000000000000004">
      <c r="A67" s="117"/>
      <c r="B67" s="453"/>
      <c r="C67" s="453"/>
      <c r="D67" s="453"/>
      <c r="E67" s="453"/>
      <c r="F67" s="453"/>
      <c r="G67" s="453"/>
      <c r="H67" s="453"/>
      <c r="I67" s="453"/>
      <c r="J67" s="453"/>
      <c r="K67" s="453"/>
      <c r="L67" s="453"/>
      <c r="M67" s="453"/>
      <c r="N67" s="453"/>
      <c r="O67" s="118"/>
    </row>
    <row r="68" spans="1:15" x14ac:dyDescent="0.55000000000000004">
      <c r="A68" s="117"/>
      <c r="B68" s="453"/>
      <c r="C68" s="453"/>
      <c r="D68" s="453"/>
      <c r="E68" s="453"/>
      <c r="F68" s="453"/>
      <c r="G68" s="453"/>
      <c r="H68" s="453"/>
      <c r="I68" s="453"/>
      <c r="J68" s="453"/>
      <c r="K68" s="453"/>
      <c r="L68" s="453"/>
      <c r="M68" s="453"/>
      <c r="N68" s="453"/>
      <c r="O68" s="118"/>
    </row>
    <row r="69" spans="1:15" x14ac:dyDescent="0.55000000000000004">
      <c r="A69" s="117"/>
      <c r="B69" s="453"/>
      <c r="C69" s="453"/>
      <c r="D69" s="453"/>
      <c r="E69" s="453"/>
      <c r="F69" s="453"/>
      <c r="G69" s="453"/>
      <c r="H69" s="453"/>
      <c r="I69" s="453"/>
      <c r="J69" s="453"/>
      <c r="K69" s="453"/>
      <c r="L69" s="453"/>
      <c r="M69" s="453"/>
      <c r="N69" s="453"/>
      <c r="O69" s="118"/>
    </row>
    <row r="70" spans="1:15" x14ac:dyDescent="0.55000000000000004">
      <c r="A70" s="117"/>
      <c r="B70" s="453"/>
      <c r="C70" s="453"/>
      <c r="D70" s="453"/>
      <c r="E70" s="453"/>
      <c r="F70" s="453"/>
      <c r="G70" s="453"/>
      <c r="H70" s="453"/>
      <c r="I70" s="453"/>
      <c r="J70" s="453"/>
      <c r="K70" s="453"/>
      <c r="L70" s="453"/>
      <c r="M70" s="453"/>
      <c r="N70" s="453"/>
      <c r="O70" s="118"/>
    </row>
    <row r="71" spans="1:15" x14ac:dyDescent="0.55000000000000004">
      <c r="A71" s="117"/>
      <c r="B71" s="453"/>
      <c r="C71" s="453"/>
      <c r="D71" s="453"/>
      <c r="E71" s="453"/>
      <c r="F71" s="453"/>
      <c r="G71" s="453"/>
      <c r="H71" s="453"/>
      <c r="I71" s="453"/>
      <c r="J71" s="453"/>
      <c r="K71" s="453"/>
      <c r="L71" s="453"/>
      <c r="M71" s="453"/>
      <c r="N71" s="453"/>
      <c r="O71" s="118"/>
    </row>
    <row r="72" spans="1:15" x14ac:dyDescent="0.55000000000000004">
      <c r="A72" s="117"/>
      <c r="B72" s="453"/>
      <c r="C72" s="453"/>
      <c r="D72" s="453"/>
      <c r="E72" s="453"/>
      <c r="F72" s="453"/>
      <c r="G72" s="453"/>
      <c r="H72" s="453"/>
      <c r="I72" s="453"/>
      <c r="J72" s="453"/>
      <c r="K72" s="453"/>
      <c r="L72" s="453"/>
      <c r="M72" s="453"/>
      <c r="N72" s="453"/>
      <c r="O72" s="118"/>
    </row>
    <row r="73" spans="1:15" x14ac:dyDescent="0.55000000000000004">
      <c r="A73" s="117"/>
      <c r="B73" s="453"/>
      <c r="C73" s="453"/>
      <c r="D73" s="453"/>
      <c r="E73" s="453"/>
      <c r="F73" s="453"/>
      <c r="G73" s="453"/>
      <c r="H73" s="453"/>
      <c r="I73" s="453"/>
      <c r="J73" s="453"/>
      <c r="K73" s="453"/>
      <c r="L73" s="453"/>
      <c r="M73" s="453"/>
      <c r="N73" s="453"/>
      <c r="O73" s="118"/>
    </row>
    <row r="74" spans="1:15" x14ac:dyDescent="0.55000000000000004">
      <c r="A74" s="117"/>
      <c r="B74" s="453"/>
      <c r="C74" s="453"/>
      <c r="D74" s="453"/>
      <c r="E74" s="453"/>
      <c r="F74" s="453"/>
      <c r="G74" s="453"/>
      <c r="H74" s="453"/>
      <c r="I74" s="453"/>
      <c r="J74" s="453"/>
      <c r="K74" s="453"/>
      <c r="L74" s="453"/>
      <c r="M74" s="453"/>
      <c r="N74" s="453"/>
      <c r="O74" s="118"/>
    </row>
    <row r="75" spans="1:15" x14ac:dyDescent="0.55000000000000004">
      <c r="A75" s="117"/>
      <c r="B75" s="453"/>
      <c r="C75" s="453"/>
      <c r="D75" s="453"/>
      <c r="E75" s="453"/>
      <c r="F75" s="453"/>
      <c r="G75" s="453"/>
      <c r="H75" s="453"/>
      <c r="I75" s="453"/>
      <c r="J75" s="453"/>
      <c r="K75" s="453"/>
      <c r="L75" s="453"/>
      <c r="M75" s="453"/>
      <c r="N75" s="453"/>
      <c r="O75" s="118"/>
    </row>
    <row r="76" spans="1:15" x14ac:dyDescent="0.55000000000000004">
      <c r="A76" s="117"/>
      <c r="B76" s="453"/>
      <c r="C76" s="453"/>
      <c r="D76" s="453"/>
      <c r="E76" s="453"/>
      <c r="F76" s="453"/>
      <c r="G76" s="453"/>
      <c r="H76" s="453"/>
      <c r="I76" s="453"/>
      <c r="J76" s="453"/>
      <c r="K76" s="453"/>
      <c r="L76" s="453"/>
      <c r="M76" s="453"/>
      <c r="N76" s="453"/>
      <c r="O76" s="118"/>
    </row>
    <row r="77" spans="1:15" x14ac:dyDescent="0.55000000000000004">
      <c r="A77" s="117"/>
      <c r="B77" s="453"/>
      <c r="C77" s="453"/>
      <c r="D77" s="453"/>
      <c r="E77" s="453"/>
      <c r="F77" s="453"/>
      <c r="G77" s="453"/>
      <c r="H77" s="453"/>
      <c r="I77" s="453"/>
      <c r="J77" s="453"/>
      <c r="K77" s="453"/>
      <c r="L77" s="453"/>
      <c r="M77" s="453"/>
      <c r="N77" s="453"/>
      <c r="O77" s="118"/>
    </row>
    <row r="78" spans="1:15" x14ac:dyDescent="0.55000000000000004">
      <c r="A78" s="117"/>
      <c r="B78" s="453"/>
      <c r="C78" s="453"/>
      <c r="D78" s="453"/>
      <c r="E78" s="453"/>
      <c r="F78" s="453"/>
      <c r="G78" s="453"/>
      <c r="H78" s="453"/>
      <c r="I78" s="453"/>
      <c r="J78" s="453"/>
      <c r="K78" s="453"/>
      <c r="L78" s="453"/>
      <c r="M78" s="453"/>
      <c r="N78" s="453"/>
      <c r="O78" s="118"/>
    </row>
    <row r="79" spans="1:15" x14ac:dyDescent="0.55000000000000004">
      <c r="A79" s="117"/>
      <c r="B79" s="453"/>
      <c r="C79" s="453"/>
      <c r="D79" s="453"/>
      <c r="E79" s="453"/>
      <c r="F79" s="453"/>
      <c r="G79" s="453"/>
      <c r="H79" s="453"/>
      <c r="I79" s="453"/>
      <c r="J79" s="453"/>
      <c r="K79" s="453"/>
      <c r="L79" s="453"/>
      <c r="M79" s="453"/>
      <c r="N79" s="453"/>
      <c r="O79" s="118"/>
    </row>
    <row r="80" spans="1:15" x14ac:dyDescent="0.55000000000000004">
      <c r="A80" s="117"/>
      <c r="B80" s="453"/>
      <c r="C80" s="453"/>
      <c r="D80" s="453"/>
      <c r="E80" s="453"/>
      <c r="F80" s="453"/>
      <c r="G80" s="453"/>
      <c r="H80" s="453"/>
      <c r="I80" s="453"/>
      <c r="J80" s="453"/>
      <c r="K80" s="453"/>
      <c r="L80" s="453"/>
      <c r="M80" s="453"/>
      <c r="N80" s="453"/>
      <c r="O80" s="118"/>
    </row>
    <row r="81" spans="1:15" x14ac:dyDescent="0.55000000000000004">
      <c r="A81" s="117"/>
      <c r="B81" s="453"/>
      <c r="C81" s="453"/>
      <c r="D81" s="453"/>
      <c r="E81" s="453"/>
      <c r="F81" s="453"/>
      <c r="G81" s="453"/>
      <c r="H81" s="453"/>
      <c r="I81" s="453"/>
      <c r="J81" s="453"/>
      <c r="K81" s="453"/>
      <c r="L81" s="453"/>
      <c r="M81" s="453"/>
      <c r="N81" s="453"/>
      <c r="O81" s="118"/>
    </row>
    <row r="82" spans="1:15" x14ac:dyDescent="0.55000000000000004">
      <c r="A82" s="117"/>
      <c r="B82" s="453"/>
      <c r="C82" s="453"/>
      <c r="D82" s="453"/>
      <c r="E82" s="453"/>
      <c r="F82" s="453"/>
      <c r="G82" s="453"/>
      <c r="H82" s="453"/>
      <c r="I82" s="453"/>
      <c r="J82" s="453"/>
      <c r="K82" s="453"/>
      <c r="L82" s="453"/>
      <c r="M82" s="453"/>
      <c r="N82" s="453"/>
      <c r="O82" s="118"/>
    </row>
    <row r="83" spans="1:15" x14ac:dyDescent="0.55000000000000004">
      <c r="A83" s="117"/>
      <c r="B83" s="453"/>
      <c r="C83" s="453"/>
      <c r="D83" s="453"/>
      <c r="E83" s="453"/>
      <c r="F83" s="453"/>
      <c r="G83" s="453"/>
      <c r="H83" s="453"/>
      <c r="I83" s="453"/>
      <c r="J83" s="453"/>
      <c r="K83" s="453"/>
      <c r="L83" s="453"/>
      <c r="M83" s="453"/>
      <c r="N83" s="453"/>
      <c r="O83" s="118"/>
    </row>
    <row r="84" spans="1:15" x14ac:dyDescent="0.55000000000000004">
      <c r="A84" s="117"/>
      <c r="B84" s="453"/>
      <c r="C84" s="453"/>
      <c r="D84" s="453"/>
      <c r="E84" s="453"/>
      <c r="F84" s="453"/>
      <c r="G84" s="453"/>
      <c r="H84" s="453"/>
      <c r="I84" s="453"/>
      <c r="J84" s="453"/>
      <c r="K84" s="453"/>
      <c r="L84" s="453"/>
      <c r="M84" s="453"/>
      <c r="N84" s="453"/>
      <c r="O84" s="118"/>
    </row>
    <row r="85" spans="1:15" x14ac:dyDescent="0.55000000000000004">
      <c r="A85" s="117"/>
      <c r="B85" s="453"/>
      <c r="C85" s="453"/>
      <c r="D85" s="453"/>
      <c r="E85" s="453"/>
      <c r="F85" s="453"/>
      <c r="G85" s="453"/>
      <c r="H85" s="453"/>
      <c r="I85" s="453"/>
      <c r="J85" s="453"/>
      <c r="K85" s="453"/>
      <c r="L85" s="453"/>
      <c r="M85" s="453"/>
      <c r="N85" s="453"/>
      <c r="O85" s="118"/>
    </row>
    <row r="86" spans="1:15" x14ac:dyDescent="0.55000000000000004">
      <c r="A86" s="117"/>
      <c r="B86" s="453"/>
      <c r="C86" s="453"/>
      <c r="D86" s="453"/>
      <c r="E86" s="453"/>
      <c r="F86" s="453"/>
      <c r="G86" s="453"/>
      <c r="H86" s="453"/>
      <c r="I86" s="453"/>
      <c r="J86" s="453"/>
      <c r="K86" s="453"/>
      <c r="L86" s="453"/>
      <c r="M86" s="453"/>
      <c r="N86" s="453"/>
      <c r="O86" s="118"/>
    </row>
    <row r="87" spans="1:15" x14ac:dyDescent="0.55000000000000004">
      <c r="A87" s="117"/>
      <c r="B87" s="453"/>
      <c r="C87" s="453"/>
      <c r="D87" s="453"/>
      <c r="E87" s="453"/>
      <c r="F87" s="453"/>
      <c r="G87" s="453"/>
      <c r="H87" s="453"/>
      <c r="I87" s="453"/>
      <c r="J87" s="453"/>
      <c r="K87" s="453"/>
      <c r="L87" s="453"/>
      <c r="M87" s="453"/>
      <c r="N87" s="453"/>
      <c r="O87" s="118"/>
    </row>
    <row r="88" spans="1:15" x14ac:dyDescent="0.55000000000000004">
      <c r="A88" s="117"/>
      <c r="B88" s="453"/>
      <c r="C88" s="453"/>
      <c r="D88" s="453"/>
      <c r="E88" s="453"/>
      <c r="F88" s="453"/>
      <c r="G88" s="453"/>
      <c r="H88" s="453"/>
      <c r="I88" s="453"/>
      <c r="J88" s="453"/>
      <c r="K88" s="453"/>
      <c r="L88" s="453"/>
      <c r="M88" s="453"/>
      <c r="N88" s="453"/>
      <c r="O88" s="118"/>
    </row>
    <row r="89" spans="1:15" x14ac:dyDescent="0.55000000000000004">
      <c r="A89" s="117"/>
      <c r="B89" s="453"/>
      <c r="C89" s="453"/>
      <c r="D89" s="453"/>
      <c r="E89" s="453"/>
      <c r="F89" s="453"/>
      <c r="G89" s="453"/>
      <c r="H89" s="453"/>
      <c r="I89" s="453"/>
      <c r="J89" s="453"/>
      <c r="K89" s="453"/>
      <c r="L89" s="453"/>
      <c r="M89" s="453"/>
      <c r="N89" s="453"/>
      <c r="O89" s="118"/>
    </row>
    <row r="90" spans="1:15" x14ac:dyDescent="0.55000000000000004">
      <c r="A90" s="117"/>
      <c r="B90" s="453"/>
      <c r="C90" s="453"/>
      <c r="D90" s="453"/>
      <c r="E90" s="453"/>
      <c r="F90" s="453"/>
      <c r="G90" s="453"/>
      <c r="H90" s="453"/>
      <c r="I90" s="453"/>
      <c r="J90" s="453"/>
      <c r="K90" s="453"/>
      <c r="L90" s="453"/>
      <c r="M90" s="453"/>
      <c r="N90" s="453"/>
      <c r="O90" s="118"/>
    </row>
    <row r="91" spans="1:15" x14ac:dyDescent="0.55000000000000004">
      <c r="A91" s="117"/>
      <c r="B91" s="453"/>
      <c r="C91" s="453"/>
      <c r="D91" s="453"/>
      <c r="E91" s="453"/>
      <c r="F91" s="453"/>
      <c r="G91" s="453"/>
      <c r="H91" s="453"/>
      <c r="I91" s="453"/>
      <c r="J91" s="453"/>
      <c r="K91" s="453"/>
      <c r="L91" s="453"/>
      <c r="M91" s="453"/>
      <c r="N91" s="453"/>
      <c r="O91" s="118"/>
    </row>
    <row r="92" spans="1:15" ht="12" customHeight="1" thickBot="1" x14ac:dyDescent="0.6">
      <c r="A92" s="121"/>
      <c r="B92" s="122"/>
      <c r="C92" s="122"/>
      <c r="D92" s="122"/>
      <c r="E92" s="122"/>
      <c r="F92" s="122"/>
      <c r="G92" s="122"/>
      <c r="H92" s="122"/>
      <c r="I92" s="122"/>
      <c r="J92" s="122"/>
      <c r="K92" s="122"/>
      <c r="L92" s="122"/>
      <c r="M92" s="122"/>
      <c r="N92" s="122"/>
      <c r="O92" s="123"/>
    </row>
  </sheetData>
  <sheetProtection algorithmName="SHA-512" hashValue="dEgAOPU6He9K0CWA7jy2PtpakXGH8iErKuOmsQDxWGXKSviRQvS02kcjIGK1FoEJoYKH+cW606GXJuCdb6XUKA==" saltValue="NwBO9qPTLciuTpnAbYe+DA==" spinCount="100000" sheet="1" objects="1" scenarios="1"/>
  <mergeCells count="10">
    <mergeCell ref="A2:K2"/>
    <mergeCell ref="L2:M2"/>
    <mergeCell ref="B11:N41"/>
    <mergeCell ref="B51:N91"/>
    <mergeCell ref="B46:N47"/>
    <mergeCell ref="B7:N7"/>
    <mergeCell ref="B9:E9"/>
    <mergeCell ref="G9:N9"/>
    <mergeCell ref="B49:E49"/>
    <mergeCell ref="G49:N49"/>
  </mergeCells>
  <conditionalFormatting sqref="B9:F9">
    <cfRule type="expression" dxfId="3" priority="2">
      <formula>$F$9=0</formula>
    </cfRule>
  </conditionalFormatting>
  <conditionalFormatting sqref="B49:F49">
    <cfRule type="expression" dxfId="2" priority="1">
      <formula>$F$49=0</formula>
    </cfRule>
  </conditionalFormatting>
  <pageMargins left="0.7" right="0.7" top="0.75" bottom="0.75" header="0.3" footer="0.3"/>
  <pageSetup paperSize="9"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pageSetUpPr fitToPage="1"/>
  </sheetPr>
  <dimension ref="A1:AB62"/>
  <sheetViews>
    <sheetView zoomScale="55" zoomScaleNormal="55" workbookViewId="0">
      <selection activeCell="P11" sqref="P11:R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20" width="2.41796875" style="18" customWidth="1"/>
    <col min="21" max="22" width="9.26171875" style="18"/>
    <col min="23" max="23" width="19.26171875" style="18" customWidth="1"/>
    <col min="24" max="27" width="9.26171875" style="18"/>
    <col min="28" max="28" width="2.41796875" style="18" customWidth="1"/>
    <col min="29" max="16384" width="9.26171875" style="18"/>
  </cols>
  <sheetData>
    <row r="1" spans="1:28" s="79" customFormat="1" ht="12" customHeight="1" x14ac:dyDescent="0.75">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8" s="79" customFormat="1" ht="33.299999999999997" x14ac:dyDescent="1.2">
      <c r="A2" s="80"/>
      <c r="B2" s="419" t="s">
        <v>231</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81"/>
    </row>
    <row r="3" spans="1:28" s="79" customFormat="1" ht="12.75" customHeight="1" x14ac:dyDescent="0.75">
      <c r="A3" s="82"/>
      <c r="B3" s="83"/>
      <c r="C3" s="83"/>
      <c r="D3" s="84"/>
      <c r="E3" s="84"/>
      <c r="F3" s="84"/>
      <c r="G3" s="84"/>
      <c r="H3" s="84"/>
      <c r="I3" s="84"/>
      <c r="J3" s="84"/>
      <c r="K3" s="84"/>
      <c r="L3" s="84"/>
      <c r="M3" s="84"/>
      <c r="N3" s="84"/>
      <c r="O3" s="84"/>
      <c r="P3" s="84"/>
      <c r="Q3" s="84"/>
      <c r="R3" s="84"/>
      <c r="S3" s="84"/>
      <c r="T3" s="84"/>
      <c r="U3" s="85"/>
      <c r="V3" s="85"/>
      <c r="W3" s="85"/>
      <c r="X3" s="85"/>
      <c r="Y3" s="85"/>
      <c r="Z3" s="85"/>
      <c r="AA3" s="85"/>
      <c r="AB3" s="86"/>
    </row>
    <row r="4" spans="1:28" ht="12" customHeight="1" x14ac:dyDescent="0.75">
      <c r="A4" s="87"/>
      <c r="B4" s="88"/>
      <c r="C4" s="88"/>
      <c r="D4" s="88"/>
      <c r="E4" s="88"/>
      <c r="F4" s="88"/>
      <c r="G4" s="88"/>
      <c r="H4" s="88"/>
      <c r="I4" s="88"/>
      <c r="J4" s="88"/>
      <c r="K4" s="88"/>
      <c r="L4" s="88"/>
      <c r="M4" s="88"/>
      <c r="N4" s="88"/>
      <c r="O4" s="88"/>
      <c r="P4" s="88"/>
      <c r="Q4" s="88"/>
      <c r="R4" s="88"/>
      <c r="S4" s="89"/>
      <c r="T4" s="90"/>
      <c r="U4" s="88"/>
      <c r="V4" s="88"/>
      <c r="W4" s="88"/>
      <c r="X4" s="88"/>
      <c r="Y4" s="88"/>
      <c r="Z4" s="88"/>
      <c r="AA4" s="88"/>
      <c r="AB4" s="91"/>
    </row>
    <row r="5" spans="1:28" ht="18.75" customHeight="1" x14ac:dyDescent="0.75">
      <c r="A5" s="92"/>
      <c r="E5" s="426"/>
      <c r="F5" s="426"/>
      <c r="G5" s="426"/>
      <c r="H5" s="426"/>
      <c r="I5" s="426"/>
      <c r="P5" s="448"/>
      <c r="Q5" s="448"/>
      <c r="R5" s="448"/>
      <c r="S5" s="93"/>
      <c r="T5" s="94"/>
      <c r="U5" s="394" t="s">
        <v>242</v>
      </c>
      <c r="V5" s="394"/>
      <c r="W5" s="394"/>
      <c r="X5" s="394"/>
      <c r="Y5" s="394"/>
      <c r="Z5" s="394"/>
      <c r="AA5" s="394"/>
      <c r="AB5" s="95"/>
    </row>
    <row r="6" spans="1:28" ht="18.75" customHeight="1" x14ac:dyDescent="0.75">
      <c r="A6" s="92"/>
      <c r="B6" s="426" t="s">
        <v>232</v>
      </c>
      <c r="C6" s="426"/>
      <c r="D6" s="426"/>
      <c r="E6" s="427"/>
      <c r="F6" s="427"/>
      <c r="G6" s="427"/>
      <c r="H6" s="427"/>
      <c r="I6" s="427"/>
      <c r="L6" s="18" t="s">
        <v>233</v>
      </c>
      <c r="P6" s="449"/>
      <c r="Q6" s="449"/>
      <c r="R6" s="449"/>
      <c r="S6" s="93"/>
      <c r="T6" s="94"/>
      <c r="AB6" s="95"/>
    </row>
    <row r="7" spans="1:28" ht="7.5" customHeight="1" x14ac:dyDescent="0.75">
      <c r="A7" s="92"/>
      <c r="B7" s="96"/>
      <c r="C7" s="96"/>
      <c r="D7" s="96"/>
      <c r="E7" s="96"/>
      <c r="F7" s="96"/>
      <c r="G7" s="96"/>
      <c r="H7" s="96"/>
      <c r="I7" s="96"/>
      <c r="J7" s="96"/>
      <c r="K7" s="96"/>
      <c r="L7" s="96"/>
      <c r="M7" s="96"/>
      <c r="N7" s="96"/>
      <c r="O7" s="96"/>
      <c r="P7" s="96"/>
      <c r="Q7" s="96"/>
      <c r="R7" s="96"/>
      <c r="S7" s="93"/>
      <c r="T7" s="94"/>
      <c r="AB7" s="95"/>
    </row>
    <row r="8" spans="1:28" ht="18.75" customHeight="1" x14ac:dyDescent="0.75">
      <c r="A8" s="92"/>
      <c r="E8" s="430"/>
      <c r="F8" s="430"/>
      <c r="G8" s="430"/>
      <c r="H8" s="430"/>
      <c r="I8" s="430"/>
      <c r="N8" s="426"/>
      <c r="O8" s="426"/>
      <c r="P8" s="426"/>
      <c r="Q8" s="426"/>
      <c r="R8" s="426"/>
      <c r="S8" s="93"/>
      <c r="T8" s="94"/>
      <c r="U8" s="458"/>
      <c r="V8" s="458"/>
      <c r="W8" s="458"/>
      <c r="X8" s="458"/>
      <c r="Y8" s="458"/>
      <c r="Z8" s="458"/>
      <c r="AA8" s="458"/>
      <c r="AB8" s="95"/>
    </row>
    <row r="9" spans="1:28" ht="18.75" customHeight="1" x14ac:dyDescent="0.75">
      <c r="A9" s="92"/>
      <c r="B9" s="426" t="s">
        <v>234</v>
      </c>
      <c r="C9" s="426"/>
      <c r="D9" s="426"/>
      <c r="E9" s="431"/>
      <c r="F9" s="431"/>
      <c r="G9" s="431"/>
      <c r="H9" s="431"/>
      <c r="I9" s="431"/>
      <c r="L9" s="96" t="s">
        <v>235</v>
      </c>
      <c r="M9" s="97"/>
      <c r="N9" s="427"/>
      <c r="O9" s="427"/>
      <c r="P9" s="427"/>
      <c r="Q9" s="427"/>
      <c r="R9" s="427"/>
      <c r="S9" s="93"/>
      <c r="T9" s="94"/>
      <c r="U9" s="458"/>
      <c r="V9" s="458"/>
      <c r="W9" s="458"/>
      <c r="X9" s="458"/>
      <c r="Y9" s="458"/>
      <c r="Z9" s="458"/>
      <c r="AA9" s="458"/>
      <c r="AB9" s="95"/>
    </row>
    <row r="10" spans="1:28" ht="8.25" customHeight="1" x14ac:dyDescent="0.75">
      <c r="A10" s="92"/>
      <c r="S10" s="93"/>
      <c r="T10" s="94"/>
      <c r="U10" s="458"/>
      <c r="V10" s="458"/>
      <c r="W10" s="458"/>
      <c r="X10" s="458"/>
      <c r="Y10" s="458"/>
      <c r="Z10" s="458"/>
      <c r="AA10" s="458"/>
      <c r="AB10" s="95"/>
    </row>
    <row r="11" spans="1:28" ht="18.75" customHeight="1" x14ac:dyDescent="0.75">
      <c r="A11" s="92"/>
      <c r="P11" s="423"/>
      <c r="Q11" s="423"/>
      <c r="R11" s="423"/>
      <c r="S11" s="93"/>
      <c r="T11" s="94"/>
      <c r="U11" s="458"/>
      <c r="V11" s="458"/>
      <c r="W11" s="458"/>
      <c r="X11" s="458"/>
      <c r="Y11" s="458"/>
      <c r="Z11" s="458"/>
      <c r="AA11" s="458"/>
      <c r="AB11" s="95"/>
    </row>
    <row r="12" spans="1:28" ht="18.75" customHeight="1" x14ac:dyDescent="0.75">
      <c r="A12" s="92"/>
      <c r="C12" s="36"/>
      <c r="D12" s="36" t="s">
        <v>236</v>
      </c>
      <c r="F12" s="36"/>
      <c r="G12" s="36"/>
      <c r="H12" s="36"/>
      <c r="I12" s="36"/>
      <c r="J12" s="36"/>
      <c r="K12" s="36"/>
      <c r="L12" s="36"/>
      <c r="M12" s="36"/>
      <c r="N12" s="36"/>
      <c r="O12" s="36"/>
      <c r="P12" s="424"/>
      <c r="Q12" s="424"/>
      <c r="R12" s="424"/>
      <c r="S12" s="93"/>
      <c r="T12" s="94"/>
      <c r="U12" s="458"/>
      <c r="V12" s="458"/>
      <c r="W12" s="458"/>
      <c r="X12" s="458"/>
      <c r="Y12" s="458"/>
      <c r="Z12" s="458"/>
      <c r="AA12" s="458"/>
      <c r="AB12" s="95"/>
    </row>
    <row r="13" spans="1:28" ht="8.25" customHeight="1" x14ac:dyDescent="0.75">
      <c r="A13" s="92"/>
      <c r="S13" s="93"/>
      <c r="T13" s="94"/>
      <c r="U13" s="458"/>
      <c r="V13" s="458"/>
      <c r="W13" s="458"/>
      <c r="X13" s="458"/>
      <c r="Y13" s="458"/>
      <c r="Z13" s="458"/>
      <c r="AA13" s="458"/>
      <c r="AB13" s="95"/>
    </row>
    <row r="14" spans="1:28" ht="18.75" customHeight="1" x14ac:dyDescent="0.75">
      <c r="A14" s="92"/>
      <c r="P14" s="423">
        <f>P43</f>
        <v>0</v>
      </c>
      <c r="Q14" s="423"/>
      <c r="R14" s="423"/>
      <c r="S14" s="93"/>
      <c r="T14" s="94"/>
      <c r="U14" s="458"/>
      <c r="V14" s="458"/>
      <c r="W14" s="458"/>
      <c r="X14" s="458"/>
      <c r="Y14" s="458"/>
      <c r="Z14" s="458"/>
      <c r="AA14" s="458"/>
      <c r="AB14" s="95"/>
    </row>
    <row r="15" spans="1:28" ht="18.75" customHeight="1" x14ac:dyDescent="0.75">
      <c r="A15" s="92"/>
      <c r="C15" s="36"/>
      <c r="D15" s="36" t="s">
        <v>252</v>
      </c>
      <c r="P15" s="424"/>
      <c r="Q15" s="424"/>
      <c r="R15" s="424"/>
      <c r="S15" s="93"/>
      <c r="T15" s="94"/>
      <c r="U15" s="458"/>
      <c r="V15" s="458"/>
      <c r="W15" s="458"/>
      <c r="X15" s="458"/>
      <c r="Y15" s="458"/>
      <c r="Z15" s="458"/>
      <c r="AA15" s="458"/>
      <c r="AB15" s="95"/>
    </row>
    <row r="16" spans="1:28" ht="7.5" customHeight="1" x14ac:dyDescent="0.75">
      <c r="A16" s="92"/>
      <c r="S16" s="93"/>
      <c r="T16" s="94"/>
      <c r="U16" s="458"/>
      <c r="V16" s="458"/>
      <c r="W16" s="458"/>
      <c r="X16" s="458"/>
      <c r="Y16" s="458"/>
      <c r="Z16" s="458"/>
      <c r="AA16" s="458"/>
      <c r="AB16" s="95"/>
    </row>
    <row r="17" spans="1:28" ht="18" customHeight="1" x14ac:dyDescent="0.75">
      <c r="A17" s="92"/>
      <c r="P17" s="423">
        <f>-P56</f>
        <v>0</v>
      </c>
      <c r="Q17" s="423"/>
      <c r="R17" s="423"/>
      <c r="S17" s="93"/>
      <c r="T17" s="94"/>
      <c r="U17" s="458"/>
      <c r="V17" s="458"/>
      <c r="W17" s="458"/>
      <c r="X17" s="458"/>
      <c r="Y17" s="458"/>
      <c r="Z17" s="458"/>
      <c r="AA17" s="458"/>
      <c r="AB17" s="95"/>
    </row>
    <row r="18" spans="1:28" ht="18" customHeight="1" x14ac:dyDescent="0.75">
      <c r="A18" s="92"/>
      <c r="C18" s="36"/>
      <c r="D18" s="36" t="s">
        <v>253</v>
      </c>
      <c r="P18" s="424"/>
      <c r="Q18" s="424"/>
      <c r="R18" s="424"/>
      <c r="S18" s="93"/>
      <c r="T18" s="94"/>
      <c r="U18" s="458"/>
      <c r="V18" s="458"/>
      <c r="W18" s="458"/>
      <c r="X18" s="458"/>
      <c r="Y18" s="458"/>
      <c r="Z18" s="458"/>
      <c r="AA18" s="458"/>
      <c r="AB18" s="95"/>
    </row>
    <row r="19" spans="1:28" ht="8.25" customHeight="1" x14ac:dyDescent="0.75">
      <c r="A19" s="92"/>
      <c r="S19" s="93"/>
      <c r="T19" s="94"/>
      <c r="U19" s="458"/>
      <c r="V19" s="458"/>
      <c r="W19" s="458"/>
      <c r="X19" s="458"/>
      <c r="Y19" s="458"/>
      <c r="Z19" s="458"/>
      <c r="AA19" s="458"/>
      <c r="AB19" s="95"/>
    </row>
    <row r="20" spans="1:28" ht="18" customHeight="1" x14ac:dyDescent="0.75">
      <c r="A20" s="92"/>
      <c r="P20" s="423">
        <f>P11+P14+P17</f>
        <v>0</v>
      </c>
      <c r="Q20" s="423"/>
      <c r="R20" s="423"/>
      <c r="S20" s="93"/>
      <c r="T20" s="94"/>
      <c r="U20" s="458"/>
      <c r="V20" s="458"/>
      <c r="W20" s="458"/>
      <c r="X20" s="458"/>
      <c r="Y20" s="458"/>
      <c r="Z20" s="458"/>
      <c r="AA20" s="458"/>
      <c r="AB20" s="95"/>
    </row>
    <row r="21" spans="1:28" ht="18" customHeight="1" x14ac:dyDescent="0.75">
      <c r="A21" s="92"/>
      <c r="C21" s="36"/>
      <c r="D21" s="36" t="s">
        <v>239</v>
      </c>
      <c r="F21" s="36"/>
      <c r="G21" s="36"/>
      <c r="H21" s="36"/>
      <c r="I21" s="36"/>
      <c r="J21" s="36"/>
      <c r="K21" s="36"/>
      <c r="L21" s="36"/>
      <c r="M21" s="36"/>
      <c r="N21" s="36"/>
      <c r="O21" s="36"/>
      <c r="P21" s="424"/>
      <c r="Q21" s="424"/>
      <c r="R21" s="424"/>
      <c r="S21" s="93"/>
      <c r="T21" s="94"/>
      <c r="U21" s="458"/>
      <c r="V21" s="458"/>
      <c r="W21" s="458"/>
      <c r="X21" s="458"/>
      <c r="Y21" s="458"/>
      <c r="Z21" s="458"/>
      <c r="AA21" s="458"/>
      <c r="AB21" s="95"/>
    </row>
    <row r="22" spans="1:28" ht="8.25" customHeight="1" x14ac:dyDescent="0.75">
      <c r="A22" s="92"/>
      <c r="S22" s="93"/>
      <c r="T22" s="94"/>
      <c r="U22" s="458"/>
      <c r="V22" s="458"/>
      <c r="W22" s="458"/>
      <c r="X22" s="458"/>
      <c r="Y22" s="458"/>
      <c r="Z22" s="458"/>
      <c r="AA22" s="458"/>
      <c r="AB22" s="95"/>
    </row>
    <row r="23" spans="1:28" ht="18" customHeight="1" x14ac:dyDescent="0.75">
      <c r="A23" s="92"/>
      <c r="P23" s="423"/>
      <c r="Q23" s="423"/>
      <c r="R23" s="423"/>
      <c r="S23" s="93"/>
      <c r="T23" s="94"/>
      <c r="U23" s="458"/>
      <c r="V23" s="458"/>
      <c r="W23" s="458"/>
      <c r="X23" s="458"/>
      <c r="Y23" s="458"/>
      <c r="Z23" s="458"/>
      <c r="AA23" s="458"/>
      <c r="AB23" s="95"/>
    </row>
    <row r="24" spans="1:28" ht="18" customHeight="1" x14ac:dyDescent="0.75">
      <c r="A24" s="92"/>
      <c r="D24" s="36" t="s">
        <v>240</v>
      </c>
      <c r="F24" s="36"/>
      <c r="G24" s="36"/>
      <c r="H24" s="36"/>
      <c r="I24" s="36"/>
      <c r="J24" s="36"/>
      <c r="K24" s="36"/>
      <c r="L24" s="36"/>
      <c r="M24" s="36"/>
      <c r="N24" s="36"/>
      <c r="O24" s="36"/>
      <c r="P24" s="424"/>
      <c r="Q24" s="424"/>
      <c r="R24" s="424"/>
      <c r="S24" s="93"/>
      <c r="T24" s="94"/>
      <c r="U24" s="458"/>
      <c r="V24" s="458"/>
      <c r="W24" s="458"/>
      <c r="X24" s="458"/>
      <c r="Y24" s="458"/>
      <c r="Z24" s="458"/>
      <c r="AA24" s="458"/>
      <c r="AB24" s="95"/>
    </row>
    <row r="25" spans="1:28" ht="8.25" customHeight="1" x14ac:dyDescent="0.75">
      <c r="A25" s="92"/>
      <c r="S25" s="93"/>
      <c r="T25" s="94"/>
      <c r="U25" s="458"/>
      <c r="V25" s="458"/>
      <c r="W25" s="458"/>
      <c r="X25" s="458"/>
      <c r="Y25" s="458"/>
      <c r="Z25" s="458"/>
      <c r="AA25" s="458"/>
      <c r="AB25" s="95"/>
    </row>
    <row r="26" spans="1:28" ht="18" customHeight="1" x14ac:dyDescent="0.75">
      <c r="A26" s="92"/>
      <c r="P26" s="423">
        <f>P23-P20</f>
        <v>0</v>
      </c>
      <c r="Q26" s="423"/>
      <c r="R26" s="423"/>
      <c r="S26" s="93"/>
      <c r="T26" s="94"/>
      <c r="U26" s="458"/>
      <c r="V26" s="458"/>
      <c r="W26" s="458"/>
      <c r="X26" s="458"/>
      <c r="Y26" s="458"/>
      <c r="Z26" s="458"/>
      <c r="AA26" s="458"/>
      <c r="AB26" s="95"/>
    </row>
    <row r="27" spans="1:28" ht="18" customHeight="1" thickBot="1" x14ac:dyDescent="0.8">
      <c r="A27" s="92"/>
      <c r="D27" s="36" t="s">
        <v>241</v>
      </c>
      <c r="F27" s="36"/>
      <c r="G27" s="36"/>
      <c r="H27" s="36"/>
      <c r="I27" s="36"/>
      <c r="J27" s="36"/>
      <c r="K27" s="36"/>
      <c r="L27" s="36"/>
      <c r="M27" s="36"/>
      <c r="N27" s="36"/>
      <c r="O27" s="36"/>
      <c r="P27" s="434"/>
      <c r="Q27" s="434"/>
      <c r="R27" s="434"/>
      <c r="S27" s="93"/>
      <c r="T27" s="94"/>
      <c r="U27" s="458"/>
      <c r="V27" s="458"/>
      <c r="W27" s="458"/>
      <c r="X27" s="458"/>
      <c r="Y27" s="458"/>
      <c r="Z27" s="458"/>
      <c r="AA27" s="458"/>
      <c r="AB27" s="95"/>
    </row>
    <row r="28" spans="1:28" ht="18.75" customHeight="1" thickTop="1" x14ac:dyDescent="0.75">
      <c r="A28" s="92"/>
      <c r="S28" s="93"/>
      <c r="T28" s="94"/>
      <c r="U28" s="458"/>
      <c r="V28" s="458"/>
      <c r="W28" s="458"/>
      <c r="X28" s="458"/>
      <c r="Y28" s="458"/>
      <c r="Z28" s="458"/>
      <c r="AA28" s="458"/>
      <c r="AB28" s="95"/>
    </row>
    <row r="29" spans="1:28" ht="18" customHeight="1" x14ac:dyDescent="0.75">
      <c r="A29" s="92"/>
      <c r="B29" s="36" t="s">
        <v>254</v>
      </c>
      <c r="S29" s="93"/>
      <c r="T29" s="94"/>
      <c r="U29" s="458"/>
      <c r="V29" s="458"/>
      <c r="W29" s="458"/>
      <c r="X29" s="458"/>
      <c r="Y29" s="458"/>
      <c r="Z29" s="458"/>
      <c r="AA29" s="458"/>
      <c r="AB29" s="95"/>
    </row>
    <row r="30" spans="1:28" ht="8.25" customHeight="1" x14ac:dyDescent="0.75">
      <c r="A30" s="92"/>
      <c r="S30" s="93"/>
      <c r="T30" s="94"/>
      <c r="U30" s="458"/>
      <c r="V30" s="458"/>
      <c r="W30" s="458"/>
      <c r="X30" s="458"/>
      <c r="Y30" s="458"/>
      <c r="Z30" s="458"/>
      <c r="AA30" s="458"/>
      <c r="AB30" s="95"/>
    </row>
    <row r="31" spans="1:28" ht="18" customHeight="1" x14ac:dyDescent="0.75">
      <c r="A31" s="92"/>
      <c r="B31" s="98" t="s">
        <v>255</v>
      </c>
      <c r="C31" s="98"/>
      <c r="D31" s="459" t="s">
        <v>256</v>
      </c>
      <c r="E31" s="459"/>
      <c r="F31" s="459"/>
      <c r="G31" s="459"/>
      <c r="H31" s="99"/>
      <c r="I31" s="459" t="s">
        <v>257</v>
      </c>
      <c r="J31" s="459"/>
      <c r="K31" s="459"/>
      <c r="L31" s="459"/>
      <c r="M31" s="99"/>
      <c r="N31" s="99" t="s">
        <v>258</v>
      </c>
      <c r="O31" s="99"/>
      <c r="P31" s="460" t="s">
        <v>259</v>
      </c>
      <c r="Q31" s="460"/>
      <c r="R31" s="460"/>
      <c r="S31" s="93"/>
      <c r="T31" s="94"/>
      <c r="U31" s="458"/>
      <c r="V31" s="458"/>
      <c r="W31" s="458"/>
      <c r="X31" s="458"/>
      <c r="Y31" s="458"/>
      <c r="Z31" s="458"/>
      <c r="AA31" s="458"/>
      <c r="AB31" s="95"/>
    </row>
    <row r="32" spans="1:28" ht="8.25" customHeight="1" x14ac:dyDescent="0.75">
      <c r="A32" s="92"/>
      <c r="B32" s="98"/>
      <c r="C32" s="98"/>
      <c r="D32" s="99"/>
      <c r="E32" s="99"/>
      <c r="F32" s="99"/>
      <c r="G32" s="99"/>
      <c r="H32" s="99"/>
      <c r="I32" s="99"/>
      <c r="J32" s="99"/>
      <c r="K32" s="99"/>
      <c r="L32" s="99"/>
      <c r="M32" s="99"/>
      <c r="N32" s="99"/>
      <c r="O32" s="99"/>
      <c r="P32" s="100"/>
      <c r="Q32" s="100"/>
      <c r="R32" s="100"/>
      <c r="S32" s="93"/>
      <c r="T32" s="94"/>
      <c r="U32" s="458"/>
      <c r="V32" s="458"/>
      <c r="W32" s="458"/>
      <c r="X32" s="458"/>
      <c r="Y32" s="458"/>
      <c r="Z32" s="458"/>
      <c r="AA32" s="458"/>
      <c r="AB32" s="95"/>
    </row>
    <row r="33" spans="1:28" ht="18" customHeight="1" x14ac:dyDescent="0.75">
      <c r="A33" s="92"/>
      <c r="B33" s="461"/>
      <c r="C33" s="96"/>
      <c r="D33" s="426"/>
      <c r="E33" s="426"/>
      <c r="F33" s="426"/>
      <c r="G33" s="426"/>
      <c r="H33" s="96"/>
      <c r="I33" s="426"/>
      <c r="J33" s="426"/>
      <c r="K33" s="426"/>
      <c r="L33" s="426"/>
      <c r="M33" s="96"/>
      <c r="N33" s="426"/>
      <c r="O33" s="96"/>
      <c r="P33" s="463"/>
      <c r="Q33" s="463"/>
      <c r="R33" s="463"/>
      <c r="S33" s="93"/>
      <c r="T33" s="94"/>
      <c r="U33" s="458"/>
      <c r="V33" s="458"/>
      <c r="W33" s="458"/>
      <c r="X33" s="458"/>
      <c r="Y33" s="458"/>
      <c r="Z33" s="458"/>
      <c r="AA33" s="458"/>
      <c r="AB33" s="95"/>
    </row>
    <row r="34" spans="1:28" ht="18" customHeight="1" x14ac:dyDescent="0.75">
      <c r="A34" s="92"/>
      <c r="B34" s="462"/>
      <c r="C34" s="96"/>
      <c r="D34" s="427"/>
      <c r="E34" s="427"/>
      <c r="F34" s="427"/>
      <c r="G34" s="427"/>
      <c r="H34" s="96"/>
      <c r="I34" s="427"/>
      <c r="J34" s="427"/>
      <c r="K34" s="427"/>
      <c r="L34" s="427"/>
      <c r="M34" s="96"/>
      <c r="N34" s="427"/>
      <c r="O34" s="96"/>
      <c r="P34" s="464"/>
      <c r="Q34" s="464"/>
      <c r="R34" s="464"/>
      <c r="S34" s="93"/>
      <c r="T34" s="94"/>
      <c r="U34" s="458"/>
      <c r="V34" s="458"/>
      <c r="W34" s="458"/>
      <c r="X34" s="458"/>
      <c r="Y34" s="458"/>
      <c r="Z34" s="458"/>
      <c r="AA34" s="458"/>
      <c r="AB34" s="95"/>
    </row>
    <row r="35" spans="1:28" ht="18" customHeight="1" x14ac:dyDescent="0.75">
      <c r="A35" s="92"/>
      <c r="B35" s="461"/>
      <c r="C35" s="96"/>
      <c r="D35" s="426"/>
      <c r="E35" s="426"/>
      <c r="F35" s="426"/>
      <c r="G35" s="426"/>
      <c r="H35" s="96"/>
      <c r="I35" s="426"/>
      <c r="J35" s="426"/>
      <c r="K35" s="426"/>
      <c r="L35" s="426"/>
      <c r="M35" s="96"/>
      <c r="N35" s="426"/>
      <c r="O35" s="96"/>
      <c r="P35" s="463"/>
      <c r="Q35" s="463"/>
      <c r="R35" s="463"/>
      <c r="S35" s="93"/>
      <c r="T35" s="94"/>
      <c r="U35" s="458"/>
      <c r="V35" s="458"/>
      <c r="W35" s="458"/>
      <c r="X35" s="458"/>
      <c r="Y35" s="458"/>
      <c r="Z35" s="458"/>
      <c r="AA35" s="458"/>
      <c r="AB35" s="95"/>
    </row>
    <row r="36" spans="1:28" ht="18" customHeight="1" x14ac:dyDescent="0.75">
      <c r="A36" s="92"/>
      <c r="B36" s="462"/>
      <c r="C36" s="96"/>
      <c r="D36" s="427"/>
      <c r="E36" s="427"/>
      <c r="F36" s="427"/>
      <c r="G36" s="427"/>
      <c r="H36" s="96"/>
      <c r="I36" s="427"/>
      <c r="J36" s="427"/>
      <c r="K36" s="427"/>
      <c r="L36" s="427"/>
      <c r="M36" s="96"/>
      <c r="N36" s="427"/>
      <c r="O36" s="96"/>
      <c r="P36" s="464"/>
      <c r="Q36" s="464"/>
      <c r="R36" s="464"/>
      <c r="S36" s="93"/>
      <c r="T36" s="94"/>
      <c r="U36" s="458"/>
      <c r="V36" s="458"/>
      <c r="W36" s="458"/>
      <c r="X36" s="458"/>
      <c r="Y36" s="458"/>
      <c r="Z36" s="458"/>
      <c r="AA36" s="458"/>
      <c r="AB36" s="95"/>
    </row>
    <row r="37" spans="1:28" ht="18" customHeight="1" x14ac:dyDescent="0.75">
      <c r="A37" s="92"/>
      <c r="B37" s="461"/>
      <c r="C37" s="96"/>
      <c r="D37" s="426"/>
      <c r="E37" s="426"/>
      <c r="F37" s="426"/>
      <c r="G37" s="426"/>
      <c r="H37" s="96"/>
      <c r="I37" s="426"/>
      <c r="J37" s="426"/>
      <c r="K37" s="426"/>
      <c r="L37" s="426"/>
      <c r="M37" s="96"/>
      <c r="N37" s="426"/>
      <c r="O37" s="96"/>
      <c r="P37" s="463"/>
      <c r="Q37" s="463"/>
      <c r="R37" s="463"/>
      <c r="S37" s="93"/>
      <c r="T37" s="94"/>
      <c r="U37" s="458"/>
      <c r="V37" s="458"/>
      <c r="W37" s="458"/>
      <c r="X37" s="458"/>
      <c r="Y37" s="458"/>
      <c r="Z37" s="458"/>
      <c r="AA37" s="458"/>
      <c r="AB37" s="95"/>
    </row>
    <row r="38" spans="1:28" ht="18" customHeight="1" x14ac:dyDescent="0.75">
      <c r="A38" s="92"/>
      <c r="B38" s="462"/>
      <c r="C38" s="96"/>
      <c r="D38" s="427"/>
      <c r="E38" s="427"/>
      <c r="F38" s="427"/>
      <c r="G38" s="427"/>
      <c r="H38" s="96"/>
      <c r="I38" s="427"/>
      <c r="J38" s="427"/>
      <c r="K38" s="427"/>
      <c r="L38" s="427"/>
      <c r="M38" s="96"/>
      <c r="N38" s="427"/>
      <c r="O38" s="96"/>
      <c r="P38" s="464"/>
      <c r="Q38" s="464"/>
      <c r="R38" s="464"/>
      <c r="S38" s="93"/>
      <c r="T38" s="94"/>
      <c r="U38" s="458"/>
      <c r="V38" s="458"/>
      <c r="W38" s="458"/>
      <c r="X38" s="458"/>
      <c r="Y38" s="458"/>
      <c r="Z38" s="458"/>
      <c r="AA38" s="458"/>
      <c r="AB38" s="95"/>
    </row>
    <row r="39" spans="1:28" ht="18" customHeight="1" x14ac:dyDescent="0.75">
      <c r="A39" s="92"/>
      <c r="B39" s="461"/>
      <c r="C39" s="96"/>
      <c r="D39" s="426"/>
      <c r="E39" s="426"/>
      <c r="F39" s="426"/>
      <c r="G39" s="426"/>
      <c r="H39" s="96"/>
      <c r="I39" s="426"/>
      <c r="J39" s="426"/>
      <c r="K39" s="426"/>
      <c r="L39" s="426"/>
      <c r="M39" s="96"/>
      <c r="N39" s="426"/>
      <c r="O39" s="96"/>
      <c r="P39" s="463"/>
      <c r="Q39" s="463"/>
      <c r="R39" s="463"/>
      <c r="S39" s="93"/>
      <c r="T39" s="94"/>
      <c r="U39" s="458"/>
      <c r="V39" s="458"/>
      <c r="W39" s="458"/>
      <c r="X39" s="458"/>
      <c r="Y39" s="458"/>
      <c r="Z39" s="458"/>
      <c r="AA39" s="458"/>
      <c r="AB39" s="95"/>
    </row>
    <row r="40" spans="1:28" ht="18.75" customHeight="1" x14ac:dyDescent="0.75">
      <c r="A40" s="92"/>
      <c r="B40" s="462"/>
      <c r="C40" s="96"/>
      <c r="D40" s="427"/>
      <c r="E40" s="427"/>
      <c r="F40" s="427"/>
      <c r="G40" s="427"/>
      <c r="H40" s="96"/>
      <c r="I40" s="427"/>
      <c r="J40" s="427"/>
      <c r="K40" s="427"/>
      <c r="L40" s="427"/>
      <c r="M40" s="96"/>
      <c r="N40" s="427"/>
      <c r="O40" s="96"/>
      <c r="P40" s="464"/>
      <c r="Q40" s="464"/>
      <c r="R40" s="464"/>
      <c r="S40" s="93"/>
      <c r="T40" s="94"/>
      <c r="U40" s="458"/>
      <c r="V40" s="458"/>
      <c r="W40" s="458"/>
      <c r="X40" s="458"/>
      <c r="Y40" s="458"/>
      <c r="Z40" s="458"/>
      <c r="AA40" s="458"/>
      <c r="AB40" s="95"/>
    </row>
    <row r="41" spans="1:28" ht="18.75" customHeight="1" x14ac:dyDescent="0.75">
      <c r="A41" s="92"/>
      <c r="B41" s="461"/>
      <c r="C41" s="96"/>
      <c r="D41" s="426"/>
      <c r="E41" s="426"/>
      <c r="F41" s="426"/>
      <c r="G41" s="426"/>
      <c r="H41" s="96"/>
      <c r="I41" s="426"/>
      <c r="J41" s="426"/>
      <c r="K41" s="426"/>
      <c r="L41" s="426"/>
      <c r="M41" s="96"/>
      <c r="N41" s="426"/>
      <c r="O41" s="96"/>
      <c r="P41" s="463"/>
      <c r="Q41" s="463"/>
      <c r="R41" s="463"/>
      <c r="S41" s="93"/>
      <c r="T41" s="94"/>
      <c r="U41" s="458"/>
      <c r="V41" s="458"/>
      <c r="W41" s="458"/>
      <c r="X41" s="458"/>
      <c r="Y41" s="458"/>
      <c r="Z41" s="458"/>
      <c r="AA41" s="458"/>
      <c r="AB41" s="95"/>
    </row>
    <row r="42" spans="1:28" ht="18.75" customHeight="1" x14ac:dyDescent="0.75">
      <c r="A42" s="92"/>
      <c r="B42" s="462"/>
      <c r="C42" s="96"/>
      <c r="D42" s="427"/>
      <c r="E42" s="427"/>
      <c r="F42" s="427"/>
      <c r="G42" s="427"/>
      <c r="H42" s="96"/>
      <c r="I42" s="427"/>
      <c r="J42" s="427"/>
      <c r="K42" s="427"/>
      <c r="L42" s="427"/>
      <c r="M42" s="96"/>
      <c r="N42" s="427"/>
      <c r="O42" s="96"/>
      <c r="P42" s="464"/>
      <c r="Q42" s="464"/>
      <c r="R42" s="464"/>
      <c r="S42" s="93"/>
      <c r="T42" s="94"/>
      <c r="U42" s="458"/>
      <c r="V42" s="458"/>
      <c r="W42" s="458"/>
      <c r="X42" s="458"/>
      <c r="Y42" s="458"/>
      <c r="Z42" s="458"/>
      <c r="AA42" s="458"/>
      <c r="AB42" s="95"/>
    </row>
    <row r="43" spans="1:28" ht="18.75" customHeight="1" x14ac:dyDescent="0.75">
      <c r="A43" s="92"/>
      <c r="P43" s="465">
        <f>SUM(P33:R42)</f>
        <v>0</v>
      </c>
      <c r="Q43" s="465"/>
      <c r="R43" s="465"/>
      <c r="S43" s="93"/>
      <c r="T43" s="94"/>
      <c r="U43" s="458"/>
      <c r="V43" s="458"/>
      <c r="W43" s="458"/>
      <c r="X43" s="458"/>
      <c r="Y43" s="458"/>
      <c r="Z43" s="458"/>
      <c r="AA43" s="458"/>
      <c r="AB43" s="95"/>
    </row>
    <row r="44" spans="1:28" ht="18.75" customHeight="1" thickBot="1" x14ac:dyDescent="0.8">
      <c r="A44" s="92"/>
      <c r="N44" s="101" t="s">
        <v>260</v>
      </c>
      <c r="O44" s="101"/>
      <c r="P44" s="434"/>
      <c r="Q44" s="434"/>
      <c r="R44" s="434"/>
      <c r="S44" s="93"/>
      <c r="T44" s="94"/>
      <c r="U44" s="458"/>
      <c r="V44" s="458"/>
      <c r="W44" s="458"/>
      <c r="X44" s="458"/>
      <c r="Y44" s="458"/>
      <c r="Z44" s="458"/>
      <c r="AA44" s="458"/>
      <c r="AB44" s="95"/>
    </row>
    <row r="45" spans="1:28" ht="8.25" customHeight="1" thickTop="1" x14ac:dyDescent="0.75">
      <c r="A45" s="92"/>
      <c r="S45" s="93"/>
      <c r="T45" s="94"/>
      <c r="U45" s="458"/>
      <c r="V45" s="458"/>
      <c r="W45" s="458"/>
      <c r="X45" s="458"/>
      <c r="Y45" s="458"/>
      <c r="Z45" s="458"/>
      <c r="AA45" s="458"/>
      <c r="AB45" s="95"/>
    </row>
    <row r="46" spans="1:28" ht="18.75" customHeight="1" x14ac:dyDescent="0.75">
      <c r="A46" s="92"/>
      <c r="B46" s="36" t="s">
        <v>261</v>
      </c>
      <c r="S46" s="93"/>
      <c r="T46" s="94"/>
      <c r="U46" s="458"/>
      <c r="V46" s="458"/>
      <c r="W46" s="458"/>
      <c r="X46" s="458"/>
      <c r="Y46" s="458"/>
      <c r="Z46" s="458"/>
      <c r="AA46" s="458"/>
      <c r="AB46" s="95"/>
    </row>
    <row r="47" spans="1:28" ht="18.75" customHeight="1" x14ac:dyDescent="0.75">
      <c r="A47" s="92"/>
      <c r="S47" s="93"/>
      <c r="T47" s="94"/>
      <c r="U47" s="458"/>
      <c r="V47" s="458"/>
      <c r="W47" s="458"/>
      <c r="X47" s="458"/>
      <c r="Y47" s="458"/>
      <c r="Z47" s="458"/>
      <c r="AA47" s="458"/>
      <c r="AB47" s="95"/>
    </row>
    <row r="48" spans="1:28" ht="18.75" customHeight="1" x14ac:dyDescent="0.75">
      <c r="A48" s="92"/>
      <c r="B48" s="98" t="s">
        <v>262</v>
      </c>
      <c r="C48" s="98"/>
      <c r="D48" s="459" t="s">
        <v>263</v>
      </c>
      <c r="E48" s="459"/>
      <c r="F48" s="459"/>
      <c r="G48" s="459"/>
      <c r="H48" s="99"/>
      <c r="I48" s="459" t="s">
        <v>258</v>
      </c>
      <c r="J48" s="459"/>
      <c r="K48" s="459"/>
      <c r="L48" s="459"/>
      <c r="M48" s="459"/>
      <c r="N48" s="459"/>
      <c r="O48" s="99"/>
      <c r="P48" s="460" t="s">
        <v>259</v>
      </c>
      <c r="Q48" s="460"/>
      <c r="R48" s="460"/>
      <c r="S48" s="93"/>
      <c r="T48" s="94"/>
      <c r="U48" s="458"/>
      <c r="V48" s="458"/>
      <c r="W48" s="458"/>
      <c r="X48" s="458"/>
      <c r="Y48" s="458"/>
      <c r="Z48" s="458"/>
      <c r="AA48" s="458"/>
      <c r="AB48" s="95"/>
    </row>
    <row r="49" spans="1:28" ht="18.75" customHeight="1" x14ac:dyDescent="0.75">
      <c r="A49" s="92"/>
      <c r="B49" s="98"/>
      <c r="C49" s="98"/>
      <c r="D49" s="99"/>
      <c r="E49" s="99"/>
      <c r="F49" s="99"/>
      <c r="G49" s="99"/>
      <c r="H49" s="99"/>
      <c r="I49" s="99"/>
      <c r="J49" s="99"/>
      <c r="K49" s="99"/>
      <c r="L49" s="99"/>
      <c r="M49" s="99"/>
      <c r="N49" s="99"/>
      <c r="O49" s="99"/>
      <c r="P49" s="100"/>
      <c r="Q49" s="100"/>
      <c r="R49" s="100"/>
      <c r="S49" s="93"/>
      <c r="T49" s="94"/>
      <c r="U49" s="458"/>
      <c r="V49" s="458"/>
      <c r="W49" s="458"/>
      <c r="X49" s="458"/>
      <c r="Y49" s="458"/>
      <c r="Z49" s="458"/>
      <c r="AA49" s="458"/>
      <c r="AB49" s="95"/>
    </row>
    <row r="50" spans="1:28" ht="18.75" customHeight="1" x14ac:dyDescent="0.75">
      <c r="A50" s="92"/>
      <c r="B50" s="461"/>
      <c r="C50" s="96"/>
      <c r="D50" s="426"/>
      <c r="E50" s="426"/>
      <c r="F50" s="426"/>
      <c r="G50" s="426"/>
      <c r="H50" s="96"/>
      <c r="I50" s="426"/>
      <c r="J50" s="426"/>
      <c r="K50" s="426"/>
      <c r="L50" s="426"/>
      <c r="M50" s="426"/>
      <c r="N50" s="426"/>
      <c r="O50" s="96"/>
      <c r="P50" s="463"/>
      <c r="Q50" s="463"/>
      <c r="R50" s="463"/>
      <c r="S50" s="93"/>
      <c r="T50" s="94"/>
      <c r="U50" s="458"/>
      <c r="V50" s="458"/>
      <c r="W50" s="458"/>
      <c r="X50" s="458"/>
      <c r="Y50" s="458"/>
      <c r="Z50" s="458"/>
      <c r="AA50" s="458"/>
      <c r="AB50" s="95"/>
    </row>
    <row r="51" spans="1:28" ht="18.75" customHeight="1" x14ac:dyDescent="0.75">
      <c r="A51" s="92"/>
      <c r="B51" s="462"/>
      <c r="C51" s="96"/>
      <c r="D51" s="427"/>
      <c r="E51" s="427"/>
      <c r="F51" s="427"/>
      <c r="G51" s="427"/>
      <c r="H51" s="96"/>
      <c r="I51" s="427"/>
      <c r="J51" s="427"/>
      <c r="K51" s="427"/>
      <c r="L51" s="427"/>
      <c r="M51" s="427"/>
      <c r="N51" s="427"/>
      <c r="O51" s="96"/>
      <c r="P51" s="464"/>
      <c r="Q51" s="464"/>
      <c r="R51" s="464"/>
      <c r="S51" s="93"/>
      <c r="T51" s="94"/>
      <c r="U51" s="458"/>
      <c r="V51" s="458"/>
      <c r="W51" s="458"/>
      <c r="X51" s="458"/>
      <c r="Y51" s="458"/>
      <c r="Z51" s="458"/>
      <c r="AA51" s="458"/>
      <c r="AB51" s="95"/>
    </row>
    <row r="52" spans="1:28" ht="18.75" customHeight="1" x14ac:dyDescent="0.75">
      <c r="A52" s="92"/>
      <c r="B52" s="461"/>
      <c r="C52" s="96"/>
      <c r="D52" s="426"/>
      <c r="E52" s="426"/>
      <c r="F52" s="426"/>
      <c r="G52" s="426"/>
      <c r="H52" s="96"/>
      <c r="I52" s="468"/>
      <c r="J52" s="468"/>
      <c r="K52" s="468"/>
      <c r="L52" s="468"/>
      <c r="M52" s="468"/>
      <c r="N52" s="468"/>
      <c r="O52" s="96"/>
      <c r="P52" s="463"/>
      <c r="Q52" s="463"/>
      <c r="R52" s="463"/>
      <c r="S52" s="93"/>
      <c r="T52" s="94"/>
      <c r="U52" s="458"/>
      <c r="V52" s="458"/>
      <c r="W52" s="458"/>
      <c r="X52" s="458"/>
      <c r="Y52" s="458"/>
      <c r="Z52" s="458"/>
      <c r="AA52" s="458"/>
      <c r="AB52" s="95"/>
    </row>
    <row r="53" spans="1:28" ht="18.75" customHeight="1" x14ac:dyDescent="0.75">
      <c r="A53" s="92"/>
      <c r="B53" s="462"/>
      <c r="C53" s="96"/>
      <c r="D53" s="427"/>
      <c r="E53" s="427"/>
      <c r="F53" s="427"/>
      <c r="G53" s="427"/>
      <c r="H53" s="96"/>
      <c r="I53" s="427"/>
      <c r="J53" s="427"/>
      <c r="K53" s="427"/>
      <c r="L53" s="427"/>
      <c r="M53" s="427"/>
      <c r="N53" s="427"/>
      <c r="O53" s="96"/>
      <c r="P53" s="464"/>
      <c r="Q53" s="464"/>
      <c r="R53" s="464"/>
      <c r="S53" s="93"/>
      <c r="T53" s="94"/>
      <c r="U53" s="458"/>
      <c r="V53" s="458"/>
      <c r="W53" s="458"/>
      <c r="X53" s="458"/>
      <c r="Y53" s="458"/>
      <c r="Z53" s="458"/>
      <c r="AA53" s="458"/>
      <c r="AB53" s="95"/>
    </row>
    <row r="54" spans="1:28" ht="18.75" customHeight="1" x14ac:dyDescent="0.75">
      <c r="A54" s="92"/>
      <c r="B54" s="461"/>
      <c r="C54" s="96"/>
      <c r="D54" s="426"/>
      <c r="E54" s="426"/>
      <c r="F54" s="426"/>
      <c r="G54" s="426"/>
      <c r="H54" s="96"/>
      <c r="I54" s="426"/>
      <c r="J54" s="426"/>
      <c r="K54" s="426"/>
      <c r="L54" s="426"/>
      <c r="M54" s="426"/>
      <c r="N54" s="426"/>
      <c r="O54" s="96"/>
      <c r="P54" s="463"/>
      <c r="Q54" s="463"/>
      <c r="R54" s="463"/>
      <c r="S54" s="93"/>
      <c r="T54" s="94"/>
      <c r="U54" s="458"/>
      <c r="V54" s="458"/>
      <c r="W54" s="458"/>
      <c r="X54" s="458"/>
      <c r="Y54" s="458"/>
      <c r="Z54" s="458"/>
      <c r="AA54" s="458"/>
      <c r="AB54" s="95"/>
    </row>
    <row r="55" spans="1:28" ht="18.75" customHeight="1" x14ac:dyDescent="0.75">
      <c r="A55" s="92"/>
      <c r="B55" s="462"/>
      <c r="C55" s="96"/>
      <c r="D55" s="427"/>
      <c r="E55" s="427"/>
      <c r="F55" s="427"/>
      <c r="G55" s="427"/>
      <c r="H55" s="96"/>
      <c r="I55" s="427"/>
      <c r="J55" s="427"/>
      <c r="K55" s="427"/>
      <c r="L55" s="427"/>
      <c r="M55" s="427"/>
      <c r="N55" s="427"/>
      <c r="O55" s="96"/>
      <c r="P55" s="464"/>
      <c r="Q55" s="464"/>
      <c r="R55" s="464"/>
      <c r="S55" s="93"/>
      <c r="T55" s="94"/>
      <c r="U55" s="458"/>
      <c r="V55" s="458"/>
      <c r="W55" s="458"/>
      <c r="X55" s="458"/>
      <c r="Y55" s="458"/>
      <c r="Z55" s="458"/>
      <c r="AA55" s="458"/>
      <c r="AB55" s="95"/>
    </row>
    <row r="56" spans="1:28" ht="18.75" customHeight="1" x14ac:dyDescent="0.75">
      <c r="A56" s="92"/>
      <c r="P56" s="465">
        <f>SUM(P50:R55)</f>
        <v>0</v>
      </c>
      <c r="Q56" s="465"/>
      <c r="R56" s="465"/>
      <c r="S56" s="93"/>
      <c r="T56" s="94"/>
      <c r="U56" s="458"/>
      <c r="V56" s="458"/>
      <c r="W56" s="458"/>
      <c r="X56" s="458"/>
      <c r="Y56" s="458"/>
      <c r="Z56" s="458"/>
      <c r="AA56" s="458"/>
      <c r="AB56" s="95"/>
    </row>
    <row r="57" spans="1:28" ht="18.75" customHeight="1" thickBot="1" x14ac:dyDescent="0.8">
      <c r="A57" s="92"/>
      <c r="N57" s="101" t="s">
        <v>260</v>
      </c>
      <c r="O57" s="101"/>
      <c r="P57" s="434"/>
      <c r="Q57" s="434"/>
      <c r="R57" s="434"/>
      <c r="S57" s="93"/>
      <c r="T57" s="94"/>
      <c r="U57" s="458"/>
      <c r="V57" s="458"/>
      <c r="W57" s="458"/>
      <c r="X57" s="458"/>
      <c r="Y57" s="458"/>
      <c r="Z57" s="458"/>
      <c r="AA57" s="458"/>
      <c r="AB57" s="95"/>
    </row>
    <row r="58" spans="1:28" ht="18.75" customHeight="1" thickTop="1" x14ac:dyDescent="0.75">
      <c r="A58" s="92"/>
      <c r="S58" s="93"/>
      <c r="T58" s="94"/>
      <c r="U58" s="458"/>
      <c r="V58" s="458"/>
      <c r="W58" s="458"/>
      <c r="X58" s="458"/>
      <c r="Y58" s="458"/>
      <c r="Z58" s="458"/>
      <c r="AA58" s="458"/>
      <c r="AB58" s="95"/>
    </row>
    <row r="59" spans="1:28" ht="7.5" customHeight="1" x14ac:dyDescent="0.75">
      <c r="A59" s="92"/>
      <c r="S59" s="93"/>
      <c r="T59" s="94"/>
      <c r="U59" s="458"/>
      <c r="V59" s="458"/>
      <c r="W59" s="458"/>
      <c r="X59" s="458"/>
      <c r="Y59" s="458"/>
      <c r="Z59" s="458"/>
      <c r="AA59" s="458"/>
      <c r="AB59" s="95"/>
    </row>
    <row r="60" spans="1:28" x14ac:dyDescent="0.75">
      <c r="A60" s="92"/>
      <c r="E60" s="430"/>
      <c r="F60" s="430"/>
      <c r="G60" s="430"/>
      <c r="H60" s="430"/>
      <c r="I60" s="430"/>
      <c r="J60" s="430"/>
      <c r="K60" s="430"/>
      <c r="L60" s="430"/>
      <c r="P60" s="466"/>
      <c r="Q60" s="466"/>
      <c r="R60" s="466"/>
      <c r="S60" s="93"/>
      <c r="T60" s="94"/>
      <c r="U60" s="458"/>
      <c r="V60" s="458"/>
      <c r="W60" s="458"/>
      <c r="X60" s="458"/>
      <c r="Y60" s="458"/>
      <c r="Z60" s="458"/>
      <c r="AA60" s="458"/>
      <c r="AB60" s="95"/>
    </row>
    <row r="61" spans="1:28" x14ac:dyDescent="0.75">
      <c r="A61" s="92"/>
      <c r="B61" s="394" t="s">
        <v>243</v>
      </c>
      <c r="C61" s="394"/>
      <c r="D61" s="394"/>
      <c r="E61" s="431"/>
      <c r="F61" s="431"/>
      <c r="G61" s="431"/>
      <c r="H61" s="431"/>
      <c r="I61" s="431"/>
      <c r="J61" s="431"/>
      <c r="K61" s="431"/>
      <c r="L61" s="431"/>
      <c r="N61" s="102" t="s">
        <v>244</v>
      </c>
      <c r="P61" s="467"/>
      <c r="Q61" s="467"/>
      <c r="R61" s="467"/>
      <c r="S61" s="93"/>
      <c r="T61" s="94"/>
      <c r="U61" s="458"/>
      <c r="V61" s="458"/>
      <c r="W61" s="458"/>
      <c r="X61" s="458"/>
      <c r="Y61" s="458"/>
      <c r="Z61" s="458"/>
      <c r="AA61" s="458"/>
      <c r="AB61" s="95"/>
    </row>
    <row r="62" spans="1:28" ht="12" customHeight="1" thickBot="1" x14ac:dyDescent="0.8">
      <c r="A62" s="103"/>
      <c r="B62" s="104"/>
      <c r="C62" s="104"/>
      <c r="D62" s="104"/>
      <c r="E62" s="104"/>
      <c r="F62" s="104"/>
      <c r="G62" s="104"/>
      <c r="H62" s="104"/>
      <c r="I62" s="104"/>
      <c r="J62" s="104"/>
      <c r="K62" s="104"/>
      <c r="L62" s="104"/>
      <c r="M62" s="104"/>
      <c r="N62" s="104"/>
      <c r="O62" s="104"/>
      <c r="P62" s="104"/>
      <c r="Q62" s="104"/>
      <c r="R62" s="104"/>
      <c r="S62" s="105"/>
      <c r="T62" s="106"/>
      <c r="U62" s="104"/>
      <c r="V62" s="104"/>
      <c r="W62" s="104"/>
      <c r="X62" s="104"/>
      <c r="Y62" s="104"/>
      <c r="Z62" s="104"/>
      <c r="AA62" s="104"/>
      <c r="AB62" s="107"/>
    </row>
  </sheetData>
  <mergeCells count="63">
    <mergeCell ref="P56:R57"/>
    <mergeCell ref="E60:L61"/>
    <mergeCell ref="P60:R61"/>
    <mergeCell ref="B61:D61"/>
    <mergeCell ref="B52:B53"/>
    <mergeCell ref="D52:G53"/>
    <mergeCell ref="I52:N53"/>
    <mergeCell ref="P52:R53"/>
    <mergeCell ref="B54:B55"/>
    <mergeCell ref="D54:G55"/>
    <mergeCell ref="I54:N55"/>
    <mergeCell ref="P54:R55"/>
    <mergeCell ref="P43:R44"/>
    <mergeCell ref="D48:G48"/>
    <mergeCell ref="I48:N48"/>
    <mergeCell ref="P48:R48"/>
    <mergeCell ref="B50:B51"/>
    <mergeCell ref="D50:G51"/>
    <mergeCell ref="I50:N51"/>
    <mergeCell ref="P50:R51"/>
    <mergeCell ref="B39:B40"/>
    <mergeCell ref="D39:G40"/>
    <mergeCell ref="I39:L40"/>
    <mergeCell ref="N39:N40"/>
    <mergeCell ref="P39:R40"/>
    <mergeCell ref="B41:B42"/>
    <mergeCell ref="D41:G42"/>
    <mergeCell ref="I41:L42"/>
    <mergeCell ref="N41:N42"/>
    <mergeCell ref="P41:R42"/>
    <mergeCell ref="B35:B36"/>
    <mergeCell ref="D35:G36"/>
    <mergeCell ref="I35:L36"/>
    <mergeCell ref="N35:N36"/>
    <mergeCell ref="P35:R36"/>
    <mergeCell ref="B37:B38"/>
    <mergeCell ref="D37:G38"/>
    <mergeCell ref="I37:L38"/>
    <mergeCell ref="N37:N38"/>
    <mergeCell ref="P37:R38"/>
    <mergeCell ref="I31:L31"/>
    <mergeCell ref="P31:R31"/>
    <mergeCell ref="B33:B34"/>
    <mergeCell ref="D33:G34"/>
    <mergeCell ref="I33:L34"/>
    <mergeCell ref="N33:N34"/>
    <mergeCell ref="P33:R34"/>
    <mergeCell ref="P26:R27"/>
    <mergeCell ref="B2:AA2"/>
    <mergeCell ref="E5:I6"/>
    <mergeCell ref="P5:R6"/>
    <mergeCell ref="U5:AA5"/>
    <mergeCell ref="B6:D6"/>
    <mergeCell ref="E8:I9"/>
    <mergeCell ref="N8:R9"/>
    <mergeCell ref="B9:D9"/>
    <mergeCell ref="P11:R12"/>
    <mergeCell ref="P14:R15"/>
    <mergeCell ref="P17:R18"/>
    <mergeCell ref="P20:R21"/>
    <mergeCell ref="P23:R24"/>
    <mergeCell ref="U8:AA61"/>
    <mergeCell ref="D31:G31"/>
  </mergeCells>
  <pageMargins left="0.7" right="0.7" top="0.75" bottom="0.75" header="0.3" footer="0.3"/>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pageSetUpPr fitToPage="1"/>
  </sheetPr>
  <dimension ref="A1:AB62"/>
  <sheetViews>
    <sheetView zoomScale="55" zoomScaleNormal="55" workbookViewId="0">
      <selection activeCell="P11" sqref="P11:R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20" width="2.41796875" style="18" customWidth="1"/>
    <col min="21" max="22" width="9.26171875" style="18"/>
    <col min="23" max="23" width="19.26171875" style="18" customWidth="1"/>
    <col min="24" max="27" width="9.26171875" style="18"/>
    <col min="28" max="28" width="2.41796875" style="18" customWidth="1"/>
    <col min="29" max="16384" width="9.26171875" style="18"/>
  </cols>
  <sheetData>
    <row r="1" spans="1:28" s="79" customFormat="1" ht="12" customHeight="1" x14ac:dyDescent="0.75">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8" s="79" customFormat="1" ht="33.299999999999997" x14ac:dyDescent="1.2">
      <c r="A2" s="80"/>
      <c r="B2" s="419" t="s">
        <v>231</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81"/>
    </row>
    <row r="3" spans="1:28" s="79" customFormat="1" ht="12.75" customHeight="1" x14ac:dyDescent="0.75">
      <c r="A3" s="82"/>
      <c r="B3" s="83"/>
      <c r="C3" s="83"/>
      <c r="D3" s="84"/>
      <c r="E3" s="84"/>
      <c r="F3" s="84"/>
      <c r="G3" s="84"/>
      <c r="H3" s="84"/>
      <c r="I3" s="84"/>
      <c r="J3" s="84"/>
      <c r="K3" s="84"/>
      <c r="L3" s="84"/>
      <c r="M3" s="84"/>
      <c r="N3" s="84"/>
      <c r="O3" s="84"/>
      <c r="P3" s="84"/>
      <c r="Q3" s="84"/>
      <c r="R3" s="84"/>
      <c r="S3" s="84"/>
      <c r="T3" s="84"/>
      <c r="U3" s="85"/>
      <c r="V3" s="85"/>
      <c r="W3" s="85"/>
      <c r="X3" s="85"/>
      <c r="Y3" s="85"/>
      <c r="Z3" s="85"/>
      <c r="AA3" s="85"/>
      <c r="AB3" s="86"/>
    </row>
    <row r="4" spans="1:28" ht="12" customHeight="1" x14ac:dyDescent="0.75">
      <c r="A4" s="87"/>
      <c r="B4" s="88"/>
      <c r="C4" s="88"/>
      <c r="D4" s="88"/>
      <c r="E4" s="88"/>
      <c r="F4" s="88"/>
      <c r="G4" s="88"/>
      <c r="H4" s="88"/>
      <c r="I4" s="88"/>
      <c r="J4" s="88"/>
      <c r="K4" s="88"/>
      <c r="L4" s="88"/>
      <c r="M4" s="88"/>
      <c r="N4" s="88"/>
      <c r="O4" s="88"/>
      <c r="P4" s="88"/>
      <c r="Q4" s="88"/>
      <c r="R4" s="88"/>
      <c r="S4" s="89"/>
      <c r="T4" s="90"/>
      <c r="U4" s="88"/>
      <c r="V4" s="88"/>
      <c r="W4" s="88"/>
      <c r="X4" s="88"/>
      <c r="Y4" s="88"/>
      <c r="Z4" s="88"/>
      <c r="AA4" s="88"/>
      <c r="AB4" s="91"/>
    </row>
    <row r="5" spans="1:28" ht="18.75" customHeight="1" x14ac:dyDescent="0.75">
      <c r="A5" s="92"/>
      <c r="E5" s="426"/>
      <c r="F5" s="426"/>
      <c r="G5" s="426"/>
      <c r="H5" s="426"/>
      <c r="I5" s="426"/>
      <c r="P5" s="448"/>
      <c r="Q5" s="448"/>
      <c r="R5" s="448"/>
      <c r="S5" s="93"/>
      <c r="T5" s="94"/>
      <c r="U5" s="394" t="s">
        <v>242</v>
      </c>
      <c r="V5" s="394"/>
      <c r="W5" s="394"/>
      <c r="X5" s="394"/>
      <c r="Y5" s="394"/>
      <c r="Z5" s="394"/>
      <c r="AA5" s="394"/>
      <c r="AB5" s="95"/>
    </row>
    <row r="6" spans="1:28" ht="18.75" customHeight="1" x14ac:dyDescent="0.75">
      <c r="A6" s="92"/>
      <c r="B6" s="426" t="s">
        <v>232</v>
      </c>
      <c r="C6" s="426"/>
      <c r="D6" s="426"/>
      <c r="E6" s="427"/>
      <c r="F6" s="427"/>
      <c r="G6" s="427"/>
      <c r="H6" s="427"/>
      <c r="I6" s="427"/>
      <c r="L6" s="18" t="s">
        <v>233</v>
      </c>
      <c r="P6" s="449"/>
      <c r="Q6" s="449"/>
      <c r="R6" s="449"/>
      <c r="S6" s="93"/>
      <c r="T6" s="94"/>
      <c r="AB6" s="95"/>
    </row>
    <row r="7" spans="1:28" ht="7.5" customHeight="1" x14ac:dyDescent="0.75">
      <c r="A7" s="92"/>
      <c r="B7" s="96"/>
      <c r="C7" s="96"/>
      <c r="D7" s="96"/>
      <c r="E7" s="96"/>
      <c r="F7" s="96"/>
      <c r="G7" s="96"/>
      <c r="H7" s="96"/>
      <c r="I7" s="96"/>
      <c r="J7" s="96"/>
      <c r="K7" s="96"/>
      <c r="L7" s="96"/>
      <c r="M7" s="96"/>
      <c r="N7" s="96"/>
      <c r="O7" s="96"/>
      <c r="P7" s="96"/>
      <c r="Q7" s="96"/>
      <c r="R7" s="96"/>
      <c r="S7" s="93"/>
      <c r="T7" s="94"/>
      <c r="AB7" s="95"/>
    </row>
    <row r="8" spans="1:28" ht="18.75" customHeight="1" x14ac:dyDescent="0.75">
      <c r="A8" s="92"/>
      <c r="E8" s="430"/>
      <c r="F8" s="430"/>
      <c r="G8" s="430"/>
      <c r="H8" s="430"/>
      <c r="I8" s="430"/>
      <c r="N8" s="426"/>
      <c r="O8" s="426"/>
      <c r="P8" s="426"/>
      <c r="Q8" s="426"/>
      <c r="R8" s="426"/>
      <c r="S8" s="93"/>
      <c r="T8" s="94"/>
      <c r="U8" s="458"/>
      <c r="V8" s="458"/>
      <c r="W8" s="458"/>
      <c r="X8" s="458"/>
      <c r="Y8" s="458"/>
      <c r="Z8" s="458"/>
      <c r="AA8" s="458"/>
      <c r="AB8" s="95"/>
    </row>
    <row r="9" spans="1:28" ht="18.75" customHeight="1" x14ac:dyDescent="0.75">
      <c r="A9" s="92"/>
      <c r="B9" s="426" t="s">
        <v>234</v>
      </c>
      <c r="C9" s="426"/>
      <c r="D9" s="426"/>
      <c r="E9" s="431"/>
      <c r="F9" s="431"/>
      <c r="G9" s="431"/>
      <c r="H9" s="431"/>
      <c r="I9" s="431"/>
      <c r="L9" s="96" t="s">
        <v>235</v>
      </c>
      <c r="M9" s="97"/>
      <c r="N9" s="427"/>
      <c r="O9" s="427"/>
      <c r="P9" s="427"/>
      <c r="Q9" s="427"/>
      <c r="R9" s="427"/>
      <c r="S9" s="93"/>
      <c r="T9" s="94"/>
      <c r="U9" s="458"/>
      <c r="V9" s="458"/>
      <c r="W9" s="458"/>
      <c r="X9" s="458"/>
      <c r="Y9" s="458"/>
      <c r="Z9" s="458"/>
      <c r="AA9" s="458"/>
      <c r="AB9" s="95"/>
    </row>
    <row r="10" spans="1:28" ht="8.25" customHeight="1" x14ac:dyDescent="0.75">
      <c r="A10" s="92"/>
      <c r="S10" s="93"/>
      <c r="T10" s="94"/>
      <c r="U10" s="458"/>
      <c r="V10" s="458"/>
      <c r="W10" s="458"/>
      <c r="X10" s="458"/>
      <c r="Y10" s="458"/>
      <c r="Z10" s="458"/>
      <c r="AA10" s="458"/>
      <c r="AB10" s="95"/>
    </row>
    <row r="11" spans="1:28" ht="18.75" customHeight="1" x14ac:dyDescent="0.75">
      <c r="A11" s="92"/>
      <c r="P11" s="423"/>
      <c r="Q11" s="423"/>
      <c r="R11" s="423"/>
      <c r="S11" s="93"/>
      <c r="T11" s="94"/>
      <c r="U11" s="458"/>
      <c r="V11" s="458"/>
      <c r="W11" s="458"/>
      <c r="X11" s="458"/>
      <c r="Y11" s="458"/>
      <c r="Z11" s="458"/>
      <c r="AA11" s="458"/>
      <c r="AB11" s="95"/>
    </row>
    <row r="12" spans="1:28" ht="18.75" customHeight="1" x14ac:dyDescent="0.75">
      <c r="A12" s="92"/>
      <c r="C12" s="36"/>
      <c r="D12" s="36" t="s">
        <v>236</v>
      </c>
      <c r="F12" s="36"/>
      <c r="G12" s="36"/>
      <c r="H12" s="36"/>
      <c r="I12" s="36"/>
      <c r="J12" s="36"/>
      <c r="K12" s="36"/>
      <c r="L12" s="36"/>
      <c r="M12" s="36"/>
      <c r="N12" s="36"/>
      <c r="O12" s="36"/>
      <c r="P12" s="424"/>
      <c r="Q12" s="424"/>
      <c r="R12" s="424"/>
      <c r="S12" s="93"/>
      <c r="T12" s="94"/>
      <c r="U12" s="458"/>
      <c r="V12" s="458"/>
      <c r="W12" s="458"/>
      <c r="X12" s="458"/>
      <c r="Y12" s="458"/>
      <c r="Z12" s="458"/>
      <c r="AA12" s="458"/>
      <c r="AB12" s="95"/>
    </row>
    <row r="13" spans="1:28" ht="8.25" customHeight="1" x14ac:dyDescent="0.75">
      <c r="A13" s="92"/>
      <c r="S13" s="93"/>
      <c r="T13" s="94"/>
      <c r="U13" s="458"/>
      <c r="V13" s="458"/>
      <c r="W13" s="458"/>
      <c r="X13" s="458"/>
      <c r="Y13" s="458"/>
      <c r="Z13" s="458"/>
      <c r="AA13" s="458"/>
      <c r="AB13" s="95"/>
    </row>
    <row r="14" spans="1:28" ht="18.75" customHeight="1" x14ac:dyDescent="0.75">
      <c r="A14" s="92"/>
      <c r="P14" s="423">
        <f>P43</f>
        <v>0</v>
      </c>
      <c r="Q14" s="423"/>
      <c r="R14" s="423"/>
      <c r="S14" s="93"/>
      <c r="T14" s="94"/>
      <c r="U14" s="458"/>
      <c r="V14" s="458"/>
      <c r="W14" s="458"/>
      <c r="X14" s="458"/>
      <c r="Y14" s="458"/>
      <c r="Z14" s="458"/>
      <c r="AA14" s="458"/>
      <c r="AB14" s="95"/>
    </row>
    <row r="15" spans="1:28" ht="18.75" customHeight="1" x14ac:dyDescent="0.75">
      <c r="A15" s="92"/>
      <c r="C15" s="36"/>
      <c r="D15" s="36" t="s">
        <v>252</v>
      </c>
      <c r="P15" s="424"/>
      <c r="Q15" s="424"/>
      <c r="R15" s="424"/>
      <c r="S15" s="93"/>
      <c r="T15" s="94"/>
      <c r="U15" s="458"/>
      <c r="V15" s="458"/>
      <c r="W15" s="458"/>
      <c r="X15" s="458"/>
      <c r="Y15" s="458"/>
      <c r="Z15" s="458"/>
      <c r="AA15" s="458"/>
      <c r="AB15" s="95"/>
    </row>
    <row r="16" spans="1:28" ht="7.5" customHeight="1" x14ac:dyDescent="0.75">
      <c r="A16" s="92"/>
      <c r="S16" s="93"/>
      <c r="T16" s="94"/>
      <c r="U16" s="458"/>
      <c r="V16" s="458"/>
      <c r="W16" s="458"/>
      <c r="X16" s="458"/>
      <c r="Y16" s="458"/>
      <c r="Z16" s="458"/>
      <c r="AA16" s="458"/>
      <c r="AB16" s="95"/>
    </row>
    <row r="17" spans="1:28" ht="18" customHeight="1" x14ac:dyDescent="0.75">
      <c r="A17" s="92"/>
      <c r="P17" s="423">
        <f>-P56</f>
        <v>0</v>
      </c>
      <c r="Q17" s="423"/>
      <c r="R17" s="423"/>
      <c r="S17" s="93"/>
      <c r="T17" s="94"/>
      <c r="U17" s="458"/>
      <c r="V17" s="458"/>
      <c r="W17" s="458"/>
      <c r="X17" s="458"/>
      <c r="Y17" s="458"/>
      <c r="Z17" s="458"/>
      <c r="AA17" s="458"/>
      <c r="AB17" s="95"/>
    </row>
    <row r="18" spans="1:28" ht="18" customHeight="1" x14ac:dyDescent="0.75">
      <c r="A18" s="92"/>
      <c r="C18" s="36"/>
      <c r="D18" s="36" t="s">
        <v>253</v>
      </c>
      <c r="P18" s="424"/>
      <c r="Q18" s="424"/>
      <c r="R18" s="424"/>
      <c r="S18" s="93"/>
      <c r="T18" s="94"/>
      <c r="U18" s="458"/>
      <c r="V18" s="458"/>
      <c r="W18" s="458"/>
      <c r="X18" s="458"/>
      <c r="Y18" s="458"/>
      <c r="Z18" s="458"/>
      <c r="AA18" s="458"/>
      <c r="AB18" s="95"/>
    </row>
    <row r="19" spans="1:28" ht="8.25" customHeight="1" x14ac:dyDescent="0.75">
      <c r="A19" s="92"/>
      <c r="S19" s="93"/>
      <c r="T19" s="94"/>
      <c r="U19" s="458"/>
      <c r="V19" s="458"/>
      <c r="W19" s="458"/>
      <c r="X19" s="458"/>
      <c r="Y19" s="458"/>
      <c r="Z19" s="458"/>
      <c r="AA19" s="458"/>
      <c r="AB19" s="95"/>
    </row>
    <row r="20" spans="1:28" ht="18" customHeight="1" x14ac:dyDescent="0.75">
      <c r="A20" s="92"/>
      <c r="P20" s="423">
        <f>P11+P14+P17</f>
        <v>0</v>
      </c>
      <c r="Q20" s="423"/>
      <c r="R20" s="423"/>
      <c r="S20" s="93"/>
      <c r="T20" s="94"/>
      <c r="U20" s="458"/>
      <c r="V20" s="458"/>
      <c r="W20" s="458"/>
      <c r="X20" s="458"/>
      <c r="Y20" s="458"/>
      <c r="Z20" s="458"/>
      <c r="AA20" s="458"/>
      <c r="AB20" s="95"/>
    </row>
    <row r="21" spans="1:28" ht="18" customHeight="1" x14ac:dyDescent="0.75">
      <c r="A21" s="92"/>
      <c r="C21" s="36"/>
      <c r="D21" s="36" t="s">
        <v>239</v>
      </c>
      <c r="F21" s="36"/>
      <c r="G21" s="36"/>
      <c r="H21" s="36"/>
      <c r="I21" s="36"/>
      <c r="J21" s="36"/>
      <c r="K21" s="36"/>
      <c r="L21" s="36"/>
      <c r="M21" s="36"/>
      <c r="N21" s="36"/>
      <c r="O21" s="36"/>
      <c r="P21" s="424"/>
      <c r="Q21" s="424"/>
      <c r="R21" s="424"/>
      <c r="S21" s="93"/>
      <c r="T21" s="94"/>
      <c r="U21" s="458"/>
      <c r="V21" s="458"/>
      <c r="W21" s="458"/>
      <c r="X21" s="458"/>
      <c r="Y21" s="458"/>
      <c r="Z21" s="458"/>
      <c r="AA21" s="458"/>
      <c r="AB21" s="95"/>
    </row>
    <row r="22" spans="1:28" ht="8.25" customHeight="1" x14ac:dyDescent="0.75">
      <c r="A22" s="92"/>
      <c r="S22" s="93"/>
      <c r="T22" s="94"/>
      <c r="U22" s="458"/>
      <c r="V22" s="458"/>
      <c r="W22" s="458"/>
      <c r="X22" s="458"/>
      <c r="Y22" s="458"/>
      <c r="Z22" s="458"/>
      <c r="AA22" s="458"/>
      <c r="AB22" s="95"/>
    </row>
    <row r="23" spans="1:28" ht="18" customHeight="1" x14ac:dyDescent="0.75">
      <c r="A23" s="92"/>
      <c r="P23" s="423"/>
      <c r="Q23" s="423"/>
      <c r="R23" s="423"/>
      <c r="S23" s="93"/>
      <c r="T23" s="94"/>
      <c r="U23" s="458"/>
      <c r="V23" s="458"/>
      <c r="W23" s="458"/>
      <c r="X23" s="458"/>
      <c r="Y23" s="458"/>
      <c r="Z23" s="458"/>
      <c r="AA23" s="458"/>
      <c r="AB23" s="95"/>
    </row>
    <row r="24" spans="1:28" ht="18" customHeight="1" x14ac:dyDescent="0.75">
      <c r="A24" s="92"/>
      <c r="D24" s="36" t="s">
        <v>240</v>
      </c>
      <c r="F24" s="36"/>
      <c r="G24" s="36"/>
      <c r="H24" s="36"/>
      <c r="I24" s="36"/>
      <c r="J24" s="36"/>
      <c r="K24" s="36"/>
      <c r="L24" s="36"/>
      <c r="M24" s="36"/>
      <c r="N24" s="36"/>
      <c r="O24" s="36"/>
      <c r="P24" s="424"/>
      <c r="Q24" s="424"/>
      <c r="R24" s="424"/>
      <c r="S24" s="93"/>
      <c r="T24" s="94"/>
      <c r="U24" s="458"/>
      <c r="V24" s="458"/>
      <c r="W24" s="458"/>
      <c r="X24" s="458"/>
      <c r="Y24" s="458"/>
      <c r="Z24" s="458"/>
      <c r="AA24" s="458"/>
      <c r="AB24" s="95"/>
    </row>
    <row r="25" spans="1:28" ht="8.25" customHeight="1" x14ac:dyDescent="0.75">
      <c r="A25" s="92"/>
      <c r="S25" s="93"/>
      <c r="T25" s="94"/>
      <c r="U25" s="458"/>
      <c r="V25" s="458"/>
      <c r="W25" s="458"/>
      <c r="X25" s="458"/>
      <c r="Y25" s="458"/>
      <c r="Z25" s="458"/>
      <c r="AA25" s="458"/>
      <c r="AB25" s="95"/>
    </row>
    <row r="26" spans="1:28" ht="18" customHeight="1" x14ac:dyDescent="0.75">
      <c r="A26" s="92"/>
      <c r="P26" s="423">
        <f>P23-P20</f>
        <v>0</v>
      </c>
      <c r="Q26" s="423"/>
      <c r="R26" s="423"/>
      <c r="S26" s="93"/>
      <c r="T26" s="94"/>
      <c r="U26" s="458"/>
      <c r="V26" s="458"/>
      <c r="W26" s="458"/>
      <c r="X26" s="458"/>
      <c r="Y26" s="458"/>
      <c r="Z26" s="458"/>
      <c r="AA26" s="458"/>
      <c r="AB26" s="95"/>
    </row>
    <row r="27" spans="1:28" ht="18" customHeight="1" thickBot="1" x14ac:dyDescent="0.8">
      <c r="A27" s="92"/>
      <c r="D27" s="36" t="s">
        <v>241</v>
      </c>
      <c r="F27" s="36"/>
      <c r="G27" s="36"/>
      <c r="H27" s="36"/>
      <c r="I27" s="36"/>
      <c r="J27" s="36"/>
      <c r="K27" s="36"/>
      <c r="L27" s="36"/>
      <c r="M27" s="36"/>
      <c r="N27" s="36"/>
      <c r="O27" s="36"/>
      <c r="P27" s="434"/>
      <c r="Q27" s="434"/>
      <c r="R27" s="434"/>
      <c r="S27" s="93"/>
      <c r="T27" s="94"/>
      <c r="U27" s="458"/>
      <c r="V27" s="458"/>
      <c r="W27" s="458"/>
      <c r="X27" s="458"/>
      <c r="Y27" s="458"/>
      <c r="Z27" s="458"/>
      <c r="AA27" s="458"/>
      <c r="AB27" s="95"/>
    </row>
    <row r="28" spans="1:28" ht="18.75" customHeight="1" thickTop="1" x14ac:dyDescent="0.75">
      <c r="A28" s="92"/>
      <c r="S28" s="93"/>
      <c r="T28" s="94"/>
      <c r="U28" s="458"/>
      <c r="V28" s="458"/>
      <c r="W28" s="458"/>
      <c r="X28" s="458"/>
      <c r="Y28" s="458"/>
      <c r="Z28" s="458"/>
      <c r="AA28" s="458"/>
      <c r="AB28" s="95"/>
    </row>
    <row r="29" spans="1:28" ht="18" customHeight="1" x14ac:dyDescent="0.75">
      <c r="A29" s="92"/>
      <c r="B29" s="36" t="s">
        <v>254</v>
      </c>
      <c r="S29" s="93"/>
      <c r="T29" s="94"/>
      <c r="U29" s="458"/>
      <c r="V29" s="458"/>
      <c r="W29" s="458"/>
      <c r="X29" s="458"/>
      <c r="Y29" s="458"/>
      <c r="Z29" s="458"/>
      <c r="AA29" s="458"/>
      <c r="AB29" s="95"/>
    </row>
    <row r="30" spans="1:28" ht="8.25" customHeight="1" x14ac:dyDescent="0.75">
      <c r="A30" s="92"/>
      <c r="S30" s="93"/>
      <c r="T30" s="94"/>
      <c r="U30" s="458"/>
      <c r="V30" s="458"/>
      <c r="W30" s="458"/>
      <c r="X30" s="458"/>
      <c r="Y30" s="458"/>
      <c r="Z30" s="458"/>
      <c r="AA30" s="458"/>
      <c r="AB30" s="95"/>
    </row>
    <row r="31" spans="1:28" ht="18" customHeight="1" x14ac:dyDescent="0.75">
      <c r="A31" s="92"/>
      <c r="B31" s="98" t="s">
        <v>255</v>
      </c>
      <c r="C31" s="98"/>
      <c r="D31" s="459" t="s">
        <v>256</v>
      </c>
      <c r="E31" s="459"/>
      <c r="F31" s="459"/>
      <c r="G31" s="459"/>
      <c r="H31" s="99"/>
      <c r="I31" s="459" t="s">
        <v>257</v>
      </c>
      <c r="J31" s="459"/>
      <c r="K31" s="459"/>
      <c r="L31" s="459"/>
      <c r="M31" s="99"/>
      <c r="N31" s="99" t="s">
        <v>258</v>
      </c>
      <c r="O31" s="99"/>
      <c r="P31" s="460" t="s">
        <v>259</v>
      </c>
      <c r="Q31" s="460"/>
      <c r="R31" s="460"/>
      <c r="S31" s="93"/>
      <c r="T31" s="94"/>
      <c r="U31" s="458"/>
      <c r="V31" s="458"/>
      <c r="W31" s="458"/>
      <c r="X31" s="458"/>
      <c r="Y31" s="458"/>
      <c r="Z31" s="458"/>
      <c r="AA31" s="458"/>
      <c r="AB31" s="95"/>
    </row>
    <row r="32" spans="1:28" ht="8.25" customHeight="1" x14ac:dyDescent="0.75">
      <c r="A32" s="92"/>
      <c r="B32" s="98"/>
      <c r="C32" s="98"/>
      <c r="D32" s="99"/>
      <c r="E32" s="99"/>
      <c r="F32" s="99"/>
      <c r="G32" s="99"/>
      <c r="H32" s="99"/>
      <c r="I32" s="99"/>
      <c r="J32" s="99"/>
      <c r="K32" s="99"/>
      <c r="L32" s="99"/>
      <c r="M32" s="99"/>
      <c r="N32" s="99"/>
      <c r="O32" s="99"/>
      <c r="P32" s="100"/>
      <c r="Q32" s="100"/>
      <c r="R32" s="100"/>
      <c r="S32" s="93"/>
      <c r="T32" s="94"/>
      <c r="U32" s="458"/>
      <c r="V32" s="458"/>
      <c r="W32" s="458"/>
      <c r="X32" s="458"/>
      <c r="Y32" s="458"/>
      <c r="Z32" s="458"/>
      <c r="AA32" s="458"/>
      <c r="AB32" s="95"/>
    </row>
    <row r="33" spans="1:28" ht="18" customHeight="1" x14ac:dyDescent="0.75">
      <c r="A33" s="92"/>
      <c r="B33" s="461"/>
      <c r="C33" s="96"/>
      <c r="D33" s="426"/>
      <c r="E33" s="426"/>
      <c r="F33" s="426"/>
      <c r="G33" s="426"/>
      <c r="H33" s="96"/>
      <c r="I33" s="426"/>
      <c r="J33" s="426"/>
      <c r="K33" s="426"/>
      <c r="L33" s="426"/>
      <c r="M33" s="96"/>
      <c r="N33" s="426"/>
      <c r="O33" s="96"/>
      <c r="P33" s="463"/>
      <c r="Q33" s="463"/>
      <c r="R33" s="463"/>
      <c r="S33" s="93"/>
      <c r="T33" s="94"/>
      <c r="U33" s="458"/>
      <c r="V33" s="458"/>
      <c r="W33" s="458"/>
      <c r="X33" s="458"/>
      <c r="Y33" s="458"/>
      <c r="Z33" s="458"/>
      <c r="AA33" s="458"/>
      <c r="AB33" s="95"/>
    </row>
    <row r="34" spans="1:28" ht="18" customHeight="1" x14ac:dyDescent="0.75">
      <c r="A34" s="92"/>
      <c r="B34" s="462"/>
      <c r="C34" s="96"/>
      <c r="D34" s="427"/>
      <c r="E34" s="427"/>
      <c r="F34" s="427"/>
      <c r="G34" s="427"/>
      <c r="H34" s="96"/>
      <c r="I34" s="427"/>
      <c r="J34" s="427"/>
      <c r="K34" s="427"/>
      <c r="L34" s="427"/>
      <c r="M34" s="96"/>
      <c r="N34" s="427"/>
      <c r="O34" s="96"/>
      <c r="P34" s="464"/>
      <c r="Q34" s="464"/>
      <c r="R34" s="464"/>
      <c r="S34" s="93"/>
      <c r="T34" s="94"/>
      <c r="U34" s="458"/>
      <c r="V34" s="458"/>
      <c r="W34" s="458"/>
      <c r="X34" s="458"/>
      <c r="Y34" s="458"/>
      <c r="Z34" s="458"/>
      <c r="AA34" s="458"/>
      <c r="AB34" s="95"/>
    </row>
    <row r="35" spans="1:28" ht="18" customHeight="1" x14ac:dyDescent="0.75">
      <c r="A35" s="92"/>
      <c r="B35" s="461"/>
      <c r="C35" s="96"/>
      <c r="D35" s="426"/>
      <c r="E35" s="426"/>
      <c r="F35" s="426"/>
      <c r="G35" s="426"/>
      <c r="H35" s="96"/>
      <c r="I35" s="426"/>
      <c r="J35" s="426"/>
      <c r="K35" s="426"/>
      <c r="L35" s="426"/>
      <c r="M35" s="96"/>
      <c r="N35" s="426"/>
      <c r="O35" s="96"/>
      <c r="P35" s="463"/>
      <c r="Q35" s="463"/>
      <c r="R35" s="463"/>
      <c r="S35" s="93"/>
      <c r="T35" s="94"/>
      <c r="U35" s="458"/>
      <c r="V35" s="458"/>
      <c r="W35" s="458"/>
      <c r="X35" s="458"/>
      <c r="Y35" s="458"/>
      <c r="Z35" s="458"/>
      <c r="AA35" s="458"/>
      <c r="AB35" s="95"/>
    </row>
    <row r="36" spans="1:28" ht="18" customHeight="1" x14ac:dyDescent="0.75">
      <c r="A36" s="92"/>
      <c r="B36" s="462"/>
      <c r="C36" s="96"/>
      <c r="D36" s="427"/>
      <c r="E36" s="427"/>
      <c r="F36" s="427"/>
      <c r="G36" s="427"/>
      <c r="H36" s="96"/>
      <c r="I36" s="427"/>
      <c r="J36" s="427"/>
      <c r="K36" s="427"/>
      <c r="L36" s="427"/>
      <c r="M36" s="96"/>
      <c r="N36" s="427"/>
      <c r="O36" s="96"/>
      <c r="P36" s="464"/>
      <c r="Q36" s="464"/>
      <c r="R36" s="464"/>
      <c r="S36" s="93"/>
      <c r="T36" s="94"/>
      <c r="U36" s="458"/>
      <c r="V36" s="458"/>
      <c r="W36" s="458"/>
      <c r="X36" s="458"/>
      <c r="Y36" s="458"/>
      <c r="Z36" s="458"/>
      <c r="AA36" s="458"/>
      <c r="AB36" s="95"/>
    </row>
    <row r="37" spans="1:28" ht="18" customHeight="1" x14ac:dyDescent="0.75">
      <c r="A37" s="92"/>
      <c r="B37" s="461"/>
      <c r="C37" s="96"/>
      <c r="D37" s="426"/>
      <c r="E37" s="426"/>
      <c r="F37" s="426"/>
      <c r="G37" s="426"/>
      <c r="H37" s="96"/>
      <c r="I37" s="426"/>
      <c r="J37" s="426"/>
      <c r="K37" s="426"/>
      <c r="L37" s="426"/>
      <c r="M37" s="96"/>
      <c r="N37" s="426"/>
      <c r="O37" s="96"/>
      <c r="P37" s="463"/>
      <c r="Q37" s="463"/>
      <c r="R37" s="463"/>
      <c r="S37" s="93"/>
      <c r="T37" s="94"/>
      <c r="U37" s="458"/>
      <c r="V37" s="458"/>
      <c r="W37" s="458"/>
      <c r="X37" s="458"/>
      <c r="Y37" s="458"/>
      <c r="Z37" s="458"/>
      <c r="AA37" s="458"/>
      <c r="AB37" s="95"/>
    </row>
    <row r="38" spans="1:28" ht="18" customHeight="1" x14ac:dyDescent="0.75">
      <c r="A38" s="92"/>
      <c r="B38" s="462"/>
      <c r="C38" s="96"/>
      <c r="D38" s="427"/>
      <c r="E38" s="427"/>
      <c r="F38" s="427"/>
      <c r="G38" s="427"/>
      <c r="H38" s="96"/>
      <c r="I38" s="427"/>
      <c r="J38" s="427"/>
      <c r="K38" s="427"/>
      <c r="L38" s="427"/>
      <c r="M38" s="96"/>
      <c r="N38" s="427"/>
      <c r="O38" s="96"/>
      <c r="P38" s="464"/>
      <c r="Q38" s="464"/>
      <c r="R38" s="464"/>
      <c r="S38" s="93"/>
      <c r="T38" s="94"/>
      <c r="U38" s="458"/>
      <c r="V38" s="458"/>
      <c r="W38" s="458"/>
      <c r="X38" s="458"/>
      <c r="Y38" s="458"/>
      <c r="Z38" s="458"/>
      <c r="AA38" s="458"/>
      <c r="AB38" s="95"/>
    </row>
    <row r="39" spans="1:28" ht="18" customHeight="1" x14ac:dyDescent="0.75">
      <c r="A39" s="92"/>
      <c r="B39" s="461"/>
      <c r="C39" s="96"/>
      <c r="D39" s="426"/>
      <c r="E39" s="426"/>
      <c r="F39" s="426"/>
      <c r="G39" s="426"/>
      <c r="H39" s="96"/>
      <c r="I39" s="426"/>
      <c r="J39" s="426"/>
      <c r="K39" s="426"/>
      <c r="L39" s="426"/>
      <c r="M39" s="96"/>
      <c r="N39" s="426"/>
      <c r="O39" s="96"/>
      <c r="P39" s="463"/>
      <c r="Q39" s="463"/>
      <c r="R39" s="463"/>
      <c r="S39" s="93"/>
      <c r="T39" s="94"/>
      <c r="U39" s="458"/>
      <c r="V39" s="458"/>
      <c r="W39" s="458"/>
      <c r="X39" s="458"/>
      <c r="Y39" s="458"/>
      <c r="Z39" s="458"/>
      <c r="AA39" s="458"/>
      <c r="AB39" s="95"/>
    </row>
    <row r="40" spans="1:28" ht="18.75" customHeight="1" x14ac:dyDescent="0.75">
      <c r="A40" s="92"/>
      <c r="B40" s="462"/>
      <c r="C40" s="96"/>
      <c r="D40" s="427"/>
      <c r="E40" s="427"/>
      <c r="F40" s="427"/>
      <c r="G40" s="427"/>
      <c r="H40" s="96"/>
      <c r="I40" s="427"/>
      <c r="J40" s="427"/>
      <c r="K40" s="427"/>
      <c r="L40" s="427"/>
      <c r="M40" s="96"/>
      <c r="N40" s="427"/>
      <c r="O40" s="96"/>
      <c r="P40" s="464"/>
      <c r="Q40" s="464"/>
      <c r="R40" s="464"/>
      <c r="S40" s="93"/>
      <c r="T40" s="94"/>
      <c r="U40" s="458"/>
      <c r="V40" s="458"/>
      <c r="W40" s="458"/>
      <c r="X40" s="458"/>
      <c r="Y40" s="458"/>
      <c r="Z40" s="458"/>
      <c r="AA40" s="458"/>
      <c r="AB40" s="95"/>
    </row>
    <row r="41" spans="1:28" ht="18.75" customHeight="1" x14ac:dyDescent="0.75">
      <c r="A41" s="92"/>
      <c r="B41" s="461"/>
      <c r="C41" s="96"/>
      <c r="D41" s="426"/>
      <c r="E41" s="426"/>
      <c r="F41" s="426"/>
      <c r="G41" s="426"/>
      <c r="H41" s="96"/>
      <c r="I41" s="426"/>
      <c r="J41" s="426"/>
      <c r="K41" s="426"/>
      <c r="L41" s="426"/>
      <c r="M41" s="96"/>
      <c r="N41" s="426"/>
      <c r="O41" s="96"/>
      <c r="P41" s="463"/>
      <c r="Q41" s="463"/>
      <c r="R41" s="463"/>
      <c r="S41" s="93"/>
      <c r="T41" s="94"/>
      <c r="U41" s="458"/>
      <c r="V41" s="458"/>
      <c r="W41" s="458"/>
      <c r="X41" s="458"/>
      <c r="Y41" s="458"/>
      <c r="Z41" s="458"/>
      <c r="AA41" s="458"/>
      <c r="AB41" s="95"/>
    </row>
    <row r="42" spans="1:28" ht="18.75" customHeight="1" x14ac:dyDescent="0.75">
      <c r="A42" s="92"/>
      <c r="B42" s="462"/>
      <c r="C42" s="96"/>
      <c r="D42" s="427"/>
      <c r="E42" s="427"/>
      <c r="F42" s="427"/>
      <c r="G42" s="427"/>
      <c r="H42" s="96"/>
      <c r="I42" s="427"/>
      <c r="J42" s="427"/>
      <c r="K42" s="427"/>
      <c r="L42" s="427"/>
      <c r="M42" s="96"/>
      <c r="N42" s="427"/>
      <c r="O42" s="96"/>
      <c r="P42" s="464"/>
      <c r="Q42" s="464"/>
      <c r="R42" s="464"/>
      <c r="S42" s="93"/>
      <c r="T42" s="94"/>
      <c r="U42" s="458"/>
      <c r="V42" s="458"/>
      <c r="W42" s="458"/>
      <c r="X42" s="458"/>
      <c r="Y42" s="458"/>
      <c r="Z42" s="458"/>
      <c r="AA42" s="458"/>
      <c r="AB42" s="95"/>
    </row>
    <row r="43" spans="1:28" ht="18.75" customHeight="1" x14ac:dyDescent="0.75">
      <c r="A43" s="92"/>
      <c r="P43" s="465">
        <f>SUM(P33:R42)</f>
        <v>0</v>
      </c>
      <c r="Q43" s="465"/>
      <c r="R43" s="465"/>
      <c r="S43" s="93"/>
      <c r="T43" s="94"/>
      <c r="U43" s="458"/>
      <c r="V43" s="458"/>
      <c r="W43" s="458"/>
      <c r="X43" s="458"/>
      <c r="Y43" s="458"/>
      <c r="Z43" s="458"/>
      <c r="AA43" s="458"/>
      <c r="AB43" s="95"/>
    </row>
    <row r="44" spans="1:28" ht="18.75" customHeight="1" thickBot="1" x14ac:dyDescent="0.8">
      <c r="A44" s="92"/>
      <c r="N44" s="101" t="s">
        <v>260</v>
      </c>
      <c r="O44" s="101"/>
      <c r="P44" s="434"/>
      <c r="Q44" s="434"/>
      <c r="R44" s="434"/>
      <c r="S44" s="93"/>
      <c r="T44" s="94"/>
      <c r="U44" s="458"/>
      <c r="V44" s="458"/>
      <c r="W44" s="458"/>
      <c r="X44" s="458"/>
      <c r="Y44" s="458"/>
      <c r="Z44" s="458"/>
      <c r="AA44" s="458"/>
      <c r="AB44" s="95"/>
    </row>
    <row r="45" spans="1:28" ht="8.25" customHeight="1" thickTop="1" x14ac:dyDescent="0.75">
      <c r="A45" s="92"/>
      <c r="S45" s="93"/>
      <c r="T45" s="94"/>
      <c r="U45" s="458"/>
      <c r="V45" s="458"/>
      <c r="W45" s="458"/>
      <c r="X45" s="458"/>
      <c r="Y45" s="458"/>
      <c r="Z45" s="458"/>
      <c r="AA45" s="458"/>
      <c r="AB45" s="95"/>
    </row>
    <row r="46" spans="1:28" ht="18.75" customHeight="1" x14ac:dyDescent="0.75">
      <c r="A46" s="92"/>
      <c r="B46" s="36" t="s">
        <v>261</v>
      </c>
      <c r="S46" s="93"/>
      <c r="T46" s="94"/>
      <c r="U46" s="458"/>
      <c r="V46" s="458"/>
      <c r="W46" s="458"/>
      <c r="X46" s="458"/>
      <c r="Y46" s="458"/>
      <c r="Z46" s="458"/>
      <c r="AA46" s="458"/>
      <c r="AB46" s="95"/>
    </row>
    <row r="47" spans="1:28" ht="18.75" customHeight="1" x14ac:dyDescent="0.75">
      <c r="A47" s="92"/>
      <c r="S47" s="93"/>
      <c r="T47" s="94"/>
      <c r="U47" s="458"/>
      <c r="V47" s="458"/>
      <c r="W47" s="458"/>
      <c r="X47" s="458"/>
      <c r="Y47" s="458"/>
      <c r="Z47" s="458"/>
      <c r="AA47" s="458"/>
      <c r="AB47" s="95"/>
    </row>
    <row r="48" spans="1:28" ht="18.75" customHeight="1" x14ac:dyDescent="0.75">
      <c r="A48" s="92"/>
      <c r="B48" s="98" t="s">
        <v>262</v>
      </c>
      <c r="C48" s="98"/>
      <c r="D48" s="459" t="s">
        <v>263</v>
      </c>
      <c r="E48" s="459"/>
      <c r="F48" s="459"/>
      <c r="G48" s="459"/>
      <c r="H48" s="99"/>
      <c r="I48" s="459" t="s">
        <v>258</v>
      </c>
      <c r="J48" s="459"/>
      <c r="K48" s="459"/>
      <c r="L48" s="459"/>
      <c r="M48" s="459"/>
      <c r="N48" s="459"/>
      <c r="O48" s="99"/>
      <c r="P48" s="460" t="s">
        <v>259</v>
      </c>
      <c r="Q48" s="460"/>
      <c r="R48" s="460"/>
      <c r="S48" s="93"/>
      <c r="T48" s="94"/>
      <c r="U48" s="458"/>
      <c r="V48" s="458"/>
      <c r="W48" s="458"/>
      <c r="X48" s="458"/>
      <c r="Y48" s="458"/>
      <c r="Z48" s="458"/>
      <c r="AA48" s="458"/>
      <c r="AB48" s="95"/>
    </row>
    <row r="49" spans="1:28" ht="18.75" customHeight="1" x14ac:dyDescent="0.75">
      <c r="A49" s="92"/>
      <c r="B49" s="98"/>
      <c r="C49" s="98"/>
      <c r="D49" s="99"/>
      <c r="E49" s="99"/>
      <c r="F49" s="99"/>
      <c r="G49" s="99"/>
      <c r="H49" s="99"/>
      <c r="I49" s="99"/>
      <c r="J49" s="99"/>
      <c r="K49" s="99"/>
      <c r="L49" s="99"/>
      <c r="M49" s="99"/>
      <c r="N49" s="99"/>
      <c r="O49" s="99"/>
      <c r="P49" s="100"/>
      <c r="Q49" s="100"/>
      <c r="R49" s="100"/>
      <c r="S49" s="93"/>
      <c r="T49" s="94"/>
      <c r="U49" s="458"/>
      <c r="V49" s="458"/>
      <c r="W49" s="458"/>
      <c r="X49" s="458"/>
      <c r="Y49" s="458"/>
      <c r="Z49" s="458"/>
      <c r="AA49" s="458"/>
      <c r="AB49" s="95"/>
    </row>
    <row r="50" spans="1:28" ht="18.75" customHeight="1" x14ac:dyDescent="0.75">
      <c r="A50" s="92"/>
      <c r="B50" s="461"/>
      <c r="C50" s="96"/>
      <c r="D50" s="426"/>
      <c r="E50" s="426"/>
      <c r="F50" s="426"/>
      <c r="G50" s="426"/>
      <c r="H50" s="96"/>
      <c r="I50" s="426"/>
      <c r="J50" s="426"/>
      <c r="K50" s="426"/>
      <c r="L50" s="426"/>
      <c r="M50" s="426"/>
      <c r="N50" s="426"/>
      <c r="O50" s="96"/>
      <c r="P50" s="463"/>
      <c r="Q50" s="463"/>
      <c r="R50" s="463"/>
      <c r="S50" s="93"/>
      <c r="T50" s="94"/>
      <c r="U50" s="458"/>
      <c r="V50" s="458"/>
      <c r="W50" s="458"/>
      <c r="X50" s="458"/>
      <c r="Y50" s="458"/>
      <c r="Z50" s="458"/>
      <c r="AA50" s="458"/>
      <c r="AB50" s="95"/>
    </row>
    <row r="51" spans="1:28" ht="18.75" customHeight="1" x14ac:dyDescent="0.75">
      <c r="A51" s="92"/>
      <c r="B51" s="462"/>
      <c r="C51" s="96"/>
      <c r="D51" s="427"/>
      <c r="E51" s="427"/>
      <c r="F51" s="427"/>
      <c r="G51" s="427"/>
      <c r="H51" s="96"/>
      <c r="I51" s="427"/>
      <c r="J51" s="427"/>
      <c r="K51" s="427"/>
      <c r="L51" s="427"/>
      <c r="M51" s="427"/>
      <c r="N51" s="427"/>
      <c r="O51" s="96"/>
      <c r="P51" s="464"/>
      <c r="Q51" s="464"/>
      <c r="R51" s="464"/>
      <c r="S51" s="93"/>
      <c r="T51" s="94"/>
      <c r="U51" s="458"/>
      <c r="V51" s="458"/>
      <c r="W51" s="458"/>
      <c r="X51" s="458"/>
      <c r="Y51" s="458"/>
      <c r="Z51" s="458"/>
      <c r="AA51" s="458"/>
      <c r="AB51" s="95"/>
    </row>
    <row r="52" spans="1:28" ht="18.75" customHeight="1" x14ac:dyDescent="0.75">
      <c r="A52" s="92"/>
      <c r="B52" s="461"/>
      <c r="C52" s="96"/>
      <c r="D52" s="426"/>
      <c r="E52" s="426"/>
      <c r="F52" s="426"/>
      <c r="G52" s="426"/>
      <c r="H52" s="96"/>
      <c r="I52" s="468"/>
      <c r="J52" s="468"/>
      <c r="K52" s="468"/>
      <c r="L52" s="468"/>
      <c r="M52" s="468"/>
      <c r="N52" s="468"/>
      <c r="O52" s="96"/>
      <c r="P52" s="463"/>
      <c r="Q52" s="463"/>
      <c r="R52" s="463"/>
      <c r="S52" s="93"/>
      <c r="T52" s="94"/>
      <c r="U52" s="458"/>
      <c r="V52" s="458"/>
      <c r="W52" s="458"/>
      <c r="X52" s="458"/>
      <c r="Y52" s="458"/>
      <c r="Z52" s="458"/>
      <c r="AA52" s="458"/>
      <c r="AB52" s="95"/>
    </row>
    <row r="53" spans="1:28" ht="18.75" customHeight="1" x14ac:dyDescent="0.75">
      <c r="A53" s="92"/>
      <c r="B53" s="462"/>
      <c r="C53" s="96"/>
      <c r="D53" s="427"/>
      <c r="E53" s="427"/>
      <c r="F53" s="427"/>
      <c r="G53" s="427"/>
      <c r="H53" s="96"/>
      <c r="I53" s="427"/>
      <c r="J53" s="427"/>
      <c r="K53" s="427"/>
      <c r="L53" s="427"/>
      <c r="M53" s="427"/>
      <c r="N53" s="427"/>
      <c r="O53" s="96"/>
      <c r="P53" s="464"/>
      <c r="Q53" s="464"/>
      <c r="R53" s="464"/>
      <c r="S53" s="93"/>
      <c r="T53" s="94"/>
      <c r="U53" s="458"/>
      <c r="V53" s="458"/>
      <c r="W53" s="458"/>
      <c r="X53" s="458"/>
      <c r="Y53" s="458"/>
      <c r="Z53" s="458"/>
      <c r="AA53" s="458"/>
      <c r="AB53" s="95"/>
    </row>
    <row r="54" spans="1:28" ht="18.75" customHeight="1" x14ac:dyDescent="0.75">
      <c r="A54" s="92"/>
      <c r="B54" s="461"/>
      <c r="C54" s="96"/>
      <c r="D54" s="426"/>
      <c r="E54" s="426"/>
      <c r="F54" s="426"/>
      <c r="G54" s="426"/>
      <c r="H54" s="96"/>
      <c r="I54" s="426"/>
      <c r="J54" s="426"/>
      <c r="K54" s="426"/>
      <c r="L54" s="426"/>
      <c r="M54" s="426"/>
      <c r="N54" s="426"/>
      <c r="O54" s="96"/>
      <c r="P54" s="463"/>
      <c r="Q54" s="463"/>
      <c r="R54" s="463"/>
      <c r="S54" s="93"/>
      <c r="T54" s="94"/>
      <c r="U54" s="458"/>
      <c r="V54" s="458"/>
      <c r="W54" s="458"/>
      <c r="X54" s="458"/>
      <c r="Y54" s="458"/>
      <c r="Z54" s="458"/>
      <c r="AA54" s="458"/>
      <c r="AB54" s="95"/>
    </row>
    <row r="55" spans="1:28" ht="18.75" customHeight="1" x14ac:dyDescent="0.75">
      <c r="A55" s="92"/>
      <c r="B55" s="462"/>
      <c r="C55" s="96"/>
      <c r="D55" s="427"/>
      <c r="E55" s="427"/>
      <c r="F55" s="427"/>
      <c r="G55" s="427"/>
      <c r="H55" s="96"/>
      <c r="I55" s="427"/>
      <c r="J55" s="427"/>
      <c r="K55" s="427"/>
      <c r="L55" s="427"/>
      <c r="M55" s="427"/>
      <c r="N55" s="427"/>
      <c r="O55" s="96"/>
      <c r="P55" s="464"/>
      <c r="Q55" s="464"/>
      <c r="R55" s="464"/>
      <c r="S55" s="93"/>
      <c r="T55" s="94"/>
      <c r="U55" s="458"/>
      <c r="V55" s="458"/>
      <c r="W55" s="458"/>
      <c r="X55" s="458"/>
      <c r="Y55" s="458"/>
      <c r="Z55" s="458"/>
      <c r="AA55" s="458"/>
      <c r="AB55" s="95"/>
    </row>
    <row r="56" spans="1:28" ht="18.75" customHeight="1" x14ac:dyDescent="0.75">
      <c r="A56" s="92"/>
      <c r="P56" s="465">
        <f>SUM(P50:R55)</f>
        <v>0</v>
      </c>
      <c r="Q56" s="465"/>
      <c r="R56" s="465"/>
      <c r="S56" s="93"/>
      <c r="T56" s="94"/>
      <c r="U56" s="458"/>
      <c r="V56" s="458"/>
      <c r="W56" s="458"/>
      <c r="X56" s="458"/>
      <c r="Y56" s="458"/>
      <c r="Z56" s="458"/>
      <c r="AA56" s="458"/>
      <c r="AB56" s="95"/>
    </row>
    <row r="57" spans="1:28" ht="18.75" customHeight="1" thickBot="1" x14ac:dyDescent="0.8">
      <c r="A57" s="92"/>
      <c r="N57" s="101" t="s">
        <v>260</v>
      </c>
      <c r="O57" s="101"/>
      <c r="P57" s="434"/>
      <c r="Q57" s="434"/>
      <c r="R57" s="434"/>
      <c r="S57" s="93"/>
      <c r="T57" s="94"/>
      <c r="U57" s="458"/>
      <c r="V57" s="458"/>
      <c r="W57" s="458"/>
      <c r="X57" s="458"/>
      <c r="Y57" s="458"/>
      <c r="Z57" s="458"/>
      <c r="AA57" s="458"/>
      <c r="AB57" s="95"/>
    </row>
    <row r="58" spans="1:28" ht="18.75" customHeight="1" thickTop="1" x14ac:dyDescent="0.75">
      <c r="A58" s="92"/>
      <c r="S58" s="93"/>
      <c r="T58" s="94"/>
      <c r="U58" s="458"/>
      <c r="V58" s="458"/>
      <c r="W58" s="458"/>
      <c r="X58" s="458"/>
      <c r="Y58" s="458"/>
      <c r="Z58" s="458"/>
      <c r="AA58" s="458"/>
      <c r="AB58" s="95"/>
    </row>
    <row r="59" spans="1:28" ht="7.5" customHeight="1" x14ac:dyDescent="0.75">
      <c r="A59" s="92"/>
      <c r="S59" s="93"/>
      <c r="T59" s="94"/>
      <c r="U59" s="458"/>
      <c r="V59" s="458"/>
      <c r="W59" s="458"/>
      <c r="X59" s="458"/>
      <c r="Y59" s="458"/>
      <c r="Z59" s="458"/>
      <c r="AA59" s="458"/>
      <c r="AB59" s="95"/>
    </row>
    <row r="60" spans="1:28" x14ac:dyDescent="0.75">
      <c r="A60" s="92"/>
      <c r="E60" s="430"/>
      <c r="F60" s="430"/>
      <c r="G60" s="430"/>
      <c r="H60" s="430"/>
      <c r="I60" s="430"/>
      <c r="J60" s="430"/>
      <c r="K60" s="430"/>
      <c r="L60" s="430"/>
      <c r="P60" s="466"/>
      <c r="Q60" s="466"/>
      <c r="R60" s="466"/>
      <c r="S60" s="93"/>
      <c r="T60" s="94"/>
      <c r="U60" s="458"/>
      <c r="V60" s="458"/>
      <c r="W60" s="458"/>
      <c r="X60" s="458"/>
      <c r="Y60" s="458"/>
      <c r="Z60" s="458"/>
      <c r="AA60" s="458"/>
      <c r="AB60" s="95"/>
    </row>
    <row r="61" spans="1:28" x14ac:dyDescent="0.75">
      <c r="A61" s="92"/>
      <c r="B61" s="394" t="s">
        <v>243</v>
      </c>
      <c r="C61" s="394"/>
      <c r="D61" s="394"/>
      <c r="E61" s="431"/>
      <c r="F61" s="431"/>
      <c r="G61" s="431"/>
      <c r="H61" s="431"/>
      <c r="I61" s="431"/>
      <c r="J61" s="431"/>
      <c r="K61" s="431"/>
      <c r="L61" s="431"/>
      <c r="N61" s="102" t="s">
        <v>244</v>
      </c>
      <c r="P61" s="467"/>
      <c r="Q61" s="467"/>
      <c r="R61" s="467"/>
      <c r="S61" s="93"/>
      <c r="T61" s="94"/>
      <c r="U61" s="458"/>
      <c r="V61" s="458"/>
      <c r="W61" s="458"/>
      <c r="X61" s="458"/>
      <c r="Y61" s="458"/>
      <c r="Z61" s="458"/>
      <c r="AA61" s="458"/>
      <c r="AB61" s="95"/>
    </row>
    <row r="62" spans="1:28" ht="12" customHeight="1" thickBot="1" x14ac:dyDescent="0.8">
      <c r="A62" s="103"/>
      <c r="B62" s="104"/>
      <c r="C62" s="104"/>
      <c r="D62" s="104"/>
      <c r="E62" s="104"/>
      <c r="F62" s="104"/>
      <c r="G62" s="104"/>
      <c r="H62" s="104"/>
      <c r="I62" s="104"/>
      <c r="J62" s="104"/>
      <c r="K62" s="104"/>
      <c r="L62" s="104"/>
      <c r="M62" s="104"/>
      <c r="N62" s="104"/>
      <c r="O62" s="104"/>
      <c r="P62" s="104"/>
      <c r="Q62" s="104"/>
      <c r="R62" s="104"/>
      <c r="S62" s="105"/>
      <c r="T62" s="106"/>
      <c r="U62" s="104"/>
      <c r="V62" s="104"/>
      <c r="W62" s="104"/>
      <c r="X62" s="104"/>
      <c r="Y62" s="104"/>
      <c r="Z62" s="104"/>
      <c r="AA62" s="104"/>
      <c r="AB62" s="107"/>
    </row>
  </sheetData>
  <mergeCells count="63">
    <mergeCell ref="E8:I9"/>
    <mergeCell ref="N8:R9"/>
    <mergeCell ref="U8:AA61"/>
    <mergeCell ref="B9:D9"/>
    <mergeCell ref="P11:R12"/>
    <mergeCell ref="P14:R15"/>
    <mergeCell ref="P17:R18"/>
    <mergeCell ref="P20:R21"/>
    <mergeCell ref="P23:R24"/>
    <mergeCell ref="P26:R27"/>
    <mergeCell ref="B35:B36"/>
    <mergeCell ref="D35:G36"/>
    <mergeCell ref="I35:L36"/>
    <mergeCell ref="N35:N36"/>
    <mergeCell ref="P35:R36"/>
    <mergeCell ref="B33:B34"/>
    <mergeCell ref="B2:AA2"/>
    <mergeCell ref="E5:I6"/>
    <mergeCell ref="P5:R6"/>
    <mergeCell ref="U5:AA5"/>
    <mergeCell ref="B6:D6"/>
    <mergeCell ref="D33:G34"/>
    <mergeCell ref="I33:L34"/>
    <mergeCell ref="N33:N34"/>
    <mergeCell ref="P33:R34"/>
    <mergeCell ref="D31:G31"/>
    <mergeCell ref="I31:L31"/>
    <mergeCell ref="P31:R31"/>
    <mergeCell ref="P43:R44"/>
    <mergeCell ref="B37:B38"/>
    <mergeCell ref="D37:G38"/>
    <mergeCell ref="I37:L38"/>
    <mergeCell ref="N37:N38"/>
    <mergeCell ref="P37:R38"/>
    <mergeCell ref="B39:B40"/>
    <mergeCell ref="D39:G40"/>
    <mergeCell ref="I39:L40"/>
    <mergeCell ref="N39:N40"/>
    <mergeCell ref="P39:R40"/>
    <mergeCell ref="B41:B42"/>
    <mergeCell ref="D41:G42"/>
    <mergeCell ref="I41:L42"/>
    <mergeCell ref="N41:N42"/>
    <mergeCell ref="P41:R42"/>
    <mergeCell ref="D48:G48"/>
    <mergeCell ref="I48:N48"/>
    <mergeCell ref="P48:R48"/>
    <mergeCell ref="B50:B51"/>
    <mergeCell ref="D50:G51"/>
    <mergeCell ref="I50:N51"/>
    <mergeCell ref="P50:R51"/>
    <mergeCell ref="P56:R57"/>
    <mergeCell ref="E60:L61"/>
    <mergeCell ref="P60:R61"/>
    <mergeCell ref="B61:D61"/>
    <mergeCell ref="B52:B53"/>
    <mergeCell ref="D52:G53"/>
    <mergeCell ref="I52:N53"/>
    <mergeCell ref="P52:R53"/>
    <mergeCell ref="B54:B55"/>
    <mergeCell ref="D54:G55"/>
    <mergeCell ref="I54:N55"/>
    <mergeCell ref="P54:R55"/>
  </mergeCells>
  <pageMargins left="0.7" right="0.7" top="0.75" bottom="0.75" header="0.3" footer="0.3"/>
  <pageSetup paperSize="9" scale="4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pageSetUpPr fitToPage="1"/>
  </sheetPr>
  <dimension ref="A1:AB62"/>
  <sheetViews>
    <sheetView zoomScale="55" zoomScaleNormal="55" workbookViewId="0">
      <selection activeCell="P11" sqref="P11:R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20" width="2.41796875" style="18" customWidth="1"/>
    <col min="21" max="22" width="9.26171875" style="18"/>
    <col min="23" max="23" width="19.26171875" style="18" customWidth="1"/>
    <col min="24" max="27" width="9.26171875" style="18"/>
    <col min="28" max="28" width="2.41796875" style="18" customWidth="1"/>
    <col min="29" max="16384" width="9.26171875" style="18"/>
  </cols>
  <sheetData>
    <row r="1" spans="1:28" s="79" customFormat="1" ht="12" customHeight="1" x14ac:dyDescent="0.75">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8" s="79" customFormat="1" ht="33.299999999999997" x14ac:dyDescent="1.2">
      <c r="A2" s="80"/>
      <c r="B2" s="419" t="s">
        <v>231</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81"/>
    </row>
    <row r="3" spans="1:28" s="79" customFormat="1" ht="12.75" customHeight="1" x14ac:dyDescent="0.75">
      <c r="A3" s="82"/>
      <c r="B3" s="83"/>
      <c r="C3" s="83"/>
      <c r="D3" s="84"/>
      <c r="E3" s="84"/>
      <c r="F3" s="84"/>
      <c r="G3" s="84"/>
      <c r="H3" s="84"/>
      <c r="I3" s="84"/>
      <c r="J3" s="84"/>
      <c r="K3" s="84"/>
      <c r="L3" s="84"/>
      <c r="M3" s="84"/>
      <c r="N3" s="84"/>
      <c r="O3" s="84"/>
      <c r="P3" s="84"/>
      <c r="Q3" s="84"/>
      <c r="R3" s="84"/>
      <c r="S3" s="84"/>
      <c r="T3" s="84"/>
      <c r="U3" s="85"/>
      <c r="V3" s="85"/>
      <c r="W3" s="85"/>
      <c r="X3" s="85"/>
      <c r="Y3" s="85"/>
      <c r="Z3" s="85"/>
      <c r="AA3" s="85"/>
      <c r="AB3" s="86"/>
    </row>
    <row r="4" spans="1:28" ht="12" customHeight="1" x14ac:dyDescent="0.75">
      <c r="A4" s="87"/>
      <c r="B4" s="88"/>
      <c r="C4" s="88"/>
      <c r="D4" s="88"/>
      <c r="E4" s="88"/>
      <c r="F4" s="88"/>
      <c r="G4" s="88"/>
      <c r="H4" s="88"/>
      <c r="I4" s="88"/>
      <c r="J4" s="88"/>
      <c r="K4" s="88"/>
      <c r="L4" s="88"/>
      <c r="M4" s="88"/>
      <c r="N4" s="88"/>
      <c r="O4" s="88"/>
      <c r="P4" s="88"/>
      <c r="Q4" s="88"/>
      <c r="R4" s="88"/>
      <c r="S4" s="89"/>
      <c r="T4" s="90"/>
      <c r="U4" s="88"/>
      <c r="V4" s="88"/>
      <c r="W4" s="88"/>
      <c r="X4" s="88"/>
      <c r="Y4" s="88"/>
      <c r="Z4" s="88"/>
      <c r="AA4" s="88"/>
      <c r="AB4" s="91"/>
    </row>
    <row r="5" spans="1:28" ht="18.75" customHeight="1" x14ac:dyDescent="0.75">
      <c r="A5" s="92"/>
      <c r="E5" s="426"/>
      <c r="F5" s="426"/>
      <c r="G5" s="426"/>
      <c r="H5" s="426"/>
      <c r="I5" s="426"/>
      <c r="P5" s="448"/>
      <c r="Q5" s="448"/>
      <c r="R5" s="448"/>
      <c r="S5" s="93"/>
      <c r="T5" s="94"/>
      <c r="U5" s="394" t="s">
        <v>242</v>
      </c>
      <c r="V5" s="394"/>
      <c r="W5" s="394"/>
      <c r="X5" s="394"/>
      <c r="Y5" s="394"/>
      <c r="Z5" s="394"/>
      <c r="AA5" s="394"/>
      <c r="AB5" s="95"/>
    </row>
    <row r="6" spans="1:28" ht="18.75" customHeight="1" x14ac:dyDescent="0.75">
      <c r="A6" s="92"/>
      <c r="B6" s="426" t="s">
        <v>232</v>
      </c>
      <c r="C6" s="426"/>
      <c r="D6" s="426"/>
      <c r="E6" s="427"/>
      <c r="F6" s="427"/>
      <c r="G6" s="427"/>
      <c r="H6" s="427"/>
      <c r="I6" s="427"/>
      <c r="L6" s="18" t="s">
        <v>233</v>
      </c>
      <c r="P6" s="449"/>
      <c r="Q6" s="449"/>
      <c r="R6" s="449"/>
      <c r="S6" s="93"/>
      <c r="T6" s="94"/>
      <c r="AB6" s="95"/>
    </row>
    <row r="7" spans="1:28" ht="7.5" customHeight="1" x14ac:dyDescent="0.75">
      <c r="A7" s="92"/>
      <c r="B7" s="96"/>
      <c r="C7" s="96"/>
      <c r="D7" s="96"/>
      <c r="E7" s="96"/>
      <c r="F7" s="96"/>
      <c r="G7" s="96"/>
      <c r="H7" s="96"/>
      <c r="I7" s="96"/>
      <c r="J7" s="96"/>
      <c r="K7" s="96"/>
      <c r="L7" s="96"/>
      <c r="M7" s="96"/>
      <c r="N7" s="96"/>
      <c r="O7" s="96"/>
      <c r="P7" s="96"/>
      <c r="Q7" s="96"/>
      <c r="R7" s="96"/>
      <c r="S7" s="93"/>
      <c r="T7" s="94"/>
      <c r="AB7" s="95"/>
    </row>
    <row r="8" spans="1:28" ht="18.75" customHeight="1" x14ac:dyDescent="0.75">
      <c r="A8" s="92"/>
      <c r="E8" s="430"/>
      <c r="F8" s="430"/>
      <c r="G8" s="430"/>
      <c r="H8" s="430"/>
      <c r="I8" s="430"/>
      <c r="N8" s="426"/>
      <c r="O8" s="426"/>
      <c r="P8" s="426"/>
      <c r="Q8" s="426"/>
      <c r="R8" s="426"/>
      <c r="S8" s="93"/>
      <c r="T8" s="94"/>
      <c r="U8" s="458"/>
      <c r="V8" s="458"/>
      <c r="W8" s="458"/>
      <c r="X8" s="458"/>
      <c r="Y8" s="458"/>
      <c r="Z8" s="458"/>
      <c r="AA8" s="458"/>
      <c r="AB8" s="95"/>
    </row>
    <row r="9" spans="1:28" ht="18.75" customHeight="1" x14ac:dyDescent="0.75">
      <c r="A9" s="92"/>
      <c r="B9" s="426" t="s">
        <v>234</v>
      </c>
      <c r="C9" s="426"/>
      <c r="D9" s="426"/>
      <c r="E9" s="431"/>
      <c r="F9" s="431"/>
      <c r="G9" s="431"/>
      <c r="H9" s="431"/>
      <c r="I9" s="431"/>
      <c r="L9" s="96" t="s">
        <v>235</v>
      </c>
      <c r="M9" s="97"/>
      <c r="N9" s="427"/>
      <c r="O9" s="427"/>
      <c r="P9" s="427"/>
      <c r="Q9" s="427"/>
      <c r="R9" s="427"/>
      <c r="S9" s="93"/>
      <c r="T9" s="94"/>
      <c r="U9" s="458"/>
      <c r="V9" s="458"/>
      <c r="W9" s="458"/>
      <c r="X9" s="458"/>
      <c r="Y9" s="458"/>
      <c r="Z9" s="458"/>
      <c r="AA9" s="458"/>
      <c r="AB9" s="95"/>
    </row>
    <row r="10" spans="1:28" ht="8.25" customHeight="1" x14ac:dyDescent="0.75">
      <c r="A10" s="92"/>
      <c r="S10" s="93"/>
      <c r="T10" s="94"/>
      <c r="U10" s="458"/>
      <c r="V10" s="458"/>
      <c r="W10" s="458"/>
      <c r="X10" s="458"/>
      <c r="Y10" s="458"/>
      <c r="Z10" s="458"/>
      <c r="AA10" s="458"/>
      <c r="AB10" s="95"/>
    </row>
    <row r="11" spans="1:28" ht="18.75" customHeight="1" x14ac:dyDescent="0.75">
      <c r="A11" s="92"/>
      <c r="P11" s="423"/>
      <c r="Q11" s="423"/>
      <c r="R11" s="423"/>
      <c r="S11" s="93"/>
      <c r="T11" s="94"/>
      <c r="U11" s="458"/>
      <c r="V11" s="458"/>
      <c r="W11" s="458"/>
      <c r="X11" s="458"/>
      <c r="Y11" s="458"/>
      <c r="Z11" s="458"/>
      <c r="AA11" s="458"/>
      <c r="AB11" s="95"/>
    </row>
    <row r="12" spans="1:28" ht="18.75" customHeight="1" x14ac:dyDescent="0.75">
      <c r="A12" s="92"/>
      <c r="C12" s="36"/>
      <c r="D12" s="36" t="s">
        <v>236</v>
      </c>
      <c r="F12" s="36"/>
      <c r="G12" s="36"/>
      <c r="H12" s="36"/>
      <c r="I12" s="36"/>
      <c r="J12" s="36"/>
      <c r="K12" s="36"/>
      <c r="L12" s="36"/>
      <c r="M12" s="36"/>
      <c r="N12" s="36"/>
      <c r="O12" s="36"/>
      <c r="P12" s="424"/>
      <c r="Q12" s="424"/>
      <c r="R12" s="424"/>
      <c r="S12" s="93"/>
      <c r="T12" s="94"/>
      <c r="U12" s="458"/>
      <c r="V12" s="458"/>
      <c r="W12" s="458"/>
      <c r="X12" s="458"/>
      <c r="Y12" s="458"/>
      <c r="Z12" s="458"/>
      <c r="AA12" s="458"/>
      <c r="AB12" s="95"/>
    </row>
    <row r="13" spans="1:28" ht="8.25" customHeight="1" x14ac:dyDescent="0.75">
      <c r="A13" s="92"/>
      <c r="S13" s="93"/>
      <c r="T13" s="94"/>
      <c r="U13" s="458"/>
      <c r="V13" s="458"/>
      <c r="W13" s="458"/>
      <c r="X13" s="458"/>
      <c r="Y13" s="458"/>
      <c r="Z13" s="458"/>
      <c r="AA13" s="458"/>
      <c r="AB13" s="95"/>
    </row>
    <row r="14" spans="1:28" ht="18.75" customHeight="1" x14ac:dyDescent="0.75">
      <c r="A14" s="92"/>
      <c r="P14" s="423">
        <f>P43</f>
        <v>0</v>
      </c>
      <c r="Q14" s="423"/>
      <c r="R14" s="423"/>
      <c r="S14" s="93"/>
      <c r="T14" s="94"/>
      <c r="U14" s="458"/>
      <c r="V14" s="458"/>
      <c r="W14" s="458"/>
      <c r="X14" s="458"/>
      <c r="Y14" s="458"/>
      <c r="Z14" s="458"/>
      <c r="AA14" s="458"/>
      <c r="AB14" s="95"/>
    </row>
    <row r="15" spans="1:28" ht="18.75" customHeight="1" x14ac:dyDescent="0.75">
      <c r="A15" s="92"/>
      <c r="C15" s="36"/>
      <c r="D15" s="36" t="s">
        <v>252</v>
      </c>
      <c r="P15" s="424"/>
      <c r="Q15" s="424"/>
      <c r="R15" s="424"/>
      <c r="S15" s="93"/>
      <c r="T15" s="94"/>
      <c r="U15" s="458"/>
      <c r="V15" s="458"/>
      <c r="W15" s="458"/>
      <c r="X15" s="458"/>
      <c r="Y15" s="458"/>
      <c r="Z15" s="458"/>
      <c r="AA15" s="458"/>
      <c r="AB15" s="95"/>
    </row>
    <row r="16" spans="1:28" ht="7.5" customHeight="1" x14ac:dyDescent="0.75">
      <c r="A16" s="92"/>
      <c r="S16" s="93"/>
      <c r="T16" s="94"/>
      <c r="U16" s="458"/>
      <c r="V16" s="458"/>
      <c r="W16" s="458"/>
      <c r="X16" s="458"/>
      <c r="Y16" s="458"/>
      <c r="Z16" s="458"/>
      <c r="AA16" s="458"/>
      <c r="AB16" s="95"/>
    </row>
    <row r="17" spans="1:28" ht="18" customHeight="1" x14ac:dyDescent="0.75">
      <c r="A17" s="92"/>
      <c r="P17" s="423">
        <f>-P56</f>
        <v>0</v>
      </c>
      <c r="Q17" s="423"/>
      <c r="R17" s="423"/>
      <c r="S17" s="93"/>
      <c r="T17" s="94"/>
      <c r="U17" s="458"/>
      <c r="V17" s="458"/>
      <c r="W17" s="458"/>
      <c r="X17" s="458"/>
      <c r="Y17" s="458"/>
      <c r="Z17" s="458"/>
      <c r="AA17" s="458"/>
      <c r="AB17" s="95"/>
    </row>
    <row r="18" spans="1:28" ht="18" customHeight="1" x14ac:dyDescent="0.75">
      <c r="A18" s="92"/>
      <c r="C18" s="36"/>
      <c r="D18" s="36" t="s">
        <v>253</v>
      </c>
      <c r="P18" s="424"/>
      <c r="Q18" s="424"/>
      <c r="R18" s="424"/>
      <c r="S18" s="93"/>
      <c r="T18" s="94"/>
      <c r="U18" s="458"/>
      <c r="V18" s="458"/>
      <c r="W18" s="458"/>
      <c r="X18" s="458"/>
      <c r="Y18" s="458"/>
      <c r="Z18" s="458"/>
      <c r="AA18" s="458"/>
      <c r="AB18" s="95"/>
    </row>
    <row r="19" spans="1:28" ht="8.25" customHeight="1" x14ac:dyDescent="0.75">
      <c r="A19" s="92"/>
      <c r="S19" s="93"/>
      <c r="T19" s="94"/>
      <c r="U19" s="458"/>
      <c r="V19" s="458"/>
      <c r="W19" s="458"/>
      <c r="X19" s="458"/>
      <c r="Y19" s="458"/>
      <c r="Z19" s="458"/>
      <c r="AA19" s="458"/>
      <c r="AB19" s="95"/>
    </row>
    <row r="20" spans="1:28" ht="18" customHeight="1" x14ac:dyDescent="0.75">
      <c r="A20" s="92"/>
      <c r="P20" s="423">
        <f>P11+P14+P17</f>
        <v>0</v>
      </c>
      <c r="Q20" s="423"/>
      <c r="R20" s="423"/>
      <c r="S20" s="93"/>
      <c r="T20" s="94"/>
      <c r="U20" s="458"/>
      <c r="V20" s="458"/>
      <c r="W20" s="458"/>
      <c r="X20" s="458"/>
      <c r="Y20" s="458"/>
      <c r="Z20" s="458"/>
      <c r="AA20" s="458"/>
      <c r="AB20" s="95"/>
    </row>
    <row r="21" spans="1:28" ht="18" customHeight="1" x14ac:dyDescent="0.75">
      <c r="A21" s="92"/>
      <c r="C21" s="36"/>
      <c r="D21" s="36" t="s">
        <v>239</v>
      </c>
      <c r="F21" s="36"/>
      <c r="G21" s="36"/>
      <c r="H21" s="36"/>
      <c r="I21" s="36"/>
      <c r="J21" s="36"/>
      <c r="K21" s="36"/>
      <c r="L21" s="36"/>
      <c r="M21" s="36"/>
      <c r="N21" s="36"/>
      <c r="O21" s="36"/>
      <c r="P21" s="424"/>
      <c r="Q21" s="424"/>
      <c r="R21" s="424"/>
      <c r="S21" s="93"/>
      <c r="T21" s="94"/>
      <c r="U21" s="458"/>
      <c r="V21" s="458"/>
      <c r="W21" s="458"/>
      <c r="X21" s="458"/>
      <c r="Y21" s="458"/>
      <c r="Z21" s="458"/>
      <c r="AA21" s="458"/>
      <c r="AB21" s="95"/>
    </row>
    <row r="22" spans="1:28" ht="8.25" customHeight="1" x14ac:dyDescent="0.75">
      <c r="A22" s="92"/>
      <c r="S22" s="93"/>
      <c r="T22" s="94"/>
      <c r="U22" s="458"/>
      <c r="V22" s="458"/>
      <c r="W22" s="458"/>
      <c r="X22" s="458"/>
      <c r="Y22" s="458"/>
      <c r="Z22" s="458"/>
      <c r="AA22" s="458"/>
      <c r="AB22" s="95"/>
    </row>
    <row r="23" spans="1:28" ht="18" customHeight="1" x14ac:dyDescent="0.75">
      <c r="A23" s="92"/>
      <c r="P23" s="423"/>
      <c r="Q23" s="423"/>
      <c r="R23" s="423"/>
      <c r="S23" s="93"/>
      <c r="T23" s="94"/>
      <c r="U23" s="458"/>
      <c r="V23" s="458"/>
      <c r="W23" s="458"/>
      <c r="X23" s="458"/>
      <c r="Y23" s="458"/>
      <c r="Z23" s="458"/>
      <c r="AA23" s="458"/>
      <c r="AB23" s="95"/>
    </row>
    <row r="24" spans="1:28" ht="18" customHeight="1" x14ac:dyDescent="0.75">
      <c r="A24" s="92"/>
      <c r="D24" s="36" t="s">
        <v>240</v>
      </c>
      <c r="F24" s="36"/>
      <c r="G24" s="36"/>
      <c r="H24" s="36"/>
      <c r="I24" s="36"/>
      <c r="J24" s="36"/>
      <c r="K24" s="36"/>
      <c r="L24" s="36"/>
      <c r="M24" s="36"/>
      <c r="N24" s="36"/>
      <c r="O24" s="36"/>
      <c r="P24" s="424"/>
      <c r="Q24" s="424"/>
      <c r="R24" s="424"/>
      <c r="S24" s="93"/>
      <c r="T24" s="94"/>
      <c r="U24" s="458"/>
      <c r="V24" s="458"/>
      <c r="W24" s="458"/>
      <c r="X24" s="458"/>
      <c r="Y24" s="458"/>
      <c r="Z24" s="458"/>
      <c r="AA24" s="458"/>
      <c r="AB24" s="95"/>
    </row>
    <row r="25" spans="1:28" ht="8.25" customHeight="1" x14ac:dyDescent="0.75">
      <c r="A25" s="92"/>
      <c r="S25" s="93"/>
      <c r="T25" s="94"/>
      <c r="U25" s="458"/>
      <c r="V25" s="458"/>
      <c r="W25" s="458"/>
      <c r="X25" s="458"/>
      <c r="Y25" s="458"/>
      <c r="Z25" s="458"/>
      <c r="AA25" s="458"/>
      <c r="AB25" s="95"/>
    </row>
    <row r="26" spans="1:28" ht="18" customHeight="1" x14ac:dyDescent="0.75">
      <c r="A26" s="92"/>
      <c r="P26" s="423">
        <f>P23-P20</f>
        <v>0</v>
      </c>
      <c r="Q26" s="423"/>
      <c r="R26" s="423"/>
      <c r="S26" s="93"/>
      <c r="T26" s="94"/>
      <c r="U26" s="458"/>
      <c r="V26" s="458"/>
      <c r="W26" s="458"/>
      <c r="X26" s="458"/>
      <c r="Y26" s="458"/>
      <c r="Z26" s="458"/>
      <c r="AA26" s="458"/>
      <c r="AB26" s="95"/>
    </row>
    <row r="27" spans="1:28" ht="18" customHeight="1" thickBot="1" x14ac:dyDescent="0.8">
      <c r="A27" s="92"/>
      <c r="D27" s="36" t="s">
        <v>241</v>
      </c>
      <c r="F27" s="36"/>
      <c r="G27" s="36"/>
      <c r="H27" s="36"/>
      <c r="I27" s="36"/>
      <c r="J27" s="36"/>
      <c r="K27" s="36"/>
      <c r="L27" s="36"/>
      <c r="M27" s="36"/>
      <c r="N27" s="36"/>
      <c r="O27" s="36"/>
      <c r="P27" s="434"/>
      <c r="Q27" s="434"/>
      <c r="R27" s="434"/>
      <c r="S27" s="93"/>
      <c r="T27" s="94"/>
      <c r="U27" s="458"/>
      <c r="V27" s="458"/>
      <c r="W27" s="458"/>
      <c r="X27" s="458"/>
      <c r="Y27" s="458"/>
      <c r="Z27" s="458"/>
      <c r="AA27" s="458"/>
      <c r="AB27" s="95"/>
    </row>
    <row r="28" spans="1:28" ht="18.75" customHeight="1" thickTop="1" x14ac:dyDescent="0.75">
      <c r="A28" s="92"/>
      <c r="S28" s="93"/>
      <c r="T28" s="94"/>
      <c r="U28" s="458"/>
      <c r="V28" s="458"/>
      <c r="W28" s="458"/>
      <c r="X28" s="458"/>
      <c r="Y28" s="458"/>
      <c r="Z28" s="458"/>
      <c r="AA28" s="458"/>
      <c r="AB28" s="95"/>
    </row>
    <row r="29" spans="1:28" ht="18" customHeight="1" x14ac:dyDescent="0.75">
      <c r="A29" s="92"/>
      <c r="B29" s="36" t="s">
        <v>254</v>
      </c>
      <c r="S29" s="93"/>
      <c r="T29" s="94"/>
      <c r="U29" s="458"/>
      <c r="V29" s="458"/>
      <c r="W29" s="458"/>
      <c r="X29" s="458"/>
      <c r="Y29" s="458"/>
      <c r="Z29" s="458"/>
      <c r="AA29" s="458"/>
      <c r="AB29" s="95"/>
    </row>
    <row r="30" spans="1:28" ht="8.25" customHeight="1" x14ac:dyDescent="0.75">
      <c r="A30" s="92"/>
      <c r="S30" s="93"/>
      <c r="T30" s="94"/>
      <c r="U30" s="458"/>
      <c r="V30" s="458"/>
      <c r="W30" s="458"/>
      <c r="X30" s="458"/>
      <c r="Y30" s="458"/>
      <c r="Z30" s="458"/>
      <c r="AA30" s="458"/>
      <c r="AB30" s="95"/>
    </row>
    <row r="31" spans="1:28" ht="18" customHeight="1" x14ac:dyDescent="0.75">
      <c r="A31" s="92"/>
      <c r="B31" s="98" t="s">
        <v>255</v>
      </c>
      <c r="C31" s="98"/>
      <c r="D31" s="459" t="s">
        <v>256</v>
      </c>
      <c r="E31" s="459"/>
      <c r="F31" s="459"/>
      <c r="G31" s="459"/>
      <c r="H31" s="99"/>
      <c r="I31" s="459" t="s">
        <v>257</v>
      </c>
      <c r="J31" s="459"/>
      <c r="K31" s="459"/>
      <c r="L31" s="459"/>
      <c r="M31" s="99"/>
      <c r="N31" s="99" t="s">
        <v>258</v>
      </c>
      <c r="O31" s="99"/>
      <c r="P31" s="460" t="s">
        <v>259</v>
      </c>
      <c r="Q31" s="460"/>
      <c r="R31" s="460"/>
      <c r="S31" s="93"/>
      <c r="T31" s="94"/>
      <c r="U31" s="458"/>
      <c r="V31" s="458"/>
      <c r="W31" s="458"/>
      <c r="X31" s="458"/>
      <c r="Y31" s="458"/>
      <c r="Z31" s="458"/>
      <c r="AA31" s="458"/>
      <c r="AB31" s="95"/>
    </row>
    <row r="32" spans="1:28" ht="8.25" customHeight="1" x14ac:dyDescent="0.75">
      <c r="A32" s="92"/>
      <c r="B32" s="98"/>
      <c r="C32" s="98"/>
      <c r="D32" s="99"/>
      <c r="E32" s="99"/>
      <c r="F32" s="99"/>
      <c r="G32" s="99"/>
      <c r="H32" s="99"/>
      <c r="I32" s="99"/>
      <c r="J32" s="99"/>
      <c r="K32" s="99"/>
      <c r="L32" s="99"/>
      <c r="M32" s="99"/>
      <c r="N32" s="99"/>
      <c r="O32" s="99"/>
      <c r="P32" s="100"/>
      <c r="Q32" s="100"/>
      <c r="R32" s="100"/>
      <c r="S32" s="93"/>
      <c r="T32" s="94"/>
      <c r="U32" s="458"/>
      <c r="V32" s="458"/>
      <c r="W32" s="458"/>
      <c r="X32" s="458"/>
      <c r="Y32" s="458"/>
      <c r="Z32" s="458"/>
      <c r="AA32" s="458"/>
      <c r="AB32" s="95"/>
    </row>
    <row r="33" spans="1:28" ht="18" customHeight="1" x14ac:dyDescent="0.75">
      <c r="A33" s="92"/>
      <c r="B33" s="461"/>
      <c r="C33" s="96"/>
      <c r="D33" s="426"/>
      <c r="E33" s="426"/>
      <c r="F33" s="426"/>
      <c r="G33" s="426"/>
      <c r="H33" s="96"/>
      <c r="I33" s="426"/>
      <c r="J33" s="426"/>
      <c r="K33" s="426"/>
      <c r="L33" s="426"/>
      <c r="M33" s="96"/>
      <c r="N33" s="426"/>
      <c r="O33" s="96"/>
      <c r="P33" s="463"/>
      <c r="Q33" s="463"/>
      <c r="R33" s="463"/>
      <c r="S33" s="93"/>
      <c r="T33" s="94"/>
      <c r="U33" s="458"/>
      <c r="V33" s="458"/>
      <c r="W33" s="458"/>
      <c r="X33" s="458"/>
      <c r="Y33" s="458"/>
      <c r="Z33" s="458"/>
      <c r="AA33" s="458"/>
      <c r="AB33" s="95"/>
    </row>
    <row r="34" spans="1:28" ht="18" customHeight="1" x14ac:dyDescent="0.75">
      <c r="A34" s="92"/>
      <c r="B34" s="462"/>
      <c r="C34" s="96"/>
      <c r="D34" s="427"/>
      <c r="E34" s="427"/>
      <c r="F34" s="427"/>
      <c r="G34" s="427"/>
      <c r="H34" s="96"/>
      <c r="I34" s="427"/>
      <c r="J34" s="427"/>
      <c r="K34" s="427"/>
      <c r="L34" s="427"/>
      <c r="M34" s="96"/>
      <c r="N34" s="427"/>
      <c r="O34" s="96"/>
      <c r="P34" s="464"/>
      <c r="Q34" s="464"/>
      <c r="R34" s="464"/>
      <c r="S34" s="93"/>
      <c r="T34" s="94"/>
      <c r="U34" s="458"/>
      <c r="V34" s="458"/>
      <c r="W34" s="458"/>
      <c r="X34" s="458"/>
      <c r="Y34" s="458"/>
      <c r="Z34" s="458"/>
      <c r="AA34" s="458"/>
      <c r="AB34" s="95"/>
    </row>
    <row r="35" spans="1:28" ht="18" customHeight="1" x14ac:dyDescent="0.75">
      <c r="A35" s="92"/>
      <c r="B35" s="461"/>
      <c r="C35" s="96"/>
      <c r="D35" s="426"/>
      <c r="E35" s="426"/>
      <c r="F35" s="426"/>
      <c r="G35" s="426"/>
      <c r="H35" s="96"/>
      <c r="I35" s="426"/>
      <c r="J35" s="426"/>
      <c r="K35" s="426"/>
      <c r="L35" s="426"/>
      <c r="M35" s="96"/>
      <c r="N35" s="426"/>
      <c r="O35" s="96"/>
      <c r="P35" s="463"/>
      <c r="Q35" s="463"/>
      <c r="R35" s="463"/>
      <c r="S35" s="93"/>
      <c r="T35" s="94"/>
      <c r="U35" s="458"/>
      <c r="V35" s="458"/>
      <c r="W35" s="458"/>
      <c r="X35" s="458"/>
      <c r="Y35" s="458"/>
      <c r="Z35" s="458"/>
      <c r="AA35" s="458"/>
      <c r="AB35" s="95"/>
    </row>
    <row r="36" spans="1:28" ht="18" customHeight="1" x14ac:dyDescent="0.75">
      <c r="A36" s="92"/>
      <c r="B36" s="462"/>
      <c r="C36" s="96"/>
      <c r="D36" s="427"/>
      <c r="E36" s="427"/>
      <c r="F36" s="427"/>
      <c r="G36" s="427"/>
      <c r="H36" s="96"/>
      <c r="I36" s="427"/>
      <c r="J36" s="427"/>
      <c r="K36" s="427"/>
      <c r="L36" s="427"/>
      <c r="M36" s="96"/>
      <c r="N36" s="427"/>
      <c r="O36" s="96"/>
      <c r="P36" s="464"/>
      <c r="Q36" s="464"/>
      <c r="R36" s="464"/>
      <c r="S36" s="93"/>
      <c r="T36" s="94"/>
      <c r="U36" s="458"/>
      <c r="V36" s="458"/>
      <c r="W36" s="458"/>
      <c r="X36" s="458"/>
      <c r="Y36" s="458"/>
      <c r="Z36" s="458"/>
      <c r="AA36" s="458"/>
      <c r="AB36" s="95"/>
    </row>
    <row r="37" spans="1:28" ht="18" customHeight="1" x14ac:dyDescent="0.75">
      <c r="A37" s="92"/>
      <c r="B37" s="461"/>
      <c r="C37" s="96"/>
      <c r="D37" s="426"/>
      <c r="E37" s="426"/>
      <c r="F37" s="426"/>
      <c r="G37" s="426"/>
      <c r="H37" s="96"/>
      <c r="I37" s="426"/>
      <c r="J37" s="426"/>
      <c r="K37" s="426"/>
      <c r="L37" s="426"/>
      <c r="M37" s="96"/>
      <c r="N37" s="426"/>
      <c r="O37" s="96"/>
      <c r="P37" s="463"/>
      <c r="Q37" s="463"/>
      <c r="R37" s="463"/>
      <c r="S37" s="93"/>
      <c r="T37" s="94"/>
      <c r="U37" s="458"/>
      <c r="V37" s="458"/>
      <c r="W37" s="458"/>
      <c r="X37" s="458"/>
      <c r="Y37" s="458"/>
      <c r="Z37" s="458"/>
      <c r="AA37" s="458"/>
      <c r="AB37" s="95"/>
    </row>
    <row r="38" spans="1:28" ht="18" customHeight="1" x14ac:dyDescent="0.75">
      <c r="A38" s="92"/>
      <c r="B38" s="462"/>
      <c r="C38" s="96"/>
      <c r="D38" s="427"/>
      <c r="E38" s="427"/>
      <c r="F38" s="427"/>
      <c r="G38" s="427"/>
      <c r="H38" s="96"/>
      <c r="I38" s="427"/>
      <c r="J38" s="427"/>
      <c r="K38" s="427"/>
      <c r="L38" s="427"/>
      <c r="M38" s="96"/>
      <c r="N38" s="427"/>
      <c r="O38" s="96"/>
      <c r="P38" s="464"/>
      <c r="Q38" s="464"/>
      <c r="R38" s="464"/>
      <c r="S38" s="93"/>
      <c r="T38" s="94"/>
      <c r="U38" s="458"/>
      <c r="V38" s="458"/>
      <c r="W38" s="458"/>
      <c r="X38" s="458"/>
      <c r="Y38" s="458"/>
      <c r="Z38" s="458"/>
      <c r="AA38" s="458"/>
      <c r="AB38" s="95"/>
    </row>
    <row r="39" spans="1:28" ht="18" customHeight="1" x14ac:dyDescent="0.75">
      <c r="A39" s="92"/>
      <c r="B39" s="461"/>
      <c r="C39" s="96"/>
      <c r="D39" s="426"/>
      <c r="E39" s="426"/>
      <c r="F39" s="426"/>
      <c r="G39" s="426"/>
      <c r="H39" s="96"/>
      <c r="I39" s="426"/>
      <c r="J39" s="426"/>
      <c r="K39" s="426"/>
      <c r="L39" s="426"/>
      <c r="M39" s="96"/>
      <c r="N39" s="426"/>
      <c r="O39" s="96"/>
      <c r="P39" s="463"/>
      <c r="Q39" s="463"/>
      <c r="R39" s="463"/>
      <c r="S39" s="93"/>
      <c r="T39" s="94"/>
      <c r="U39" s="458"/>
      <c r="V39" s="458"/>
      <c r="W39" s="458"/>
      <c r="X39" s="458"/>
      <c r="Y39" s="458"/>
      <c r="Z39" s="458"/>
      <c r="AA39" s="458"/>
      <c r="AB39" s="95"/>
    </row>
    <row r="40" spans="1:28" ht="18.75" customHeight="1" x14ac:dyDescent="0.75">
      <c r="A40" s="92"/>
      <c r="B40" s="462"/>
      <c r="C40" s="96"/>
      <c r="D40" s="427"/>
      <c r="E40" s="427"/>
      <c r="F40" s="427"/>
      <c r="G40" s="427"/>
      <c r="H40" s="96"/>
      <c r="I40" s="427"/>
      <c r="J40" s="427"/>
      <c r="K40" s="427"/>
      <c r="L40" s="427"/>
      <c r="M40" s="96"/>
      <c r="N40" s="427"/>
      <c r="O40" s="96"/>
      <c r="P40" s="464"/>
      <c r="Q40" s="464"/>
      <c r="R40" s="464"/>
      <c r="S40" s="93"/>
      <c r="T40" s="94"/>
      <c r="U40" s="458"/>
      <c r="V40" s="458"/>
      <c r="W40" s="458"/>
      <c r="X40" s="458"/>
      <c r="Y40" s="458"/>
      <c r="Z40" s="458"/>
      <c r="AA40" s="458"/>
      <c r="AB40" s="95"/>
    </row>
    <row r="41" spans="1:28" ht="18.75" customHeight="1" x14ac:dyDescent="0.75">
      <c r="A41" s="92"/>
      <c r="B41" s="461"/>
      <c r="C41" s="96"/>
      <c r="D41" s="426"/>
      <c r="E41" s="426"/>
      <c r="F41" s="426"/>
      <c r="G41" s="426"/>
      <c r="H41" s="96"/>
      <c r="I41" s="426"/>
      <c r="J41" s="426"/>
      <c r="K41" s="426"/>
      <c r="L41" s="426"/>
      <c r="M41" s="96"/>
      <c r="N41" s="426"/>
      <c r="O41" s="96"/>
      <c r="P41" s="463"/>
      <c r="Q41" s="463"/>
      <c r="R41" s="463"/>
      <c r="S41" s="93"/>
      <c r="T41" s="94"/>
      <c r="U41" s="458"/>
      <c r="V41" s="458"/>
      <c r="W41" s="458"/>
      <c r="X41" s="458"/>
      <c r="Y41" s="458"/>
      <c r="Z41" s="458"/>
      <c r="AA41" s="458"/>
      <c r="AB41" s="95"/>
    </row>
    <row r="42" spans="1:28" ht="18.75" customHeight="1" x14ac:dyDescent="0.75">
      <c r="A42" s="92"/>
      <c r="B42" s="462"/>
      <c r="C42" s="96"/>
      <c r="D42" s="427"/>
      <c r="E42" s="427"/>
      <c r="F42" s="427"/>
      <c r="G42" s="427"/>
      <c r="H42" s="96"/>
      <c r="I42" s="427"/>
      <c r="J42" s="427"/>
      <c r="K42" s="427"/>
      <c r="L42" s="427"/>
      <c r="M42" s="96"/>
      <c r="N42" s="427"/>
      <c r="O42" s="96"/>
      <c r="P42" s="464"/>
      <c r="Q42" s="464"/>
      <c r="R42" s="464"/>
      <c r="S42" s="93"/>
      <c r="T42" s="94"/>
      <c r="U42" s="458"/>
      <c r="V42" s="458"/>
      <c r="W42" s="458"/>
      <c r="X42" s="458"/>
      <c r="Y42" s="458"/>
      <c r="Z42" s="458"/>
      <c r="AA42" s="458"/>
      <c r="AB42" s="95"/>
    </row>
    <row r="43" spans="1:28" ht="18.75" customHeight="1" x14ac:dyDescent="0.75">
      <c r="A43" s="92"/>
      <c r="P43" s="465">
        <f>SUM(P33:R42)</f>
        <v>0</v>
      </c>
      <c r="Q43" s="465"/>
      <c r="R43" s="465"/>
      <c r="S43" s="93"/>
      <c r="T43" s="94"/>
      <c r="U43" s="458"/>
      <c r="V43" s="458"/>
      <c r="W43" s="458"/>
      <c r="X43" s="458"/>
      <c r="Y43" s="458"/>
      <c r="Z43" s="458"/>
      <c r="AA43" s="458"/>
      <c r="AB43" s="95"/>
    </row>
    <row r="44" spans="1:28" ht="18.75" customHeight="1" thickBot="1" x14ac:dyDescent="0.8">
      <c r="A44" s="92"/>
      <c r="N44" s="101" t="s">
        <v>260</v>
      </c>
      <c r="O44" s="101"/>
      <c r="P44" s="434"/>
      <c r="Q44" s="434"/>
      <c r="R44" s="434"/>
      <c r="S44" s="93"/>
      <c r="T44" s="94"/>
      <c r="U44" s="458"/>
      <c r="V44" s="458"/>
      <c r="W44" s="458"/>
      <c r="X44" s="458"/>
      <c r="Y44" s="458"/>
      <c r="Z44" s="458"/>
      <c r="AA44" s="458"/>
      <c r="AB44" s="95"/>
    </row>
    <row r="45" spans="1:28" ht="8.25" customHeight="1" thickTop="1" x14ac:dyDescent="0.75">
      <c r="A45" s="92"/>
      <c r="S45" s="93"/>
      <c r="T45" s="94"/>
      <c r="U45" s="458"/>
      <c r="V45" s="458"/>
      <c r="W45" s="458"/>
      <c r="X45" s="458"/>
      <c r="Y45" s="458"/>
      <c r="Z45" s="458"/>
      <c r="AA45" s="458"/>
      <c r="AB45" s="95"/>
    </row>
    <row r="46" spans="1:28" ht="18.75" customHeight="1" x14ac:dyDescent="0.75">
      <c r="A46" s="92"/>
      <c r="B46" s="36" t="s">
        <v>261</v>
      </c>
      <c r="S46" s="93"/>
      <c r="T46" s="94"/>
      <c r="U46" s="458"/>
      <c r="V46" s="458"/>
      <c r="W46" s="458"/>
      <c r="X46" s="458"/>
      <c r="Y46" s="458"/>
      <c r="Z46" s="458"/>
      <c r="AA46" s="458"/>
      <c r="AB46" s="95"/>
    </row>
    <row r="47" spans="1:28" ht="18.75" customHeight="1" x14ac:dyDescent="0.75">
      <c r="A47" s="92"/>
      <c r="S47" s="93"/>
      <c r="T47" s="94"/>
      <c r="U47" s="458"/>
      <c r="V47" s="458"/>
      <c r="W47" s="458"/>
      <c r="X47" s="458"/>
      <c r="Y47" s="458"/>
      <c r="Z47" s="458"/>
      <c r="AA47" s="458"/>
      <c r="AB47" s="95"/>
    </row>
    <row r="48" spans="1:28" ht="18.75" customHeight="1" x14ac:dyDescent="0.75">
      <c r="A48" s="92"/>
      <c r="B48" s="98" t="s">
        <v>262</v>
      </c>
      <c r="C48" s="98"/>
      <c r="D48" s="459" t="s">
        <v>263</v>
      </c>
      <c r="E48" s="459"/>
      <c r="F48" s="459"/>
      <c r="G48" s="459"/>
      <c r="H48" s="99"/>
      <c r="I48" s="459" t="s">
        <v>258</v>
      </c>
      <c r="J48" s="459"/>
      <c r="K48" s="459"/>
      <c r="L48" s="459"/>
      <c r="M48" s="459"/>
      <c r="N48" s="459"/>
      <c r="O48" s="99"/>
      <c r="P48" s="460" t="s">
        <v>259</v>
      </c>
      <c r="Q48" s="460"/>
      <c r="R48" s="460"/>
      <c r="S48" s="93"/>
      <c r="T48" s="94"/>
      <c r="U48" s="458"/>
      <c r="V48" s="458"/>
      <c r="W48" s="458"/>
      <c r="X48" s="458"/>
      <c r="Y48" s="458"/>
      <c r="Z48" s="458"/>
      <c r="AA48" s="458"/>
      <c r="AB48" s="95"/>
    </row>
    <row r="49" spans="1:28" ht="18.75" customHeight="1" x14ac:dyDescent="0.75">
      <c r="A49" s="92"/>
      <c r="B49" s="98"/>
      <c r="C49" s="98"/>
      <c r="D49" s="99"/>
      <c r="E49" s="99"/>
      <c r="F49" s="99"/>
      <c r="G49" s="99"/>
      <c r="H49" s="99"/>
      <c r="I49" s="99"/>
      <c r="J49" s="99"/>
      <c r="K49" s="99"/>
      <c r="L49" s="99"/>
      <c r="M49" s="99"/>
      <c r="N49" s="99"/>
      <c r="O49" s="99"/>
      <c r="P49" s="100"/>
      <c r="Q49" s="100"/>
      <c r="R49" s="100"/>
      <c r="S49" s="93"/>
      <c r="T49" s="94"/>
      <c r="U49" s="458"/>
      <c r="V49" s="458"/>
      <c r="W49" s="458"/>
      <c r="X49" s="458"/>
      <c r="Y49" s="458"/>
      <c r="Z49" s="458"/>
      <c r="AA49" s="458"/>
      <c r="AB49" s="95"/>
    </row>
    <row r="50" spans="1:28" ht="18.75" customHeight="1" x14ac:dyDescent="0.75">
      <c r="A50" s="92"/>
      <c r="B50" s="461"/>
      <c r="C50" s="96"/>
      <c r="D50" s="426"/>
      <c r="E50" s="426"/>
      <c r="F50" s="426"/>
      <c r="G50" s="426"/>
      <c r="H50" s="96"/>
      <c r="I50" s="426"/>
      <c r="J50" s="426"/>
      <c r="K50" s="426"/>
      <c r="L50" s="426"/>
      <c r="M50" s="426"/>
      <c r="N50" s="426"/>
      <c r="O50" s="96"/>
      <c r="P50" s="463"/>
      <c r="Q50" s="463"/>
      <c r="R50" s="463"/>
      <c r="S50" s="93"/>
      <c r="T50" s="94"/>
      <c r="U50" s="458"/>
      <c r="V50" s="458"/>
      <c r="W50" s="458"/>
      <c r="X50" s="458"/>
      <c r="Y50" s="458"/>
      <c r="Z50" s="458"/>
      <c r="AA50" s="458"/>
      <c r="AB50" s="95"/>
    </row>
    <row r="51" spans="1:28" ht="18.75" customHeight="1" x14ac:dyDescent="0.75">
      <c r="A51" s="92"/>
      <c r="B51" s="462"/>
      <c r="C51" s="96"/>
      <c r="D51" s="427"/>
      <c r="E51" s="427"/>
      <c r="F51" s="427"/>
      <c r="G51" s="427"/>
      <c r="H51" s="96"/>
      <c r="I51" s="427"/>
      <c r="J51" s="427"/>
      <c r="K51" s="427"/>
      <c r="L51" s="427"/>
      <c r="M51" s="427"/>
      <c r="N51" s="427"/>
      <c r="O51" s="96"/>
      <c r="P51" s="464"/>
      <c r="Q51" s="464"/>
      <c r="R51" s="464"/>
      <c r="S51" s="93"/>
      <c r="T51" s="94"/>
      <c r="U51" s="458"/>
      <c r="V51" s="458"/>
      <c r="W51" s="458"/>
      <c r="X51" s="458"/>
      <c r="Y51" s="458"/>
      <c r="Z51" s="458"/>
      <c r="AA51" s="458"/>
      <c r="AB51" s="95"/>
    </row>
    <row r="52" spans="1:28" ht="18.75" customHeight="1" x14ac:dyDescent="0.75">
      <c r="A52" s="92"/>
      <c r="B52" s="461"/>
      <c r="C52" s="96"/>
      <c r="D52" s="426"/>
      <c r="E52" s="426"/>
      <c r="F52" s="426"/>
      <c r="G52" s="426"/>
      <c r="H52" s="96"/>
      <c r="I52" s="468"/>
      <c r="J52" s="468"/>
      <c r="K52" s="468"/>
      <c r="L52" s="468"/>
      <c r="M52" s="468"/>
      <c r="N52" s="468"/>
      <c r="O52" s="96"/>
      <c r="P52" s="463"/>
      <c r="Q52" s="463"/>
      <c r="R52" s="463"/>
      <c r="S52" s="93"/>
      <c r="T52" s="94"/>
      <c r="U52" s="458"/>
      <c r="V52" s="458"/>
      <c r="W52" s="458"/>
      <c r="X52" s="458"/>
      <c r="Y52" s="458"/>
      <c r="Z52" s="458"/>
      <c r="AA52" s="458"/>
      <c r="AB52" s="95"/>
    </row>
    <row r="53" spans="1:28" ht="18.75" customHeight="1" x14ac:dyDescent="0.75">
      <c r="A53" s="92"/>
      <c r="B53" s="462"/>
      <c r="C53" s="96"/>
      <c r="D53" s="427"/>
      <c r="E53" s="427"/>
      <c r="F53" s="427"/>
      <c r="G53" s="427"/>
      <c r="H53" s="96"/>
      <c r="I53" s="427"/>
      <c r="J53" s="427"/>
      <c r="K53" s="427"/>
      <c r="L53" s="427"/>
      <c r="M53" s="427"/>
      <c r="N53" s="427"/>
      <c r="O53" s="96"/>
      <c r="P53" s="464"/>
      <c r="Q53" s="464"/>
      <c r="R53" s="464"/>
      <c r="S53" s="93"/>
      <c r="T53" s="94"/>
      <c r="U53" s="458"/>
      <c r="V53" s="458"/>
      <c r="W53" s="458"/>
      <c r="X53" s="458"/>
      <c r="Y53" s="458"/>
      <c r="Z53" s="458"/>
      <c r="AA53" s="458"/>
      <c r="AB53" s="95"/>
    </row>
    <row r="54" spans="1:28" ht="18.75" customHeight="1" x14ac:dyDescent="0.75">
      <c r="A54" s="92"/>
      <c r="B54" s="461"/>
      <c r="C54" s="96"/>
      <c r="D54" s="426"/>
      <c r="E54" s="426"/>
      <c r="F54" s="426"/>
      <c r="G54" s="426"/>
      <c r="H54" s="96"/>
      <c r="I54" s="426"/>
      <c r="J54" s="426"/>
      <c r="K54" s="426"/>
      <c r="L54" s="426"/>
      <c r="M54" s="426"/>
      <c r="N54" s="426"/>
      <c r="O54" s="96"/>
      <c r="P54" s="463"/>
      <c r="Q54" s="463"/>
      <c r="R54" s="463"/>
      <c r="S54" s="93"/>
      <c r="T54" s="94"/>
      <c r="U54" s="458"/>
      <c r="V54" s="458"/>
      <c r="W54" s="458"/>
      <c r="X54" s="458"/>
      <c r="Y54" s="458"/>
      <c r="Z54" s="458"/>
      <c r="AA54" s="458"/>
      <c r="AB54" s="95"/>
    </row>
    <row r="55" spans="1:28" ht="18.75" customHeight="1" x14ac:dyDescent="0.75">
      <c r="A55" s="92"/>
      <c r="B55" s="462"/>
      <c r="C55" s="96"/>
      <c r="D55" s="427"/>
      <c r="E55" s="427"/>
      <c r="F55" s="427"/>
      <c r="G55" s="427"/>
      <c r="H55" s="96"/>
      <c r="I55" s="427"/>
      <c r="J55" s="427"/>
      <c r="K55" s="427"/>
      <c r="L55" s="427"/>
      <c r="M55" s="427"/>
      <c r="N55" s="427"/>
      <c r="O55" s="96"/>
      <c r="P55" s="464"/>
      <c r="Q55" s="464"/>
      <c r="R55" s="464"/>
      <c r="S55" s="93"/>
      <c r="T55" s="94"/>
      <c r="U55" s="458"/>
      <c r="V55" s="458"/>
      <c r="W55" s="458"/>
      <c r="X55" s="458"/>
      <c r="Y55" s="458"/>
      <c r="Z55" s="458"/>
      <c r="AA55" s="458"/>
      <c r="AB55" s="95"/>
    </row>
    <row r="56" spans="1:28" ht="18.75" customHeight="1" x14ac:dyDescent="0.75">
      <c r="A56" s="92"/>
      <c r="P56" s="465">
        <f>SUM(P50:R55)</f>
        <v>0</v>
      </c>
      <c r="Q56" s="465"/>
      <c r="R56" s="465"/>
      <c r="S56" s="93"/>
      <c r="T56" s="94"/>
      <c r="U56" s="458"/>
      <c r="V56" s="458"/>
      <c r="W56" s="458"/>
      <c r="X56" s="458"/>
      <c r="Y56" s="458"/>
      <c r="Z56" s="458"/>
      <c r="AA56" s="458"/>
      <c r="AB56" s="95"/>
    </row>
    <row r="57" spans="1:28" ht="18.75" customHeight="1" thickBot="1" x14ac:dyDescent="0.8">
      <c r="A57" s="92"/>
      <c r="N57" s="101" t="s">
        <v>260</v>
      </c>
      <c r="O57" s="101"/>
      <c r="P57" s="434"/>
      <c r="Q57" s="434"/>
      <c r="R57" s="434"/>
      <c r="S57" s="93"/>
      <c r="T57" s="94"/>
      <c r="U57" s="458"/>
      <c r="V57" s="458"/>
      <c r="W57" s="458"/>
      <c r="X57" s="458"/>
      <c r="Y57" s="458"/>
      <c r="Z57" s="458"/>
      <c r="AA57" s="458"/>
      <c r="AB57" s="95"/>
    </row>
    <row r="58" spans="1:28" ht="18.75" customHeight="1" thickTop="1" x14ac:dyDescent="0.75">
      <c r="A58" s="92"/>
      <c r="S58" s="93"/>
      <c r="T58" s="94"/>
      <c r="U58" s="458"/>
      <c r="V58" s="458"/>
      <c r="W58" s="458"/>
      <c r="X58" s="458"/>
      <c r="Y58" s="458"/>
      <c r="Z58" s="458"/>
      <c r="AA58" s="458"/>
      <c r="AB58" s="95"/>
    </row>
    <row r="59" spans="1:28" ht="7.5" customHeight="1" x14ac:dyDescent="0.75">
      <c r="A59" s="92"/>
      <c r="S59" s="93"/>
      <c r="T59" s="94"/>
      <c r="U59" s="458"/>
      <c r="V59" s="458"/>
      <c r="W59" s="458"/>
      <c r="X59" s="458"/>
      <c r="Y59" s="458"/>
      <c r="Z59" s="458"/>
      <c r="AA59" s="458"/>
      <c r="AB59" s="95"/>
    </row>
    <row r="60" spans="1:28" x14ac:dyDescent="0.75">
      <c r="A60" s="92"/>
      <c r="E60" s="430"/>
      <c r="F60" s="430"/>
      <c r="G60" s="430"/>
      <c r="H60" s="430"/>
      <c r="I60" s="430"/>
      <c r="J60" s="430"/>
      <c r="K60" s="430"/>
      <c r="L60" s="430"/>
      <c r="P60" s="466"/>
      <c r="Q60" s="466"/>
      <c r="R60" s="466"/>
      <c r="S60" s="93"/>
      <c r="T60" s="94"/>
      <c r="U60" s="458"/>
      <c r="V60" s="458"/>
      <c r="W60" s="458"/>
      <c r="X60" s="458"/>
      <c r="Y60" s="458"/>
      <c r="Z60" s="458"/>
      <c r="AA60" s="458"/>
      <c r="AB60" s="95"/>
    </row>
    <row r="61" spans="1:28" x14ac:dyDescent="0.75">
      <c r="A61" s="92"/>
      <c r="B61" s="394" t="s">
        <v>243</v>
      </c>
      <c r="C61" s="394"/>
      <c r="D61" s="394"/>
      <c r="E61" s="431"/>
      <c r="F61" s="431"/>
      <c r="G61" s="431"/>
      <c r="H61" s="431"/>
      <c r="I61" s="431"/>
      <c r="J61" s="431"/>
      <c r="K61" s="431"/>
      <c r="L61" s="431"/>
      <c r="N61" s="102" t="s">
        <v>244</v>
      </c>
      <c r="P61" s="467"/>
      <c r="Q61" s="467"/>
      <c r="R61" s="467"/>
      <c r="S61" s="93"/>
      <c r="T61" s="94"/>
      <c r="U61" s="458"/>
      <c r="V61" s="458"/>
      <c r="W61" s="458"/>
      <c r="X61" s="458"/>
      <c r="Y61" s="458"/>
      <c r="Z61" s="458"/>
      <c r="AA61" s="458"/>
      <c r="AB61" s="95"/>
    </row>
    <row r="62" spans="1:28" ht="12" customHeight="1" thickBot="1" x14ac:dyDescent="0.8">
      <c r="A62" s="103"/>
      <c r="B62" s="104"/>
      <c r="C62" s="104"/>
      <c r="D62" s="104"/>
      <c r="E62" s="104"/>
      <c r="F62" s="104"/>
      <c r="G62" s="104"/>
      <c r="H62" s="104"/>
      <c r="I62" s="104"/>
      <c r="J62" s="104"/>
      <c r="K62" s="104"/>
      <c r="L62" s="104"/>
      <c r="M62" s="104"/>
      <c r="N62" s="104"/>
      <c r="O62" s="104"/>
      <c r="P62" s="104"/>
      <c r="Q62" s="104"/>
      <c r="R62" s="104"/>
      <c r="S62" s="105"/>
      <c r="T62" s="106"/>
      <c r="U62" s="104"/>
      <c r="V62" s="104"/>
      <c r="W62" s="104"/>
      <c r="X62" s="104"/>
      <c r="Y62" s="104"/>
      <c r="Z62" s="104"/>
      <c r="AA62" s="104"/>
      <c r="AB62" s="107"/>
    </row>
  </sheetData>
  <mergeCells count="63">
    <mergeCell ref="E8:I9"/>
    <mergeCell ref="N8:R9"/>
    <mergeCell ref="U8:AA61"/>
    <mergeCell ref="B9:D9"/>
    <mergeCell ref="P11:R12"/>
    <mergeCell ref="P14:R15"/>
    <mergeCell ref="P17:R18"/>
    <mergeCell ref="P20:R21"/>
    <mergeCell ref="P23:R24"/>
    <mergeCell ref="P26:R27"/>
    <mergeCell ref="B35:B36"/>
    <mergeCell ref="D35:G36"/>
    <mergeCell ref="I35:L36"/>
    <mergeCell ref="N35:N36"/>
    <mergeCell ref="P35:R36"/>
    <mergeCell ref="B33:B34"/>
    <mergeCell ref="B2:AA2"/>
    <mergeCell ref="E5:I6"/>
    <mergeCell ref="P5:R6"/>
    <mergeCell ref="U5:AA5"/>
    <mergeCell ref="B6:D6"/>
    <mergeCell ref="D33:G34"/>
    <mergeCell ref="I33:L34"/>
    <mergeCell ref="N33:N34"/>
    <mergeCell ref="P33:R34"/>
    <mergeCell ref="D31:G31"/>
    <mergeCell ref="I31:L31"/>
    <mergeCell ref="P31:R31"/>
    <mergeCell ref="P43:R44"/>
    <mergeCell ref="B37:B38"/>
    <mergeCell ref="D37:G38"/>
    <mergeCell ref="I37:L38"/>
    <mergeCell ref="N37:N38"/>
    <mergeCell ref="P37:R38"/>
    <mergeCell ref="B39:B40"/>
    <mergeCell ref="D39:G40"/>
    <mergeCell ref="I39:L40"/>
    <mergeCell ref="N39:N40"/>
    <mergeCell ref="P39:R40"/>
    <mergeCell ref="B41:B42"/>
    <mergeCell ref="D41:G42"/>
    <mergeCell ref="I41:L42"/>
    <mergeCell ref="N41:N42"/>
    <mergeCell ref="P41:R42"/>
    <mergeCell ref="D48:G48"/>
    <mergeCell ref="I48:N48"/>
    <mergeCell ref="P48:R48"/>
    <mergeCell ref="B50:B51"/>
    <mergeCell ref="D50:G51"/>
    <mergeCell ref="I50:N51"/>
    <mergeCell ref="P50:R51"/>
    <mergeCell ref="P56:R57"/>
    <mergeCell ref="E60:L61"/>
    <mergeCell ref="P60:R61"/>
    <mergeCell ref="B61:D61"/>
    <mergeCell ref="B52:B53"/>
    <mergeCell ref="D52:G53"/>
    <mergeCell ref="I52:N53"/>
    <mergeCell ref="P52:R53"/>
    <mergeCell ref="B54:B55"/>
    <mergeCell ref="D54:G55"/>
    <mergeCell ref="I54:N55"/>
    <mergeCell ref="P54:R55"/>
  </mergeCells>
  <pageMargins left="0.7" right="0.7" top="0.75" bottom="0.75" header="0.3" footer="0.3"/>
  <pageSetup paperSize="9" scale="4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7"/>
    <pageSetUpPr fitToPage="1"/>
  </sheetPr>
  <dimension ref="A1:AB62"/>
  <sheetViews>
    <sheetView zoomScale="55" zoomScaleNormal="55" workbookViewId="0">
      <selection activeCell="P11" sqref="P11:R12"/>
    </sheetView>
  </sheetViews>
  <sheetFormatPr defaultColWidth="9.26171875" defaultRowHeight="20.399999999999999" x14ac:dyDescent="0.75"/>
  <cols>
    <col min="1" max="1" width="2.41796875" style="18" customWidth="1"/>
    <col min="2" max="2" width="21.68359375" style="18" customWidth="1"/>
    <col min="3" max="3" width="1.41796875" style="18" customWidth="1"/>
    <col min="4" max="4" width="7.41796875" style="18" customWidth="1"/>
    <col min="5" max="5" width="17.68359375" style="18" customWidth="1"/>
    <col min="6" max="6" width="1.578125" style="18" customWidth="1"/>
    <col min="7" max="7" width="9.26171875" style="18"/>
    <col min="8" max="8" width="1.578125" style="18" customWidth="1"/>
    <col min="9" max="9" width="25.68359375" style="18" customWidth="1"/>
    <col min="10" max="10" width="2.41796875" style="18" customWidth="1"/>
    <col min="11" max="11" width="1.578125" style="18" customWidth="1"/>
    <col min="12" max="12" width="14.68359375" style="18" customWidth="1"/>
    <col min="13" max="13" width="1.578125" style="18" customWidth="1"/>
    <col min="14" max="14" width="40.26171875" style="18" customWidth="1"/>
    <col min="15" max="15" width="1.41796875" style="18" customWidth="1"/>
    <col min="16" max="18" width="9.26171875" style="18"/>
    <col min="19" max="20" width="2.41796875" style="18" customWidth="1"/>
    <col min="21" max="22" width="9.26171875" style="18"/>
    <col min="23" max="23" width="19.26171875" style="18" customWidth="1"/>
    <col min="24" max="27" width="9.26171875" style="18"/>
    <col min="28" max="28" width="2.41796875" style="18" customWidth="1"/>
    <col min="29" max="16384" width="9.26171875" style="18"/>
  </cols>
  <sheetData>
    <row r="1" spans="1:28" s="79" customFormat="1" ht="12" customHeight="1" x14ac:dyDescent="0.75">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8" s="79" customFormat="1" ht="33.299999999999997" x14ac:dyDescent="1.2">
      <c r="A2" s="80"/>
      <c r="B2" s="419" t="s">
        <v>231</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81"/>
    </row>
    <row r="3" spans="1:28" s="79" customFormat="1" ht="12.75" customHeight="1" x14ac:dyDescent="0.75">
      <c r="A3" s="82"/>
      <c r="B3" s="83"/>
      <c r="C3" s="83"/>
      <c r="D3" s="84"/>
      <c r="E3" s="84"/>
      <c r="F3" s="84"/>
      <c r="G3" s="84"/>
      <c r="H3" s="84"/>
      <c r="I3" s="84"/>
      <c r="J3" s="84"/>
      <c r="K3" s="84"/>
      <c r="L3" s="84"/>
      <c r="M3" s="84"/>
      <c r="N3" s="84"/>
      <c r="O3" s="84"/>
      <c r="P3" s="84"/>
      <c r="Q3" s="84"/>
      <c r="R3" s="84"/>
      <c r="S3" s="84"/>
      <c r="T3" s="84"/>
      <c r="U3" s="85"/>
      <c r="V3" s="85"/>
      <c r="W3" s="85"/>
      <c r="X3" s="85"/>
      <c r="Y3" s="85"/>
      <c r="Z3" s="85"/>
      <c r="AA3" s="85"/>
      <c r="AB3" s="86"/>
    </row>
    <row r="4" spans="1:28" ht="12" customHeight="1" x14ac:dyDescent="0.75">
      <c r="A4" s="87"/>
      <c r="B4" s="88"/>
      <c r="C4" s="88"/>
      <c r="D4" s="88"/>
      <c r="E4" s="88"/>
      <c r="F4" s="88"/>
      <c r="G4" s="88"/>
      <c r="H4" s="88"/>
      <c r="I4" s="88"/>
      <c r="J4" s="88"/>
      <c r="K4" s="88"/>
      <c r="L4" s="88"/>
      <c r="M4" s="88"/>
      <c r="N4" s="88"/>
      <c r="O4" s="88"/>
      <c r="P4" s="88"/>
      <c r="Q4" s="88"/>
      <c r="R4" s="88"/>
      <c r="S4" s="89"/>
      <c r="T4" s="90"/>
      <c r="U4" s="88"/>
      <c r="V4" s="88"/>
      <c r="W4" s="88"/>
      <c r="X4" s="88"/>
      <c r="Y4" s="88"/>
      <c r="Z4" s="88"/>
      <c r="AA4" s="88"/>
      <c r="AB4" s="91"/>
    </row>
    <row r="5" spans="1:28" ht="18.75" customHeight="1" x14ac:dyDescent="0.75">
      <c r="A5" s="92"/>
      <c r="E5" s="426"/>
      <c r="F5" s="426"/>
      <c r="G5" s="426"/>
      <c r="H5" s="426"/>
      <c r="I5" s="426"/>
      <c r="P5" s="448"/>
      <c r="Q5" s="448"/>
      <c r="R5" s="448"/>
      <c r="S5" s="93"/>
      <c r="T5" s="94"/>
      <c r="U5" s="394" t="s">
        <v>242</v>
      </c>
      <c r="V5" s="394"/>
      <c r="W5" s="394"/>
      <c r="X5" s="394"/>
      <c r="Y5" s="394"/>
      <c r="Z5" s="394"/>
      <c r="AA5" s="394"/>
      <c r="AB5" s="95"/>
    </row>
    <row r="6" spans="1:28" ht="18.75" customHeight="1" x14ac:dyDescent="0.75">
      <c r="A6" s="92"/>
      <c r="B6" s="426" t="s">
        <v>232</v>
      </c>
      <c r="C6" s="426"/>
      <c r="D6" s="426"/>
      <c r="E6" s="427"/>
      <c r="F6" s="427"/>
      <c r="G6" s="427"/>
      <c r="H6" s="427"/>
      <c r="I6" s="427"/>
      <c r="L6" s="18" t="s">
        <v>233</v>
      </c>
      <c r="P6" s="449"/>
      <c r="Q6" s="449"/>
      <c r="R6" s="449"/>
      <c r="S6" s="93"/>
      <c r="T6" s="94"/>
      <c r="AB6" s="95"/>
    </row>
    <row r="7" spans="1:28" ht="7.5" customHeight="1" x14ac:dyDescent="0.75">
      <c r="A7" s="92"/>
      <c r="B7" s="96"/>
      <c r="C7" s="96"/>
      <c r="D7" s="96"/>
      <c r="E7" s="96"/>
      <c r="F7" s="96"/>
      <c r="G7" s="96"/>
      <c r="H7" s="96"/>
      <c r="I7" s="96"/>
      <c r="J7" s="96"/>
      <c r="K7" s="96"/>
      <c r="L7" s="96"/>
      <c r="M7" s="96"/>
      <c r="N7" s="96"/>
      <c r="O7" s="96"/>
      <c r="P7" s="96"/>
      <c r="Q7" s="96"/>
      <c r="R7" s="96"/>
      <c r="S7" s="93"/>
      <c r="T7" s="94"/>
      <c r="AB7" s="95"/>
    </row>
    <row r="8" spans="1:28" ht="18.75" customHeight="1" x14ac:dyDescent="0.75">
      <c r="A8" s="92"/>
      <c r="E8" s="430"/>
      <c r="F8" s="430"/>
      <c r="G8" s="430"/>
      <c r="H8" s="430"/>
      <c r="I8" s="430"/>
      <c r="N8" s="426"/>
      <c r="O8" s="426"/>
      <c r="P8" s="426"/>
      <c r="Q8" s="426"/>
      <c r="R8" s="426"/>
      <c r="S8" s="93"/>
      <c r="T8" s="94"/>
      <c r="U8" s="458"/>
      <c r="V8" s="458"/>
      <c r="W8" s="458"/>
      <c r="X8" s="458"/>
      <c r="Y8" s="458"/>
      <c r="Z8" s="458"/>
      <c r="AA8" s="458"/>
      <c r="AB8" s="95"/>
    </row>
    <row r="9" spans="1:28" ht="18.75" customHeight="1" x14ac:dyDescent="0.75">
      <c r="A9" s="92"/>
      <c r="B9" s="426" t="s">
        <v>234</v>
      </c>
      <c r="C9" s="426"/>
      <c r="D9" s="426"/>
      <c r="E9" s="431"/>
      <c r="F9" s="431"/>
      <c r="G9" s="431"/>
      <c r="H9" s="431"/>
      <c r="I9" s="431"/>
      <c r="L9" s="96" t="s">
        <v>235</v>
      </c>
      <c r="M9" s="97"/>
      <c r="N9" s="427"/>
      <c r="O9" s="427"/>
      <c r="P9" s="427"/>
      <c r="Q9" s="427"/>
      <c r="R9" s="427"/>
      <c r="S9" s="93"/>
      <c r="T9" s="94"/>
      <c r="U9" s="458"/>
      <c r="V9" s="458"/>
      <c r="W9" s="458"/>
      <c r="X9" s="458"/>
      <c r="Y9" s="458"/>
      <c r="Z9" s="458"/>
      <c r="AA9" s="458"/>
      <c r="AB9" s="95"/>
    </row>
    <row r="10" spans="1:28" ht="8.25" customHeight="1" x14ac:dyDescent="0.75">
      <c r="A10" s="92"/>
      <c r="S10" s="93"/>
      <c r="T10" s="94"/>
      <c r="U10" s="458"/>
      <c r="V10" s="458"/>
      <c r="W10" s="458"/>
      <c r="X10" s="458"/>
      <c r="Y10" s="458"/>
      <c r="Z10" s="458"/>
      <c r="AA10" s="458"/>
      <c r="AB10" s="95"/>
    </row>
    <row r="11" spans="1:28" ht="18.75" customHeight="1" x14ac:dyDescent="0.75">
      <c r="A11" s="92"/>
      <c r="P11" s="423"/>
      <c r="Q11" s="423"/>
      <c r="R11" s="423"/>
      <c r="S11" s="93"/>
      <c r="T11" s="94"/>
      <c r="U11" s="458"/>
      <c r="V11" s="458"/>
      <c r="W11" s="458"/>
      <c r="X11" s="458"/>
      <c r="Y11" s="458"/>
      <c r="Z11" s="458"/>
      <c r="AA11" s="458"/>
      <c r="AB11" s="95"/>
    </row>
    <row r="12" spans="1:28" ht="18.75" customHeight="1" x14ac:dyDescent="0.75">
      <c r="A12" s="92"/>
      <c r="C12" s="36"/>
      <c r="D12" s="36" t="s">
        <v>236</v>
      </c>
      <c r="F12" s="36"/>
      <c r="G12" s="36"/>
      <c r="H12" s="36"/>
      <c r="I12" s="36"/>
      <c r="J12" s="36"/>
      <c r="K12" s="36"/>
      <c r="L12" s="36"/>
      <c r="M12" s="36"/>
      <c r="N12" s="36"/>
      <c r="O12" s="36"/>
      <c r="P12" s="424"/>
      <c r="Q12" s="424"/>
      <c r="R12" s="424"/>
      <c r="S12" s="93"/>
      <c r="T12" s="94"/>
      <c r="U12" s="458"/>
      <c r="V12" s="458"/>
      <c r="W12" s="458"/>
      <c r="X12" s="458"/>
      <c r="Y12" s="458"/>
      <c r="Z12" s="458"/>
      <c r="AA12" s="458"/>
      <c r="AB12" s="95"/>
    </row>
    <row r="13" spans="1:28" ht="8.25" customHeight="1" x14ac:dyDescent="0.75">
      <c r="A13" s="92"/>
      <c r="S13" s="93"/>
      <c r="T13" s="94"/>
      <c r="U13" s="458"/>
      <c r="V13" s="458"/>
      <c r="W13" s="458"/>
      <c r="X13" s="458"/>
      <c r="Y13" s="458"/>
      <c r="Z13" s="458"/>
      <c r="AA13" s="458"/>
      <c r="AB13" s="95"/>
    </row>
    <row r="14" spans="1:28" ht="18.75" customHeight="1" x14ac:dyDescent="0.75">
      <c r="A14" s="92"/>
      <c r="P14" s="423">
        <f>P43</f>
        <v>0</v>
      </c>
      <c r="Q14" s="423"/>
      <c r="R14" s="423"/>
      <c r="S14" s="93"/>
      <c r="T14" s="94"/>
      <c r="U14" s="458"/>
      <c r="V14" s="458"/>
      <c r="W14" s="458"/>
      <c r="X14" s="458"/>
      <c r="Y14" s="458"/>
      <c r="Z14" s="458"/>
      <c r="AA14" s="458"/>
      <c r="AB14" s="95"/>
    </row>
    <row r="15" spans="1:28" ht="18.75" customHeight="1" x14ac:dyDescent="0.75">
      <c r="A15" s="92"/>
      <c r="C15" s="36"/>
      <c r="D15" s="36" t="s">
        <v>252</v>
      </c>
      <c r="P15" s="424"/>
      <c r="Q15" s="424"/>
      <c r="R15" s="424"/>
      <c r="S15" s="93"/>
      <c r="T15" s="94"/>
      <c r="U15" s="458"/>
      <c r="V15" s="458"/>
      <c r="W15" s="458"/>
      <c r="X15" s="458"/>
      <c r="Y15" s="458"/>
      <c r="Z15" s="458"/>
      <c r="AA15" s="458"/>
      <c r="AB15" s="95"/>
    </row>
    <row r="16" spans="1:28" ht="7.5" customHeight="1" x14ac:dyDescent="0.75">
      <c r="A16" s="92"/>
      <c r="S16" s="93"/>
      <c r="T16" s="94"/>
      <c r="U16" s="458"/>
      <c r="V16" s="458"/>
      <c r="W16" s="458"/>
      <c r="X16" s="458"/>
      <c r="Y16" s="458"/>
      <c r="Z16" s="458"/>
      <c r="AA16" s="458"/>
      <c r="AB16" s="95"/>
    </row>
    <row r="17" spans="1:28" ht="18" customHeight="1" x14ac:dyDescent="0.75">
      <c r="A17" s="92"/>
      <c r="P17" s="423">
        <f>-P56</f>
        <v>0</v>
      </c>
      <c r="Q17" s="423"/>
      <c r="R17" s="423"/>
      <c r="S17" s="93"/>
      <c r="T17" s="94"/>
      <c r="U17" s="458"/>
      <c r="V17" s="458"/>
      <c r="W17" s="458"/>
      <c r="X17" s="458"/>
      <c r="Y17" s="458"/>
      <c r="Z17" s="458"/>
      <c r="AA17" s="458"/>
      <c r="AB17" s="95"/>
    </row>
    <row r="18" spans="1:28" ht="18" customHeight="1" x14ac:dyDescent="0.75">
      <c r="A18" s="92"/>
      <c r="C18" s="36"/>
      <c r="D18" s="36" t="s">
        <v>253</v>
      </c>
      <c r="P18" s="424"/>
      <c r="Q18" s="424"/>
      <c r="R18" s="424"/>
      <c r="S18" s="93"/>
      <c r="T18" s="94"/>
      <c r="U18" s="458"/>
      <c r="V18" s="458"/>
      <c r="W18" s="458"/>
      <c r="X18" s="458"/>
      <c r="Y18" s="458"/>
      <c r="Z18" s="458"/>
      <c r="AA18" s="458"/>
      <c r="AB18" s="95"/>
    </row>
    <row r="19" spans="1:28" ht="8.25" customHeight="1" x14ac:dyDescent="0.75">
      <c r="A19" s="92"/>
      <c r="S19" s="93"/>
      <c r="T19" s="94"/>
      <c r="U19" s="458"/>
      <c r="V19" s="458"/>
      <c r="W19" s="458"/>
      <c r="X19" s="458"/>
      <c r="Y19" s="458"/>
      <c r="Z19" s="458"/>
      <c r="AA19" s="458"/>
      <c r="AB19" s="95"/>
    </row>
    <row r="20" spans="1:28" ht="18" customHeight="1" x14ac:dyDescent="0.75">
      <c r="A20" s="92"/>
      <c r="P20" s="423">
        <f>P11+P14+P17</f>
        <v>0</v>
      </c>
      <c r="Q20" s="423"/>
      <c r="R20" s="423"/>
      <c r="S20" s="93"/>
      <c r="T20" s="94"/>
      <c r="U20" s="458"/>
      <c r="V20" s="458"/>
      <c r="W20" s="458"/>
      <c r="X20" s="458"/>
      <c r="Y20" s="458"/>
      <c r="Z20" s="458"/>
      <c r="AA20" s="458"/>
      <c r="AB20" s="95"/>
    </row>
    <row r="21" spans="1:28" ht="18" customHeight="1" x14ac:dyDescent="0.75">
      <c r="A21" s="92"/>
      <c r="C21" s="36"/>
      <c r="D21" s="36" t="s">
        <v>239</v>
      </c>
      <c r="F21" s="36"/>
      <c r="G21" s="36"/>
      <c r="H21" s="36"/>
      <c r="I21" s="36"/>
      <c r="J21" s="36"/>
      <c r="K21" s="36"/>
      <c r="L21" s="36"/>
      <c r="M21" s="36"/>
      <c r="N21" s="36"/>
      <c r="O21" s="36"/>
      <c r="P21" s="424"/>
      <c r="Q21" s="424"/>
      <c r="R21" s="424"/>
      <c r="S21" s="93"/>
      <c r="T21" s="94"/>
      <c r="U21" s="458"/>
      <c r="V21" s="458"/>
      <c r="W21" s="458"/>
      <c r="X21" s="458"/>
      <c r="Y21" s="458"/>
      <c r="Z21" s="458"/>
      <c r="AA21" s="458"/>
      <c r="AB21" s="95"/>
    </row>
    <row r="22" spans="1:28" ht="8.25" customHeight="1" x14ac:dyDescent="0.75">
      <c r="A22" s="92"/>
      <c r="S22" s="93"/>
      <c r="T22" s="94"/>
      <c r="U22" s="458"/>
      <c r="V22" s="458"/>
      <c r="W22" s="458"/>
      <c r="X22" s="458"/>
      <c r="Y22" s="458"/>
      <c r="Z22" s="458"/>
      <c r="AA22" s="458"/>
      <c r="AB22" s="95"/>
    </row>
    <row r="23" spans="1:28" ht="18" customHeight="1" x14ac:dyDescent="0.75">
      <c r="A23" s="92"/>
      <c r="P23" s="423"/>
      <c r="Q23" s="423"/>
      <c r="R23" s="423"/>
      <c r="S23" s="93"/>
      <c r="T23" s="94"/>
      <c r="U23" s="458"/>
      <c r="V23" s="458"/>
      <c r="W23" s="458"/>
      <c r="X23" s="458"/>
      <c r="Y23" s="458"/>
      <c r="Z23" s="458"/>
      <c r="AA23" s="458"/>
      <c r="AB23" s="95"/>
    </row>
    <row r="24" spans="1:28" ht="18" customHeight="1" x14ac:dyDescent="0.75">
      <c r="A24" s="92"/>
      <c r="D24" s="36" t="s">
        <v>240</v>
      </c>
      <c r="F24" s="36"/>
      <c r="G24" s="36"/>
      <c r="H24" s="36"/>
      <c r="I24" s="36"/>
      <c r="J24" s="36"/>
      <c r="K24" s="36"/>
      <c r="L24" s="36"/>
      <c r="M24" s="36"/>
      <c r="N24" s="36"/>
      <c r="O24" s="36"/>
      <c r="P24" s="424"/>
      <c r="Q24" s="424"/>
      <c r="R24" s="424"/>
      <c r="S24" s="93"/>
      <c r="T24" s="94"/>
      <c r="U24" s="458"/>
      <c r="V24" s="458"/>
      <c r="W24" s="458"/>
      <c r="X24" s="458"/>
      <c r="Y24" s="458"/>
      <c r="Z24" s="458"/>
      <c r="AA24" s="458"/>
      <c r="AB24" s="95"/>
    </row>
    <row r="25" spans="1:28" ht="8.25" customHeight="1" x14ac:dyDescent="0.75">
      <c r="A25" s="92"/>
      <c r="S25" s="93"/>
      <c r="T25" s="94"/>
      <c r="U25" s="458"/>
      <c r="V25" s="458"/>
      <c r="W25" s="458"/>
      <c r="X25" s="458"/>
      <c r="Y25" s="458"/>
      <c r="Z25" s="458"/>
      <c r="AA25" s="458"/>
      <c r="AB25" s="95"/>
    </row>
    <row r="26" spans="1:28" ht="18" customHeight="1" x14ac:dyDescent="0.75">
      <c r="A26" s="92"/>
      <c r="P26" s="423">
        <f>P23-P20</f>
        <v>0</v>
      </c>
      <c r="Q26" s="423"/>
      <c r="R26" s="423"/>
      <c r="S26" s="93"/>
      <c r="T26" s="94"/>
      <c r="U26" s="458"/>
      <c r="V26" s="458"/>
      <c r="W26" s="458"/>
      <c r="X26" s="458"/>
      <c r="Y26" s="458"/>
      <c r="Z26" s="458"/>
      <c r="AA26" s="458"/>
      <c r="AB26" s="95"/>
    </row>
    <row r="27" spans="1:28" ht="18" customHeight="1" thickBot="1" x14ac:dyDescent="0.8">
      <c r="A27" s="92"/>
      <c r="D27" s="36" t="s">
        <v>241</v>
      </c>
      <c r="F27" s="36"/>
      <c r="G27" s="36"/>
      <c r="H27" s="36"/>
      <c r="I27" s="36"/>
      <c r="J27" s="36"/>
      <c r="K27" s="36"/>
      <c r="L27" s="36"/>
      <c r="M27" s="36"/>
      <c r="N27" s="36"/>
      <c r="O27" s="36"/>
      <c r="P27" s="434"/>
      <c r="Q27" s="434"/>
      <c r="R27" s="434"/>
      <c r="S27" s="93"/>
      <c r="T27" s="94"/>
      <c r="U27" s="458"/>
      <c r="V27" s="458"/>
      <c r="W27" s="458"/>
      <c r="X27" s="458"/>
      <c r="Y27" s="458"/>
      <c r="Z27" s="458"/>
      <c r="AA27" s="458"/>
      <c r="AB27" s="95"/>
    </row>
    <row r="28" spans="1:28" ht="18.75" customHeight="1" thickTop="1" x14ac:dyDescent="0.75">
      <c r="A28" s="92"/>
      <c r="S28" s="93"/>
      <c r="T28" s="94"/>
      <c r="U28" s="458"/>
      <c r="V28" s="458"/>
      <c r="W28" s="458"/>
      <c r="X28" s="458"/>
      <c r="Y28" s="458"/>
      <c r="Z28" s="458"/>
      <c r="AA28" s="458"/>
      <c r="AB28" s="95"/>
    </row>
    <row r="29" spans="1:28" ht="18" customHeight="1" x14ac:dyDescent="0.75">
      <c r="A29" s="92"/>
      <c r="B29" s="36" t="s">
        <v>254</v>
      </c>
      <c r="S29" s="93"/>
      <c r="T29" s="94"/>
      <c r="U29" s="458"/>
      <c r="V29" s="458"/>
      <c r="W29" s="458"/>
      <c r="X29" s="458"/>
      <c r="Y29" s="458"/>
      <c r="Z29" s="458"/>
      <c r="AA29" s="458"/>
      <c r="AB29" s="95"/>
    </row>
    <row r="30" spans="1:28" ht="8.25" customHeight="1" x14ac:dyDescent="0.75">
      <c r="A30" s="92"/>
      <c r="S30" s="93"/>
      <c r="T30" s="94"/>
      <c r="U30" s="458"/>
      <c r="V30" s="458"/>
      <c r="W30" s="458"/>
      <c r="X30" s="458"/>
      <c r="Y30" s="458"/>
      <c r="Z30" s="458"/>
      <c r="AA30" s="458"/>
      <c r="AB30" s="95"/>
    </row>
    <row r="31" spans="1:28" ht="18" customHeight="1" x14ac:dyDescent="0.75">
      <c r="A31" s="92"/>
      <c r="B31" s="98" t="s">
        <v>255</v>
      </c>
      <c r="C31" s="98"/>
      <c r="D31" s="459" t="s">
        <v>256</v>
      </c>
      <c r="E31" s="459"/>
      <c r="F31" s="459"/>
      <c r="G31" s="459"/>
      <c r="H31" s="99"/>
      <c r="I31" s="459" t="s">
        <v>257</v>
      </c>
      <c r="J31" s="459"/>
      <c r="K31" s="459"/>
      <c r="L31" s="459"/>
      <c r="M31" s="99"/>
      <c r="N31" s="99" t="s">
        <v>258</v>
      </c>
      <c r="O31" s="99"/>
      <c r="P31" s="460" t="s">
        <v>259</v>
      </c>
      <c r="Q31" s="460"/>
      <c r="R31" s="460"/>
      <c r="S31" s="93"/>
      <c r="T31" s="94"/>
      <c r="U31" s="458"/>
      <c r="V31" s="458"/>
      <c r="W31" s="458"/>
      <c r="X31" s="458"/>
      <c r="Y31" s="458"/>
      <c r="Z31" s="458"/>
      <c r="AA31" s="458"/>
      <c r="AB31" s="95"/>
    </row>
    <row r="32" spans="1:28" ht="8.25" customHeight="1" x14ac:dyDescent="0.75">
      <c r="A32" s="92"/>
      <c r="B32" s="98"/>
      <c r="C32" s="98"/>
      <c r="D32" s="99"/>
      <c r="E32" s="99"/>
      <c r="F32" s="99"/>
      <c r="G32" s="99"/>
      <c r="H32" s="99"/>
      <c r="I32" s="99"/>
      <c r="J32" s="99"/>
      <c r="K32" s="99"/>
      <c r="L32" s="99"/>
      <c r="M32" s="99"/>
      <c r="N32" s="99"/>
      <c r="O32" s="99"/>
      <c r="P32" s="100"/>
      <c r="Q32" s="100"/>
      <c r="R32" s="100"/>
      <c r="S32" s="93"/>
      <c r="T32" s="94"/>
      <c r="U32" s="458"/>
      <c r="V32" s="458"/>
      <c r="W32" s="458"/>
      <c r="X32" s="458"/>
      <c r="Y32" s="458"/>
      <c r="Z32" s="458"/>
      <c r="AA32" s="458"/>
      <c r="AB32" s="95"/>
    </row>
    <row r="33" spans="1:28" ht="18" customHeight="1" x14ac:dyDescent="0.75">
      <c r="A33" s="92"/>
      <c r="B33" s="461"/>
      <c r="C33" s="96"/>
      <c r="D33" s="426"/>
      <c r="E33" s="426"/>
      <c r="F33" s="426"/>
      <c r="G33" s="426"/>
      <c r="H33" s="96"/>
      <c r="I33" s="426"/>
      <c r="J33" s="426"/>
      <c r="K33" s="426"/>
      <c r="L33" s="426"/>
      <c r="M33" s="96"/>
      <c r="N33" s="426"/>
      <c r="O33" s="96"/>
      <c r="P33" s="463"/>
      <c r="Q33" s="463"/>
      <c r="R33" s="463"/>
      <c r="S33" s="93"/>
      <c r="T33" s="94"/>
      <c r="U33" s="458"/>
      <c r="V33" s="458"/>
      <c r="W33" s="458"/>
      <c r="X33" s="458"/>
      <c r="Y33" s="458"/>
      <c r="Z33" s="458"/>
      <c r="AA33" s="458"/>
      <c r="AB33" s="95"/>
    </row>
    <row r="34" spans="1:28" ht="18" customHeight="1" x14ac:dyDescent="0.75">
      <c r="A34" s="92"/>
      <c r="B34" s="462"/>
      <c r="C34" s="96"/>
      <c r="D34" s="427"/>
      <c r="E34" s="427"/>
      <c r="F34" s="427"/>
      <c r="G34" s="427"/>
      <c r="H34" s="96"/>
      <c r="I34" s="427"/>
      <c r="J34" s="427"/>
      <c r="K34" s="427"/>
      <c r="L34" s="427"/>
      <c r="M34" s="96"/>
      <c r="N34" s="427"/>
      <c r="O34" s="96"/>
      <c r="P34" s="464"/>
      <c r="Q34" s="464"/>
      <c r="R34" s="464"/>
      <c r="S34" s="93"/>
      <c r="T34" s="94"/>
      <c r="U34" s="458"/>
      <c r="V34" s="458"/>
      <c r="W34" s="458"/>
      <c r="X34" s="458"/>
      <c r="Y34" s="458"/>
      <c r="Z34" s="458"/>
      <c r="AA34" s="458"/>
      <c r="AB34" s="95"/>
    </row>
    <row r="35" spans="1:28" ht="18" customHeight="1" x14ac:dyDescent="0.75">
      <c r="A35" s="92"/>
      <c r="B35" s="461"/>
      <c r="C35" s="96"/>
      <c r="D35" s="426"/>
      <c r="E35" s="426"/>
      <c r="F35" s="426"/>
      <c r="G35" s="426"/>
      <c r="H35" s="96"/>
      <c r="I35" s="426"/>
      <c r="J35" s="426"/>
      <c r="K35" s="426"/>
      <c r="L35" s="426"/>
      <c r="M35" s="96"/>
      <c r="N35" s="426"/>
      <c r="O35" s="96"/>
      <c r="P35" s="463"/>
      <c r="Q35" s="463"/>
      <c r="R35" s="463"/>
      <c r="S35" s="93"/>
      <c r="T35" s="94"/>
      <c r="U35" s="458"/>
      <c r="V35" s="458"/>
      <c r="W35" s="458"/>
      <c r="X35" s="458"/>
      <c r="Y35" s="458"/>
      <c r="Z35" s="458"/>
      <c r="AA35" s="458"/>
      <c r="AB35" s="95"/>
    </row>
    <row r="36" spans="1:28" ht="18" customHeight="1" x14ac:dyDescent="0.75">
      <c r="A36" s="92"/>
      <c r="B36" s="462"/>
      <c r="C36" s="96"/>
      <c r="D36" s="427"/>
      <c r="E36" s="427"/>
      <c r="F36" s="427"/>
      <c r="G36" s="427"/>
      <c r="H36" s="96"/>
      <c r="I36" s="427"/>
      <c r="J36" s="427"/>
      <c r="K36" s="427"/>
      <c r="L36" s="427"/>
      <c r="M36" s="96"/>
      <c r="N36" s="427"/>
      <c r="O36" s="96"/>
      <c r="P36" s="464"/>
      <c r="Q36" s="464"/>
      <c r="R36" s="464"/>
      <c r="S36" s="93"/>
      <c r="T36" s="94"/>
      <c r="U36" s="458"/>
      <c r="V36" s="458"/>
      <c r="W36" s="458"/>
      <c r="X36" s="458"/>
      <c r="Y36" s="458"/>
      <c r="Z36" s="458"/>
      <c r="AA36" s="458"/>
      <c r="AB36" s="95"/>
    </row>
    <row r="37" spans="1:28" ht="18" customHeight="1" x14ac:dyDescent="0.75">
      <c r="A37" s="92"/>
      <c r="B37" s="461"/>
      <c r="C37" s="96"/>
      <c r="D37" s="426"/>
      <c r="E37" s="426"/>
      <c r="F37" s="426"/>
      <c r="G37" s="426"/>
      <c r="H37" s="96"/>
      <c r="I37" s="426"/>
      <c r="J37" s="426"/>
      <c r="K37" s="426"/>
      <c r="L37" s="426"/>
      <c r="M37" s="96"/>
      <c r="N37" s="426"/>
      <c r="O37" s="96"/>
      <c r="P37" s="463"/>
      <c r="Q37" s="463"/>
      <c r="R37" s="463"/>
      <c r="S37" s="93"/>
      <c r="T37" s="94"/>
      <c r="U37" s="458"/>
      <c r="V37" s="458"/>
      <c r="W37" s="458"/>
      <c r="X37" s="458"/>
      <c r="Y37" s="458"/>
      <c r="Z37" s="458"/>
      <c r="AA37" s="458"/>
      <c r="AB37" s="95"/>
    </row>
    <row r="38" spans="1:28" ht="18" customHeight="1" x14ac:dyDescent="0.75">
      <c r="A38" s="92"/>
      <c r="B38" s="462"/>
      <c r="C38" s="96"/>
      <c r="D38" s="427"/>
      <c r="E38" s="427"/>
      <c r="F38" s="427"/>
      <c r="G38" s="427"/>
      <c r="H38" s="96"/>
      <c r="I38" s="427"/>
      <c r="J38" s="427"/>
      <c r="K38" s="427"/>
      <c r="L38" s="427"/>
      <c r="M38" s="96"/>
      <c r="N38" s="427"/>
      <c r="O38" s="96"/>
      <c r="P38" s="464"/>
      <c r="Q38" s="464"/>
      <c r="R38" s="464"/>
      <c r="S38" s="93"/>
      <c r="T38" s="94"/>
      <c r="U38" s="458"/>
      <c r="V38" s="458"/>
      <c r="W38" s="458"/>
      <c r="X38" s="458"/>
      <c r="Y38" s="458"/>
      <c r="Z38" s="458"/>
      <c r="AA38" s="458"/>
      <c r="AB38" s="95"/>
    </row>
    <row r="39" spans="1:28" ht="18" customHeight="1" x14ac:dyDescent="0.75">
      <c r="A39" s="92"/>
      <c r="B39" s="461"/>
      <c r="C39" s="96"/>
      <c r="D39" s="426"/>
      <c r="E39" s="426"/>
      <c r="F39" s="426"/>
      <c r="G39" s="426"/>
      <c r="H39" s="96"/>
      <c r="I39" s="426"/>
      <c r="J39" s="426"/>
      <c r="K39" s="426"/>
      <c r="L39" s="426"/>
      <c r="M39" s="96"/>
      <c r="N39" s="426"/>
      <c r="O39" s="96"/>
      <c r="P39" s="463"/>
      <c r="Q39" s="463"/>
      <c r="R39" s="463"/>
      <c r="S39" s="93"/>
      <c r="T39" s="94"/>
      <c r="U39" s="458"/>
      <c r="V39" s="458"/>
      <c r="W39" s="458"/>
      <c r="X39" s="458"/>
      <c r="Y39" s="458"/>
      <c r="Z39" s="458"/>
      <c r="AA39" s="458"/>
      <c r="AB39" s="95"/>
    </row>
    <row r="40" spans="1:28" ht="18.75" customHeight="1" x14ac:dyDescent="0.75">
      <c r="A40" s="92"/>
      <c r="B40" s="462"/>
      <c r="C40" s="96"/>
      <c r="D40" s="427"/>
      <c r="E40" s="427"/>
      <c r="F40" s="427"/>
      <c r="G40" s="427"/>
      <c r="H40" s="96"/>
      <c r="I40" s="427"/>
      <c r="J40" s="427"/>
      <c r="K40" s="427"/>
      <c r="L40" s="427"/>
      <c r="M40" s="96"/>
      <c r="N40" s="427"/>
      <c r="O40" s="96"/>
      <c r="P40" s="464"/>
      <c r="Q40" s="464"/>
      <c r="R40" s="464"/>
      <c r="S40" s="93"/>
      <c r="T40" s="94"/>
      <c r="U40" s="458"/>
      <c r="V40" s="458"/>
      <c r="W40" s="458"/>
      <c r="X40" s="458"/>
      <c r="Y40" s="458"/>
      <c r="Z40" s="458"/>
      <c r="AA40" s="458"/>
      <c r="AB40" s="95"/>
    </row>
    <row r="41" spans="1:28" ht="18.75" customHeight="1" x14ac:dyDescent="0.75">
      <c r="A41" s="92"/>
      <c r="B41" s="461"/>
      <c r="C41" s="96"/>
      <c r="D41" s="426"/>
      <c r="E41" s="426"/>
      <c r="F41" s="426"/>
      <c r="G41" s="426"/>
      <c r="H41" s="96"/>
      <c r="I41" s="426"/>
      <c r="J41" s="426"/>
      <c r="K41" s="426"/>
      <c r="L41" s="426"/>
      <c r="M41" s="96"/>
      <c r="N41" s="426"/>
      <c r="O41" s="96"/>
      <c r="P41" s="463"/>
      <c r="Q41" s="463"/>
      <c r="R41" s="463"/>
      <c r="S41" s="93"/>
      <c r="T41" s="94"/>
      <c r="U41" s="458"/>
      <c r="V41" s="458"/>
      <c r="W41" s="458"/>
      <c r="X41" s="458"/>
      <c r="Y41" s="458"/>
      <c r="Z41" s="458"/>
      <c r="AA41" s="458"/>
      <c r="AB41" s="95"/>
    </row>
    <row r="42" spans="1:28" ht="18.75" customHeight="1" x14ac:dyDescent="0.75">
      <c r="A42" s="92"/>
      <c r="B42" s="462"/>
      <c r="C42" s="96"/>
      <c r="D42" s="427"/>
      <c r="E42" s="427"/>
      <c r="F42" s="427"/>
      <c r="G42" s="427"/>
      <c r="H42" s="96"/>
      <c r="I42" s="427"/>
      <c r="J42" s="427"/>
      <c r="K42" s="427"/>
      <c r="L42" s="427"/>
      <c r="M42" s="96"/>
      <c r="N42" s="427"/>
      <c r="O42" s="96"/>
      <c r="P42" s="464"/>
      <c r="Q42" s="464"/>
      <c r="R42" s="464"/>
      <c r="S42" s="93"/>
      <c r="T42" s="94"/>
      <c r="U42" s="458"/>
      <c r="V42" s="458"/>
      <c r="W42" s="458"/>
      <c r="X42" s="458"/>
      <c r="Y42" s="458"/>
      <c r="Z42" s="458"/>
      <c r="AA42" s="458"/>
      <c r="AB42" s="95"/>
    </row>
    <row r="43" spans="1:28" ht="18.75" customHeight="1" x14ac:dyDescent="0.75">
      <c r="A43" s="92"/>
      <c r="P43" s="465">
        <f>SUM(P33:R42)</f>
        <v>0</v>
      </c>
      <c r="Q43" s="465"/>
      <c r="R43" s="465"/>
      <c r="S43" s="93"/>
      <c r="T43" s="94"/>
      <c r="U43" s="458"/>
      <c r="V43" s="458"/>
      <c r="W43" s="458"/>
      <c r="X43" s="458"/>
      <c r="Y43" s="458"/>
      <c r="Z43" s="458"/>
      <c r="AA43" s="458"/>
      <c r="AB43" s="95"/>
    </row>
    <row r="44" spans="1:28" ht="18.75" customHeight="1" thickBot="1" x14ac:dyDescent="0.8">
      <c r="A44" s="92"/>
      <c r="N44" s="101" t="s">
        <v>260</v>
      </c>
      <c r="O44" s="101"/>
      <c r="P44" s="434"/>
      <c r="Q44" s="434"/>
      <c r="R44" s="434"/>
      <c r="S44" s="93"/>
      <c r="T44" s="94"/>
      <c r="U44" s="458"/>
      <c r="V44" s="458"/>
      <c r="W44" s="458"/>
      <c r="X44" s="458"/>
      <c r="Y44" s="458"/>
      <c r="Z44" s="458"/>
      <c r="AA44" s="458"/>
      <c r="AB44" s="95"/>
    </row>
    <row r="45" spans="1:28" ht="8.25" customHeight="1" thickTop="1" x14ac:dyDescent="0.75">
      <c r="A45" s="92"/>
      <c r="S45" s="93"/>
      <c r="T45" s="94"/>
      <c r="U45" s="458"/>
      <c r="V45" s="458"/>
      <c r="W45" s="458"/>
      <c r="X45" s="458"/>
      <c r="Y45" s="458"/>
      <c r="Z45" s="458"/>
      <c r="AA45" s="458"/>
      <c r="AB45" s="95"/>
    </row>
    <row r="46" spans="1:28" ht="18.75" customHeight="1" x14ac:dyDescent="0.75">
      <c r="A46" s="92"/>
      <c r="B46" s="36" t="s">
        <v>261</v>
      </c>
      <c r="S46" s="93"/>
      <c r="T46" s="94"/>
      <c r="U46" s="458"/>
      <c r="V46" s="458"/>
      <c r="W46" s="458"/>
      <c r="X46" s="458"/>
      <c r="Y46" s="458"/>
      <c r="Z46" s="458"/>
      <c r="AA46" s="458"/>
      <c r="AB46" s="95"/>
    </row>
    <row r="47" spans="1:28" ht="18.75" customHeight="1" x14ac:dyDescent="0.75">
      <c r="A47" s="92"/>
      <c r="S47" s="93"/>
      <c r="T47" s="94"/>
      <c r="U47" s="458"/>
      <c r="V47" s="458"/>
      <c r="W47" s="458"/>
      <c r="X47" s="458"/>
      <c r="Y47" s="458"/>
      <c r="Z47" s="458"/>
      <c r="AA47" s="458"/>
      <c r="AB47" s="95"/>
    </row>
    <row r="48" spans="1:28" ht="18.75" customHeight="1" x14ac:dyDescent="0.75">
      <c r="A48" s="92"/>
      <c r="B48" s="98" t="s">
        <v>262</v>
      </c>
      <c r="C48" s="98"/>
      <c r="D48" s="459" t="s">
        <v>263</v>
      </c>
      <c r="E48" s="459"/>
      <c r="F48" s="459"/>
      <c r="G48" s="459"/>
      <c r="H48" s="99"/>
      <c r="I48" s="459" t="s">
        <v>258</v>
      </c>
      <c r="J48" s="459"/>
      <c r="K48" s="459"/>
      <c r="L48" s="459"/>
      <c r="M48" s="459"/>
      <c r="N48" s="459"/>
      <c r="O48" s="99"/>
      <c r="P48" s="460" t="s">
        <v>259</v>
      </c>
      <c r="Q48" s="460"/>
      <c r="R48" s="460"/>
      <c r="S48" s="93"/>
      <c r="T48" s="94"/>
      <c r="U48" s="458"/>
      <c r="V48" s="458"/>
      <c r="W48" s="458"/>
      <c r="X48" s="458"/>
      <c r="Y48" s="458"/>
      <c r="Z48" s="458"/>
      <c r="AA48" s="458"/>
      <c r="AB48" s="95"/>
    </row>
    <row r="49" spans="1:28" ht="18.75" customHeight="1" x14ac:dyDescent="0.75">
      <c r="A49" s="92"/>
      <c r="B49" s="98"/>
      <c r="C49" s="98"/>
      <c r="D49" s="99"/>
      <c r="E49" s="99"/>
      <c r="F49" s="99"/>
      <c r="G49" s="99"/>
      <c r="H49" s="99"/>
      <c r="I49" s="99"/>
      <c r="J49" s="99"/>
      <c r="K49" s="99"/>
      <c r="L49" s="99"/>
      <c r="M49" s="99"/>
      <c r="N49" s="99"/>
      <c r="O49" s="99"/>
      <c r="P49" s="100"/>
      <c r="Q49" s="100"/>
      <c r="R49" s="100"/>
      <c r="S49" s="93"/>
      <c r="T49" s="94"/>
      <c r="U49" s="458"/>
      <c r="V49" s="458"/>
      <c r="W49" s="458"/>
      <c r="X49" s="458"/>
      <c r="Y49" s="458"/>
      <c r="Z49" s="458"/>
      <c r="AA49" s="458"/>
      <c r="AB49" s="95"/>
    </row>
    <row r="50" spans="1:28" ht="18.75" customHeight="1" x14ac:dyDescent="0.75">
      <c r="A50" s="92"/>
      <c r="B50" s="461"/>
      <c r="C50" s="96"/>
      <c r="D50" s="426"/>
      <c r="E50" s="426"/>
      <c r="F50" s="426"/>
      <c r="G50" s="426"/>
      <c r="H50" s="96"/>
      <c r="I50" s="426"/>
      <c r="J50" s="426"/>
      <c r="K50" s="426"/>
      <c r="L50" s="426"/>
      <c r="M50" s="426"/>
      <c r="N50" s="426"/>
      <c r="O50" s="96"/>
      <c r="P50" s="463"/>
      <c r="Q50" s="463"/>
      <c r="R50" s="463"/>
      <c r="S50" s="93"/>
      <c r="T50" s="94"/>
      <c r="U50" s="458"/>
      <c r="V50" s="458"/>
      <c r="W50" s="458"/>
      <c r="X50" s="458"/>
      <c r="Y50" s="458"/>
      <c r="Z50" s="458"/>
      <c r="AA50" s="458"/>
      <c r="AB50" s="95"/>
    </row>
    <row r="51" spans="1:28" ht="18.75" customHeight="1" x14ac:dyDescent="0.75">
      <c r="A51" s="92"/>
      <c r="B51" s="462"/>
      <c r="C51" s="96"/>
      <c r="D51" s="427"/>
      <c r="E51" s="427"/>
      <c r="F51" s="427"/>
      <c r="G51" s="427"/>
      <c r="H51" s="96"/>
      <c r="I51" s="427"/>
      <c r="J51" s="427"/>
      <c r="K51" s="427"/>
      <c r="L51" s="427"/>
      <c r="M51" s="427"/>
      <c r="N51" s="427"/>
      <c r="O51" s="96"/>
      <c r="P51" s="464"/>
      <c r="Q51" s="464"/>
      <c r="R51" s="464"/>
      <c r="S51" s="93"/>
      <c r="T51" s="94"/>
      <c r="U51" s="458"/>
      <c r="V51" s="458"/>
      <c r="W51" s="458"/>
      <c r="X51" s="458"/>
      <c r="Y51" s="458"/>
      <c r="Z51" s="458"/>
      <c r="AA51" s="458"/>
      <c r="AB51" s="95"/>
    </row>
    <row r="52" spans="1:28" ht="18.75" customHeight="1" x14ac:dyDescent="0.75">
      <c r="A52" s="92"/>
      <c r="B52" s="461"/>
      <c r="C52" s="96"/>
      <c r="D52" s="426"/>
      <c r="E52" s="426"/>
      <c r="F52" s="426"/>
      <c r="G52" s="426"/>
      <c r="H52" s="96"/>
      <c r="I52" s="468"/>
      <c r="J52" s="468"/>
      <c r="K52" s="468"/>
      <c r="L52" s="468"/>
      <c r="M52" s="468"/>
      <c r="N52" s="468"/>
      <c r="O52" s="96"/>
      <c r="P52" s="463"/>
      <c r="Q52" s="463"/>
      <c r="R52" s="463"/>
      <c r="S52" s="93"/>
      <c r="T52" s="94"/>
      <c r="U52" s="458"/>
      <c r="V52" s="458"/>
      <c r="W52" s="458"/>
      <c r="X52" s="458"/>
      <c r="Y52" s="458"/>
      <c r="Z52" s="458"/>
      <c r="AA52" s="458"/>
      <c r="AB52" s="95"/>
    </row>
    <row r="53" spans="1:28" ht="18.75" customHeight="1" x14ac:dyDescent="0.75">
      <c r="A53" s="92"/>
      <c r="B53" s="462"/>
      <c r="C53" s="96"/>
      <c r="D53" s="427"/>
      <c r="E53" s="427"/>
      <c r="F53" s="427"/>
      <c r="G53" s="427"/>
      <c r="H53" s="96"/>
      <c r="I53" s="427"/>
      <c r="J53" s="427"/>
      <c r="K53" s="427"/>
      <c r="L53" s="427"/>
      <c r="M53" s="427"/>
      <c r="N53" s="427"/>
      <c r="O53" s="96"/>
      <c r="P53" s="464"/>
      <c r="Q53" s="464"/>
      <c r="R53" s="464"/>
      <c r="S53" s="93"/>
      <c r="T53" s="94"/>
      <c r="U53" s="458"/>
      <c r="V53" s="458"/>
      <c r="W53" s="458"/>
      <c r="X53" s="458"/>
      <c r="Y53" s="458"/>
      <c r="Z53" s="458"/>
      <c r="AA53" s="458"/>
      <c r="AB53" s="95"/>
    </row>
    <row r="54" spans="1:28" ht="18.75" customHeight="1" x14ac:dyDescent="0.75">
      <c r="A54" s="92"/>
      <c r="B54" s="461"/>
      <c r="C54" s="96"/>
      <c r="D54" s="426"/>
      <c r="E54" s="426"/>
      <c r="F54" s="426"/>
      <c r="G54" s="426"/>
      <c r="H54" s="96"/>
      <c r="I54" s="426"/>
      <c r="J54" s="426"/>
      <c r="K54" s="426"/>
      <c r="L54" s="426"/>
      <c r="M54" s="426"/>
      <c r="N54" s="426"/>
      <c r="O54" s="96"/>
      <c r="P54" s="463"/>
      <c r="Q54" s="463"/>
      <c r="R54" s="463"/>
      <c r="S54" s="93"/>
      <c r="T54" s="94"/>
      <c r="U54" s="458"/>
      <c r="V54" s="458"/>
      <c r="W54" s="458"/>
      <c r="X54" s="458"/>
      <c r="Y54" s="458"/>
      <c r="Z54" s="458"/>
      <c r="AA54" s="458"/>
      <c r="AB54" s="95"/>
    </row>
    <row r="55" spans="1:28" ht="18.75" customHeight="1" x14ac:dyDescent="0.75">
      <c r="A55" s="92"/>
      <c r="B55" s="462"/>
      <c r="C55" s="96"/>
      <c r="D55" s="427"/>
      <c r="E55" s="427"/>
      <c r="F55" s="427"/>
      <c r="G55" s="427"/>
      <c r="H55" s="96"/>
      <c r="I55" s="427"/>
      <c r="J55" s="427"/>
      <c r="K55" s="427"/>
      <c r="L55" s="427"/>
      <c r="M55" s="427"/>
      <c r="N55" s="427"/>
      <c r="O55" s="96"/>
      <c r="P55" s="464"/>
      <c r="Q55" s="464"/>
      <c r="R55" s="464"/>
      <c r="S55" s="93"/>
      <c r="T55" s="94"/>
      <c r="U55" s="458"/>
      <c r="V55" s="458"/>
      <c r="W55" s="458"/>
      <c r="X55" s="458"/>
      <c r="Y55" s="458"/>
      <c r="Z55" s="458"/>
      <c r="AA55" s="458"/>
      <c r="AB55" s="95"/>
    </row>
    <row r="56" spans="1:28" ht="18.75" customHeight="1" x14ac:dyDescent="0.75">
      <c r="A56" s="92"/>
      <c r="P56" s="465">
        <f>SUM(P50:R55)</f>
        <v>0</v>
      </c>
      <c r="Q56" s="465"/>
      <c r="R56" s="465"/>
      <c r="S56" s="93"/>
      <c r="T56" s="94"/>
      <c r="U56" s="458"/>
      <c r="V56" s="458"/>
      <c r="W56" s="458"/>
      <c r="X56" s="458"/>
      <c r="Y56" s="458"/>
      <c r="Z56" s="458"/>
      <c r="AA56" s="458"/>
      <c r="AB56" s="95"/>
    </row>
    <row r="57" spans="1:28" ht="18.75" customHeight="1" thickBot="1" x14ac:dyDescent="0.8">
      <c r="A57" s="92"/>
      <c r="N57" s="101" t="s">
        <v>260</v>
      </c>
      <c r="O57" s="101"/>
      <c r="P57" s="434"/>
      <c r="Q57" s="434"/>
      <c r="R57" s="434"/>
      <c r="S57" s="93"/>
      <c r="T57" s="94"/>
      <c r="U57" s="458"/>
      <c r="V57" s="458"/>
      <c r="W57" s="458"/>
      <c r="X57" s="458"/>
      <c r="Y57" s="458"/>
      <c r="Z57" s="458"/>
      <c r="AA57" s="458"/>
      <c r="AB57" s="95"/>
    </row>
    <row r="58" spans="1:28" ht="18.75" customHeight="1" thickTop="1" x14ac:dyDescent="0.75">
      <c r="A58" s="92"/>
      <c r="S58" s="93"/>
      <c r="T58" s="94"/>
      <c r="U58" s="458"/>
      <c r="V58" s="458"/>
      <c r="W58" s="458"/>
      <c r="X58" s="458"/>
      <c r="Y58" s="458"/>
      <c r="Z58" s="458"/>
      <c r="AA58" s="458"/>
      <c r="AB58" s="95"/>
    </row>
    <row r="59" spans="1:28" ht="7.5" customHeight="1" x14ac:dyDescent="0.75">
      <c r="A59" s="92"/>
      <c r="S59" s="93"/>
      <c r="T59" s="94"/>
      <c r="U59" s="458"/>
      <c r="V59" s="458"/>
      <c r="W59" s="458"/>
      <c r="X59" s="458"/>
      <c r="Y59" s="458"/>
      <c r="Z59" s="458"/>
      <c r="AA59" s="458"/>
      <c r="AB59" s="95"/>
    </row>
    <row r="60" spans="1:28" x14ac:dyDescent="0.75">
      <c r="A60" s="92"/>
      <c r="E60" s="430"/>
      <c r="F60" s="430"/>
      <c r="G60" s="430"/>
      <c r="H60" s="430"/>
      <c r="I60" s="430"/>
      <c r="J60" s="430"/>
      <c r="K60" s="430"/>
      <c r="L60" s="430"/>
      <c r="P60" s="466"/>
      <c r="Q60" s="466"/>
      <c r="R60" s="466"/>
      <c r="S60" s="93"/>
      <c r="T60" s="94"/>
      <c r="U60" s="458"/>
      <c r="V60" s="458"/>
      <c r="W60" s="458"/>
      <c r="X60" s="458"/>
      <c r="Y60" s="458"/>
      <c r="Z60" s="458"/>
      <c r="AA60" s="458"/>
      <c r="AB60" s="95"/>
    </row>
    <row r="61" spans="1:28" x14ac:dyDescent="0.75">
      <c r="A61" s="92"/>
      <c r="B61" s="394" t="s">
        <v>243</v>
      </c>
      <c r="C61" s="394"/>
      <c r="D61" s="394"/>
      <c r="E61" s="431"/>
      <c r="F61" s="431"/>
      <c r="G61" s="431"/>
      <c r="H61" s="431"/>
      <c r="I61" s="431"/>
      <c r="J61" s="431"/>
      <c r="K61" s="431"/>
      <c r="L61" s="431"/>
      <c r="N61" s="102" t="s">
        <v>244</v>
      </c>
      <c r="P61" s="467"/>
      <c r="Q61" s="467"/>
      <c r="R61" s="467"/>
      <c r="S61" s="93"/>
      <c r="T61" s="94"/>
      <c r="U61" s="458"/>
      <c r="V61" s="458"/>
      <c r="W61" s="458"/>
      <c r="X61" s="458"/>
      <c r="Y61" s="458"/>
      <c r="Z61" s="458"/>
      <c r="AA61" s="458"/>
      <c r="AB61" s="95"/>
    </row>
    <row r="62" spans="1:28" ht="12" customHeight="1" thickBot="1" x14ac:dyDescent="0.8">
      <c r="A62" s="103"/>
      <c r="B62" s="104"/>
      <c r="C62" s="104"/>
      <c r="D62" s="104"/>
      <c r="E62" s="104"/>
      <c r="F62" s="104"/>
      <c r="G62" s="104"/>
      <c r="H62" s="104"/>
      <c r="I62" s="104"/>
      <c r="J62" s="104"/>
      <c r="K62" s="104"/>
      <c r="L62" s="104"/>
      <c r="M62" s="104"/>
      <c r="N62" s="104"/>
      <c r="O62" s="104"/>
      <c r="P62" s="104"/>
      <c r="Q62" s="104"/>
      <c r="R62" s="104"/>
      <c r="S62" s="105"/>
      <c r="T62" s="106"/>
      <c r="U62" s="104"/>
      <c r="V62" s="104"/>
      <c r="W62" s="104"/>
      <c r="X62" s="104"/>
      <c r="Y62" s="104"/>
      <c r="Z62" s="104"/>
      <c r="AA62" s="104"/>
      <c r="AB62" s="107"/>
    </row>
  </sheetData>
  <mergeCells count="63">
    <mergeCell ref="E8:I9"/>
    <mergeCell ref="N8:R9"/>
    <mergeCell ref="U8:AA61"/>
    <mergeCell ref="B9:D9"/>
    <mergeCell ref="P11:R12"/>
    <mergeCell ref="P14:R15"/>
    <mergeCell ref="P17:R18"/>
    <mergeCell ref="P20:R21"/>
    <mergeCell ref="P23:R24"/>
    <mergeCell ref="P26:R27"/>
    <mergeCell ref="B35:B36"/>
    <mergeCell ref="D35:G36"/>
    <mergeCell ref="I35:L36"/>
    <mergeCell ref="N35:N36"/>
    <mergeCell ref="P35:R36"/>
    <mergeCell ref="B33:B34"/>
    <mergeCell ref="B2:AA2"/>
    <mergeCell ref="E5:I6"/>
    <mergeCell ref="P5:R6"/>
    <mergeCell ref="U5:AA5"/>
    <mergeCell ref="B6:D6"/>
    <mergeCell ref="D33:G34"/>
    <mergeCell ref="I33:L34"/>
    <mergeCell ref="N33:N34"/>
    <mergeCell ref="P33:R34"/>
    <mergeCell ref="D31:G31"/>
    <mergeCell ref="I31:L31"/>
    <mergeCell ref="P31:R31"/>
    <mergeCell ref="P43:R44"/>
    <mergeCell ref="B37:B38"/>
    <mergeCell ref="D37:G38"/>
    <mergeCell ref="I37:L38"/>
    <mergeCell ref="N37:N38"/>
    <mergeCell ref="P37:R38"/>
    <mergeCell ref="B39:B40"/>
    <mergeCell ref="D39:G40"/>
    <mergeCell ref="I39:L40"/>
    <mergeCell ref="N39:N40"/>
    <mergeCell ref="P39:R40"/>
    <mergeCell ref="B41:B42"/>
    <mergeCell ref="D41:G42"/>
    <mergeCell ref="I41:L42"/>
    <mergeCell ref="N41:N42"/>
    <mergeCell ref="P41:R42"/>
    <mergeCell ref="D48:G48"/>
    <mergeCell ref="I48:N48"/>
    <mergeCell ref="P48:R48"/>
    <mergeCell ref="B50:B51"/>
    <mergeCell ref="D50:G51"/>
    <mergeCell ref="I50:N51"/>
    <mergeCell ref="P50:R51"/>
    <mergeCell ref="P56:R57"/>
    <mergeCell ref="E60:L61"/>
    <mergeCell ref="P60:R61"/>
    <mergeCell ref="B61:D61"/>
    <mergeCell ref="B52:B53"/>
    <mergeCell ref="D52:G53"/>
    <mergeCell ref="I52:N53"/>
    <mergeCell ref="P52:R53"/>
    <mergeCell ref="B54:B55"/>
    <mergeCell ref="D54:G55"/>
    <mergeCell ref="I54:N55"/>
    <mergeCell ref="P54:R55"/>
  </mergeCells>
  <pageMargins left="0.7" right="0.7" top="0.75" bottom="0.75" header="0.3" footer="0.3"/>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249977111117893"/>
  </sheetPr>
  <dimension ref="C2:N30"/>
  <sheetViews>
    <sheetView workbookViewId="0">
      <selection activeCell="B7" sqref="B7:N7"/>
    </sheetView>
  </sheetViews>
  <sheetFormatPr defaultRowHeight="14.4" x14ac:dyDescent="0.55000000000000004"/>
  <cols>
    <col min="3" max="3" width="27.68359375" customWidth="1"/>
    <col min="4" max="4" width="4.68359375" bestFit="1" customWidth="1"/>
    <col min="7" max="11" width="10.68359375" bestFit="1" customWidth="1"/>
    <col min="12" max="12" width="10.41796875" bestFit="1" customWidth="1"/>
    <col min="13" max="13" width="10.68359375" bestFit="1" customWidth="1"/>
    <col min="14" max="14" width="10.41796875" bestFit="1" customWidth="1"/>
  </cols>
  <sheetData>
    <row r="2" spans="3:14" x14ac:dyDescent="0.55000000000000004">
      <c r="C2" s="163" t="s">
        <v>264</v>
      </c>
    </row>
    <row r="4" spans="3:14" ht="14.7" thickBot="1" x14ac:dyDescent="0.6"/>
    <row r="5" spans="3:14" ht="14.7" thickBot="1" x14ac:dyDescent="0.6">
      <c r="C5" s="164" t="s">
        <v>265</v>
      </c>
      <c r="D5" s="164"/>
      <c r="E5" s="164" t="s">
        <v>266</v>
      </c>
      <c r="F5" s="164"/>
      <c r="G5" s="165">
        <v>42277</v>
      </c>
      <c r="H5" s="165">
        <v>42643</v>
      </c>
      <c r="I5" s="165">
        <v>43008</v>
      </c>
      <c r="J5" s="165">
        <v>43373</v>
      </c>
      <c r="K5" s="165">
        <v>43738</v>
      </c>
      <c r="L5" s="165">
        <v>44104</v>
      </c>
      <c r="M5" s="165">
        <v>44469</v>
      </c>
      <c r="N5" s="165">
        <v>44834</v>
      </c>
    </row>
    <row r="6" spans="3:14" ht="14.7" thickBot="1" x14ac:dyDescent="0.6">
      <c r="C6" s="166"/>
      <c r="D6" s="166"/>
      <c r="E6" s="166"/>
      <c r="F6" s="166"/>
      <c r="G6" s="166"/>
      <c r="H6" s="166"/>
      <c r="I6" s="166"/>
      <c r="J6" s="166"/>
      <c r="K6" s="166"/>
      <c r="L6" s="166"/>
      <c r="M6" s="166"/>
      <c r="N6" s="166"/>
    </row>
    <row r="7" spans="3:14" ht="14.7" thickBot="1" x14ac:dyDescent="0.6">
      <c r="C7" s="164" t="s">
        <v>42</v>
      </c>
      <c r="D7" s="164" t="s">
        <v>42</v>
      </c>
      <c r="E7" s="166"/>
      <c r="F7" s="166"/>
      <c r="G7" s="167">
        <v>1</v>
      </c>
      <c r="H7" s="167">
        <v>1</v>
      </c>
      <c r="I7" s="167">
        <v>1</v>
      </c>
      <c r="J7" s="167">
        <v>1</v>
      </c>
      <c r="K7" s="167">
        <v>1</v>
      </c>
      <c r="L7" s="167">
        <v>1</v>
      </c>
      <c r="M7" s="167">
        <v>1</v>
      </c>
      <c r="N7" s="167">
        <v>1</v>
      </c>
    </row>
    <row r="8" spans="3:14" ht="14.7" thickBot="1" x14ac:dyDescent="0.6">
      <c r="C8" s="164" t="s">
        <v>267</v>
      </c>
      <c r="D8" s="164" t="s">
        <v>268</v>
      </c>
      <c r="E8" s="164" t="s">
        <v>269</v>
      </c>
      <c r="F8" s="166"/>
      <c r="G8" s="168">
        <v>1.3486</v>
      </c>
      <c r="H8" s="169">
        <v>1.1588799999999999</v>
      </c>
      <c r="I8" s="169">
        <v>1.13524</v>
      </c>
      <c r="J8" s="169">
        <v>1.1223099999999999</v>
      </c>
      <c r="K8" s="169">
        <v>1.126433</v>
      </c>
      <c r="L8" s="169">
        <v>1.09829</v>
      </c>
      <c r="M8" s="169"/>
      <c r="N8" s="169"/>
    </row>
    <row r="9" spans="3:14" ht="14.7" thickBot="1" x14ac:dyDescent="0.6">
      <c r="C9" s="164" t="s">
        <v>270</v>
      </c>
      <c r="D9" s="164" t="s">
        <v>271</v>
      </c>
      <c r="E9" s="164" t="s">
        <v>272</v>
      </c>
      <c r="F9" s="166"/>
      <c r="G9" s="168">
        <v>1.51644</v>
      </c>
      <c r="H9" s="169">
        <v>1.3005899999999999</v>
      </c>
      <c r="I9" s="169">
        <v>1.3398300000000001</v>
      </c>
      <c r="J9" s="169">
        <v>1.3024</v>
      </c>
      <c r="K9" s="169">
        <v>1.2297549999999999</v>
      </c>
      <c r="L9" s="169">
        <v>1.28572</v>
      </c>
      <c r="M9" s="169"/>
      <c r="N9" s="169"/>
    </row>
    <row r="10" spans="3:14" ht="14.7" thickBot="1" x14ac:dyDescent="0.6">
      <c r="C10" s="164" t="s">
        <v>273</v>
      </c>
      <c r="D10" s="164" t="s">
        <v>274</v>
      </c>
      <c r="E10" s="164"/>
      <c r="F10" s="166"/>
      <c r="G10" s="168">
        <v>11.7523</v>
      </c>
      <c r="H10" s="169">
        <v>10.0854</v>
      </c>
      <c r="I10" s="169">
        <v>10.465</v>
      </c>
      <c r="J10" s="169">
        <v>10.195</v>
      </c>
      <c r="K10" s="169">
        <v>9.6407679999999996</v>
      </c>
      <c r="L10" s="169">
        <v>9.9641199999999994</v>
      </c>
      <c r="M10" s="169"/>
      <c r="N10" s="169"/>
    </row>
    <row r="11" spans="3:14" ht="14.7" thickBot="1" x14ac:dyDescent="0.6">
      <c r="C11" s="164" t="s">
        <v>275</v>
      </c>
      <c r="D11" s="164" t="s">
        <v>276</v>
      </c>
      <c r="E11" s="164"/>
      <c r="F11" s="166"/>
      <c r="G11" s="168">
        <v>1067.6300000000001</v>
      </c>
      <c r="H11" s="169">
        <v>853.39300000000003</v>
      </c>
      <c r="I11" s="169">
        <v>853.47699999999998</v>
      </c>
      <c r="J11" s="169">
        <v>856.19100000000003</v>
      </c>
      <c r="K11" s="169">
        <v>893.99072699999999</v>
      </c>
      <c r="L11" s="169">
        <v>1008.05</v>
      </c>
      <c r="M11" s="169"/>
      <c r="N11" s="169"/>
    </row>
    <row r="12" spans="3:14" ht="14.7" thickBot="1" x14ac:dyDescent="0.6">
      <c r="C12" s="164" t="s">
        <v>277</v>
      </c>
      <c r="D12" s="164" t="s">
        <v>278</v>
      </c>
      <c r="E12" s="164"/>
      <c r="F12" s="166"/>
      <c r="G12" s="168"/>
      <c r="H12" s="169">
        <v>3.2174000000000001E-2</v>
      </c>
      <c r="I12" s="169">
        <v>3.1885999999999998E-2</v>
      </c>
      <c r="J12" s="169"/>
      <c r="K12" s="169"/>
      <c r="L12" s="169"/>
      <c r="M12" s="169"/>
      <c r="N12" s="169"/>
    </row>
    <row r="13" spans="3:14" ht="14.7" thickBot="1" x14ac:dyDescent="0.6">
      <c r="C13" s="164" t="s">
        <v>279</v>
      </c>
      <c r="D13" s="164" t="s">
        <v>280</v>
      </c>
      <c r="E13" s="164"/>
      <c r="F13" s="166"/>
      <c r="G13" s="168">
        <v>4.6229399999999998</v>
      </c>
      <c r="H13" s="169">
        <v>3.8882300000000001</v>
      </c>
      <c r="I13" s="169">
        <v>4.7671999999999999</v>
      </c>
      <c r="J13" s="169">
        <v>7.8744100000000001</v>
      </c>
      <c r="K13" s="169">
        <v>6.9500339999999996</v>
      </c>
      <c r="L13" s="169">
        <v>10.0482</v>
      </c>
      <c r="M13" s="169"/>
      <c r="N13" s="169"/>
    </row>
    <row r="14" spans="3:14" ht="14.7" thickBot="1" x14ac:dyDescent="0.6">
      <c r="C14" s="164" t="s">
        <v>281</v>
      </c>
      <c r="D14" s="164" t="s">
        <v>282</v>
      </c>
      <c r="E14" s="164" t="s">
        <v>283</v>
      </c>
      <c r="F14" s="166"/>
      <c r="G14" s="168">
        <v>6.2117899999999997</v>
      </c>
      <c r="H14" s="169">
        <v>4.1918300000000004</v>
      </c>
      <c r="I14" s="169">
        <v>4.2507999999999999</v>
      </c>
      <c r="J14" s="169">
        <v>5.2762200000000004</v>
      </c>
      <c r="K14" s="169">
        <v>5.1117860000000004</v>
      </c>
      <c r="L14" s="169">
        <v>7.2631500000000004</v>
      </c>
      <c r="M14" s="169"/>
      <c r="N14" s="169"/>
    </row>
    <row r="15" spans="3:14" ht="14.7" thickBot="1" x14ac:dyDescent="0.6">
      <c r="C15" s="164" t="s">
        <v>284</v>
      </c>
      <c r="D15" s="164" t="s">
        <v>285</v>
      </c>
      <c r="E15" s="166"/>
      <c r="F15" s="166"/>
      <c r="G15" s="168">
        <v>3.2443599999999999</v>
      </c>
      <c r="H15" s="169">
        <v>2.64588</v>
      </c>
      <c r="I15" s="169">
        <v>2.7137699999999998</v>
      </c>
      <c r="J15" s="169">
        <v>2.7292999999999998</v>
      </c>
      <c r="K15" s="169">
        <v>2.6834639999999998</v>
      </c>
      <c r="L15" s="169">
        <v>2.7342900000000001</v>
      </c>
      <c r="M15" s="169"/>
      <c r="N15" s="169"/>
    </row>
    <row r="16" spans="3:14" ht="14.7" thickBot="1" x14ac:dyDescent="0.6">
      <c r="C16" s="164" t="s">
        <v>286</v>
      </c>
      <c r="D16" s="164" t="s">
        <v>287</v>
      </c>
      <c r="E16" s="166"/>
      <c r="F16" s="166"/>
      <c r="G16" s="168">
        <v>157.077</v>
      </c>
      <c r="H16" s="169">
        <v>129.477</v>
      </c>
      <c r="I16" s="169">
        <v>136.173</v>
      </c>
      <c r="J16" s="169">
        <v>130.37</v>
      </c>
      <c r="K16" s="169">
        <v>126.378675</v>
      </c>
      <c r="L16" s="169">
        <v>138.21299999999999</v>
      </c>
      <c r="M16" s="169"/>
      <c r="N16" s="169"/>
    </row>
    <row r="17" spans="3:14" ht="14.7" thickBot="1" x14ac:dyDescent="0.6">
      <c r="C17" s="164" t="s">
        <v>288</v>
      </c>
      <c r="D17" s="164" t="s">
        <v>289</v>
      </c>
      <c r="E17" s="166"/>
      <c r="F17" s="166"/>
      <c r="G17" s="168">
        <v>181.6</v>
      </c>
      <c r="H17" s="169">
        <v>131.75</v>
      </c>
      <c r="I17" s="169">
        <v>150.78</v>
      </c>
      <c r="J17" s="169">
        <v>148.101</v>
      </c>
      <c r="K17" s="169">
        <v>132.79580300000001</v>
      </c>
      <c r="L17" s="169">
        <v>135.77000000000001</v>
      </c>
      <c r="M17" s="169"/>
      <c r="N17" s="169"/>
    </row>
    <row r="18" spans="3:14" ht="14.7" thickBot="1" x14ac:dyDescent="0.6">
      <c r="C18" s="164" t="s">
        <v>290</v>
      </c>
      <c r="D18" s="164" t="s">
        <v>291</v>
      </c>
      <c r="E18" s="166"/>
      <c r="F18" s="166"/>
      <c r="G18" s="168">
        <v>1.4742</v>
      </c>
      <c r="H18" s="169">
        <v>1.26088</v>
      </c>
      <c r="I18" s="169">
        <v>1.2992999999999999</v>
      </c>
      <c r="J18" s="169">
        <v>1.27837</v>
      </c>
      <c r="K18" s="169">
        <v>1.2234339999999999</v>
      </c>
      <c r="L18" s="169">
        <v>1.1853100000000001</v>
      </c>
      <c r="M18" s="169"/>
      <c r="N18" s="169"/>
    </row>
    <row r="19" spans="3:14" ht="14.7" thickBot="1" x14ac:dyDescent="0.6">
      <c r="C19" s="166"/>
      <c r="D19" s="166"/>
      <c r="E19" s="166"/>
      <c r="F19" s="166"/>
      <c r="G19" s="168"/>
      <c r="H19" s="169"/>
      <c r="I19" s="169"/>
      <c r="J19" s="169"/>
      <c r="K19" s="169"/>
      <c r="L19" s="169"/>
      <c r="M19" s="169"/>
      <c r="N19" s="169"/>
    </row>
    <row r="20" spans="3:14" ht="14.7" thickBot="1" x14ac:dyDescent="0.6">
      <c r="C20" s="166"/>
      <c r="D20" s="166"/>
      <c r="E20" s="166"/>
      <c r="F20" s="166"/>
      <c r="G20" s="168"/>
      <c r="H20" s="169"/>
      <c r="I20" s="169"/>
      <c r="J20" s="169"/>
      <c r="K20" s="169"/>
      <c r="L20" s="169"/>
      <c r="M20" s="169"/>
      <c r="N20" s="169"/>
    </row>
    <row r="21" spans="3:14" ht="14.7" thickBot="1" x14ac:dyDescent="0.6">
      <c r="C21" s="166"/>
      <c r="D21" s="166"/>
      <c r="E21" s="166"/>
      <c r="F21" s="166"/>
      <c r="G21" s="168"/>
      <c r="H21" s="169"/>
      <c r="I21" s="169"/>
      <c r="J21" s="169"/>
      <c r="K21" s="169"/>
      <c r="L21" s="169"/>
      <c r="M21" s="169"/>
      <c r="N21" s="169"/>
    </row>
    <row r="22" spans="3:14" ht="14.7" thickBot="1" x14ac:dyDescent="0.6">
      <c r="C22" s="166"/>
      <c r="D22" s="166"/>
      <c r="E22" s="166"/>
      <c r="F22" s="166"/>
      <c r="G22" s="168"/>
      <c r="H22" s="169"/>
      <c r="I22" s="169"/>
      <c r="J22" s="169"/>
      <c r="K22" s="169"/>
      <c r="L22" s="169"/>
      <c r="M22" s="169"/>
      <c r="N22" s="169"/>
    </row>
    <row r="23" spans="3:14" ht="14.7" thickBot="1" x14ac:dyDescent="0.6">
      <c r="C23" s="166"/>
      <c r="D23" s="166"/>
      <c r="E23" s="166"/>
      <c r="F23" s="166"/>
      <c r="G23" s="168"/>
      <c r="H23" s="169"/>
      <c r="I23" s="169"/>
      <c r="J23" s="169"/>
      <c r="K23" s="169"/>
      <c r="L23" s="169"/>
      <c r="M23" s="169"/>
      <c r="N23" s="169"/>
    </row>
    <row r="24" spans="3:14" ht="14.7" thickBot="1" x14ac:dyDescent="0.6">
      <c r="C24" s="166"/>
      <c r="D24" s="166"/>
      <c r="E24" s="166"/>
      <c r="F24" s="166"/>
      <c r="G24" s="168"/>
      <c r="H24" s="169"/>
      <c r="I24" s="169"/>
      <c r="J24" s="169"/>
      <c r="K24" s="169"/>
      <c r="L24" s="169"/>
      <c r="M24" s="169"/>
      <c r="N24" s="169"/>
    </row>
    <row r="25" spans="3:14" ht="14.7" thickBot="1" x14ac:dyDescent="0.6">
      <c r="C25" s="166"/>
      <c r="D25" s="166"/>
      <c r="E25" s="166"/>
      <c r="F25" s="166"/>
      <c r="G25" s="168"/>
      <c r="H25" s="169"/>
      <c r="I25" s="169"/>
      <c r="J25" s="169"/>
      <c r="K25" s="169"/>
      <c r="L25" s="169"/>
      <c r="M25" s="169"/>
      <c r="N25" s="169"/>
    </row>
    <row r="26" spans="3:14" ht="14.7" thickBot="1" x14ac:dyDescent="0.6">
      <c r="C26" s="166"/>
      <c r="D26" s="166"/>
      <c r="E26" s="166"/>
      <c r="F26" s="166"/>
      <c r="G26" s="168"/>
      <c r="H26" s="169"/>
      <c r="I26" s="169"/>
      <c r="J26" s="169"/>
      <c r="K26" s="169"/>
      <c r="L26" s="169"/>
      <c r="M26" s="169"/>
      <c r="N26" s="169"/>
    </row>
    <row r="27" spans="3:14" ht="14.7" thickBot="1" x14ac:dyDescent="0.6">
      <c r="C27" s="166"/>
      <c r="D27" s="166"/>
      <c r="E27" s="166"/>
      <c r="F27" s="166"/>
      <c r="G27" s="168"/>
      <c r="H27" s="169"/>
      <c r="I27" s="169"/>
      <c r="J27" s="169"/>
      <c r="K27" s="169"/>
      <c r="L27" s="169"/>
      <c r="M27" s="169"/>
      <c r="N27" s="169"/>
    </row>
    <row r="28" spans="3:14" ht="14.7" thickBot="1" x14ac:dyDescent="0.6">
      <c r="C28" s="166"/>
      <c r="D28" s="166"/>
      <c r="E28" s="166"/>
      <c r="F28" s="166"/>
      <c r="G28" s="168"/>
      <c r="H28" s="169"/>
      <c r="I28" s="169"/>
      <c r="J28" s="169"/>
      <c r="K28" s="169"/>
      <c r="L28" s="169"/>
      <c r="M28" s="169"/>
      <c r="N28" s="169"/>
    </row>
    <row r="29" spans="3:14" ht="14.7" thickBot="1" x14ac:dyDescent="0.6">
      <c r="C29" s="166"/>
      <c r="D29" s="166"/>
      <c r="E29" s="166"/>
      <c r="F29" s="166"/>
      <c r="G29" s="168"/>
      <c r="H29" s="169"/>
      <c r="I29" s="169"/>
      <c r="J29" s="169"/>
      <c r="K29" s="169"/>
      <c r="L29" s="169"/>
      <c r="M29" s="169"/>
      <c r="N29" s="169"/>
    </row>
    <row r="30" spans="3:14" ht="14.7" thickBot="1" x14ac:dyDescent="0.6">
      <c r="C30" s="166"/>
      <c r="D30" s="166"/>
      <c r="E30" s="166"/>
      <c r="F30" s="166"/>
      <c r="G30" s="168"/>
      <c r="H30" s="169"/>
      <c r="I30" s="169"/>
      <c r="J30" s="169"/>
      <c r="K30" s="169"/>
      <c r="L30" s="169"/>
      <c r="M30" s="169"/>
      <c r="N30" s="169"/>
    </row>
  </sheetData>
  <sheetProtection algorithmName="SHA-512" hashValue="D1CgSAPmHkFPck07oav04mQ3m77eEbHkCJMYtN8CRzkdNrjm8eo/vAV04SDemEuTrmNnV4uMjFFzG9tRN/b9Zg==" saltValue="B/RIa5BnJ/3lyopHN8zd0Q==" spinCount="100000" sheet="1" objects="1" scenarios="1"/>
  <hyperlinks>
    <hyperlink ref="C2" r:id="rId1" xr:uid="{00000000-0004-0000-10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249977111117893"/>
  </sheetPr>
  <dimension ref="A1:K55"/>
  <sheetViews>
    <sheetView zoomScale="85" zoomScaleNormal="85" workbookViewId="0">
      <selection activeCell="C10" sqref="C10"/>
    </sheetView>
  </sheetViews>
  <sheetFormatPr defaultColWidth="8.68359375" defaultRowHeight="14.4" x14ac:dyDescent="0.55000000000000004"/>
  <cols>
    <col min="1" max="1" width="36.578125" bestFit="1" customWidth="1"/>
    <col min="2" max="2" width="8.68359375" bestFit="1" customWidth="1"/>
    <col min="3" max="3" width="35.26171875" customWidth="1"/>
    <col min="4" max="4" width="12.68359375" customWidth="1"/>
    <col min="5" max="5" width="15.578125" bestFit="1" customWidth="1"/>
    <col min="6" max="6" width="9.578125" bestFit="1" customWidth="1"/>
    <col min="9" max="10" width="11.68359375" bestFit="1" customWidth="1"/>
    <col min="11" max="11" width="38.68359375" customWidth="1"/>
  </cols>
  <sheetData>
    <row r="1" spans="1:10" s="18" customFormat="1" ht="20.399999999999999" x14ac:dyDescent="0.75">
      <c r="A1" s="36" t="s">
        <v>292</v>
      </c>
    </row>
    <row r="2" spans="1:10" ht="8.25" customHeight="1" x14ac:dyDescent="0.55000000000000004">
      <c r="A2" s="35"/>
    </row>
    <row r="3" spans="1:10" s="18" customFormat="1" ht="20.399999999999999" x14ac:dyDescent="0.75">
      <c r="A3" s="394" t="str">
        <f>"Branch: BR"&amp;TEXT('Section 1'!N5,"0000")&amp;" "&amp;'Section 1'!G5</f>
        <v xml:space="preserve">Branch: BR0000 </v>
      </c>
      <c r="B3" s="394"/>
      <c r="C3" s="394"/>
    </row>
    <row r="4" spans="1:10" ht="8.25" customHeight="1" x14ac:dyDescent="0.55000000000000004"/>
    <row r="5" spans="1:10" s="292" customFormat="1" ht="18.3" x14ac:dyDescent="0.7">
      <c r="A5" s="149" t="s">
        <v>293</v>
      </c>
    </row>
    <row r="6" spans="1:10" ht="8.25" customHeight="1" x14ac:dyDescent="0.55000000000000004"/>
    <row r="7" spans="1:10" x14ac:dyDescent="0.55000000000000004">
      <c r="A7" t="s">
        <v>294</v>
      </c>
      <c r="B7" s="35" t="str">
        <f>'Section 1'!M7</f>
        <v>GBP</v>
      </c>
    </row>
    <row r="8" spans="1:10" x14ac:dyDescent="0.55000000000000004">
      <c r="C8" s="306" t="str">
        <f>"Exchange rate ("&amp;$B$7&amp;"/GBP) at 30 September 2024"</f>
        <v>Exchange rate (GBP/GBP) at 30 September 2024</v>
      </c>
      <c r="D8" s="306"/>
      <c r="E8" s="306"/>
      <c r="F8">
        <f>VLOOKUP(B7, 'OANDA Rates'!$D$7:$N$18, 10,FALSE)</f>
        <v>1</v>
      </c>
      <c r="G8" s="306" t="str">
        <f>IF(AND($B$7="GBP",F8&lt;&gt;1)=TRUE,"ERROR! Must be 1 for GBP","")</f>
        <v/>
      </c>
      <c r="H8" s="306"/>
      <c r="I8" s="306"/>
      <c r="J8" s="306"/>
    </row>
    <row r="9" spans="1:10" x14ac:dyDescent="0.55000000000000004">
      <c r="C9" s="306" t="str">
        <f>"Exchange rate ("&amp;$B$7&amp;"/GBP) at 30 September 2025"</f>
        <v>Exchange rate (GBP/GBP) at 30 September 2025</v>
      </c>
      <c r="D9" s="306"/>
      <c r="E9" s="306"/>
      <c r="F9">
        <f>VLOOKUP(B7, 'OANDA Rates'!$D$7:$O$18, 11,FALSE)</f>
        <v>1</v>
      </c>
      <c r="G9" s="306" t="str">
        <f>IF(AND($B$7="GBP",F9&lt;&gt;1)=TRUE,"ERROR! Must be 1 for GBP","")</f>
        <v/>
      </c>
      <c r="H9" s="306"/>
      <c r="I9" s="306"/>
      <c r="J9" s="306"/>
    </row>
    <row r="10" spans="1:10" ht="8.25" customHeight="1" x14ac:dyDescent="0.55000000000000004"/>
    <row r="11" spans="1:10" ht="18.3" x14ac:dyDescent="0.7">
      <c r="A11" s="149" t="s">
        <v>295</v>
      </c>
    </row>
    <row r="12" spans="1:10" ht="8.25" customHeight="1" x14ac:dyDescent="0.55000000000000004">
      <c r="A12" s="35"/>
    </row>
    <row r="13" spans="1:10" x14ac:dyDescent="0.55000000000000004">
      <c r="D13" t="s">
        <v>296</v>
      </c>
      <c r="E13" t="s">
        <v>297</v>
      </c>
      <c r="F13" t="s">
        <v>298</v>
      </c>
    </row>
    <row r="14" spans="1:10" x14ac:dyDescent="0.55000000000000004">
      <c r="A14">
        <v>621001</v>
      </c>
      <c r="B14" s="306" t="s">
        <v>299</v>
      </c>
      <c r="C14" s="306"/>
      <c r="D14" s="290"/>
      <c r="E14" s="126">
        <f>SUM('Section 2'!L21:L23)/F8</f>
        <v>0</v>
      </c>
      <c r="F14" s="126">
        <f>E14-D14</f>
        <v>0</v>
      </c>
    </row>
    <row r="15" spans="1:10" x14ac:dyDescent="0.55000000000000004">
      <c r="A15">
        <v>690051</v>
      </c>
      <c r="B15" s="306" t="s">
        <v>300</v>
      </c>
      <c r="C15" s="306"/>
      <c r="D15" s="290"/>
      <c r="E15" s="126">
        <f>'Section 2'!L25/F8</f>
        <v>0</v>
      </c>
      <c r="F15" s="126">
        <f>E15-D15</f>
        <v>0</v>
      </c>
      <c r="H15" s="126"/>
    </row>
    <row r="16" spans="1:10" x14ac:dyDescent="0.55000000000000004">
      <c r="A16">
        <v>695001</v>
      </c>
      <c r="B16" s="306" t="s">
        <v>301</v>
      </c>
      <c r="C16" s="306"/>
      <c r="D16" s="290"/>
      <c r="E16" s="126">
        <f>SUM('Section 2'!L12:L15)/F8</f>
        <v>0</v>
      </c>
      <c r="F16" s="126">
        <f>E16-D16</f>
        <v>0</v>
      </c>
      <c r="H16" s="126"/>
    </row>
    <row r="17" spans="1:11" x14ac:dyDescent="0.55000000000000004">
      <c r="A17">
        <v>713001</v>
      </c>
      <c r="B17" s="306" t="s">
        <v>302</v>
      </c>
      <c r="C17" s="306"/>
      <c r="D17" s="290"/>
      <c r="E17" s="126">
        <f>'Section 2'!L17/F8</f>
        <v>0</v>
      </c>
      <c r="F17" s="126">
        <f>E17-D17</f>
        <v>0</v>
      </c>
      <c r="H17" s="126"/>
    </row>
    <row r="18" spans="1:11" ht="8.25" customHeight="1" x14ac:dyDescent="0.55000000000000004"/>
    <row r="19" spans="1:11" ht="18.3" x14ac:dyDescent="0.7">
      <c r="A19" s="149" t="s">
        <v>303</v>
      </c>
    </row>
    <row r="20" spans="1:11" ht="8.25" customHeight="1" x14ac:dyDescent="0.55000000000000004"/>
    <row r="21" spans="1:11" x14ac:dyDescent="0.55000000000000004">
      <c r="A21" s="35" t="s">
        <v>17</v>
      </c>
      <c r="B21" s="35" t="s">
        <v>304</v>
      </c>
      <c r="C21" s="305" t="s">
        <v>305</v>
      </c>
      <c r="D21" s="305"/>
      <c r="E21" s="35" t="s">
        <v>259</v>
      </c>
      <c r="F21" s="305" t="s">
        <v>306</v>
      </c>
      <c r="G21" s="305"/>
      <c r="H21" s="305"/>
      <c r="I21" s="305"/>
      <c r="J21" s="35" t="s">
        <v>80</v>
      </c>
      <c r="K21" s="35" t="s">
        <v>307</v>
      </c>
    </row>
    <row r="22" spans="1:11" x14ac:dyDescent="0.55000000000000004">
      <c r="A22" t="s">
        <v>308</v>
      </c>
      <c r="B22" s="147">
        <v>49</v>
      </c>
      <c r="C22" s="306" t="str">
        <f>IF('Section 4'!C8="","",'Section 4'!C8)</f>
        <v/>
      </c>
      <c r="D22" s="306"/>
      <c r="E22" s="148">
        <f ca="1">'Section 4'!F8</f>
        <v>0</v>
      </c>
      <c r="F22" s="306" t="str">
        <f>C22</f>
        <v/>
      </c>
      <c r="G22" s="306"/>
      <c r="H22" s="306"/>
      <c r="I22" s="306"/>
      <c r="J22" s="291"/>
      <c r="K22" t="str">
        <f>IFERROR(VLOOKUP(J22,INCACC,2,FALSE),"")</f>
        <v/>
      </c>
    </row>
    <row r="23" spans="1:11" x14ac:dyDescent="0.55000000000000004">
      <c r="A23" t="s">
        <v>308</v>
      </c>
      <c r="B23" s="147">
        <v>50</v>
      </c>
      <c r="C23" s="306" t="str">
        <f>IF('Section 4'!C9="","",'Section 4'!C9)</f>
        <v/>
      </c>
      <c r="D23" s="306"/>
      <c r="E23" s="148">
        <f ca="1">'Section 4'!F9</f>
        <v>0</v>
      </c>
      <c r="F23" s="306" t="str">
        <f t="shared" ref="F23:F26" si="0">C23</f>
        <v/>
      </c>
      <c r="G23" s="306"/>
      <c r="H23" s="306"/>
      <c r="I23" s="306"/>
      <c r="J23" s="291"/>
      <c r="K23" t="str">
        <f>IFERROR(VLOOKUP(J23,INCACC,2,FALSE),"")</f>
        <v/>
      </c>
    </row>
    <row r="24" spans="1:11" x14ac:dyDescent="0.55000000000000004">
      <c r="A24" t="s">
        <v>309</v>
      </c>
      <c r="B24" s="147">
        <v>51</v>
      </c>
      <c r="C24" s="306" t="str">
        <f>IF('Section 4'!C11="","",'Section 4'!C11)</f>
        <v/>
      </c>
      <c r="D24" s="306"/>
      <c r="E24" s="148">
        <f ca="1">'Section 4'!F11</f>
        <v>0</v>
      </c>
      <c r="F24" s="306" t="str">
        <f t="shared" si="0"/>
        <v/>
      </c>
      <c r="G24" s="306"/>
      <c r="H24" s="306"/>
      <c r="I24" s="306"/>
      <c r="J24" s="291"/>
      <c r="K24" t="str">
        <f>IFERROR(VLOOKUP(J24,INCACC,2,FALSE),"")</f>
        <v/>
      </c>
    </row>
    <row r="25" spans="1:11" x14ac:dyDescent="0.55000000000000004">
      <c r="A25" t="s">
        <v>309</v>
      </c>
      <c r="B25" s="147">
        <v>52</v>
      </c>
      <c r="C25" s="306" t="str">
        <f>IF('Section 4'!C12="","",'Section 4'!C12)</f>
        <v/>
      </c>
      <c r="D25" s="306"/>
      <c r="E25" s="148">
        <f ca="1">'Section 4'!F12</f>
        <v>0</v>
      </c>
      <c r="F25" s="306" t="str">
        <f t="shared" si="0"/>
        <v/>
      </c>
      <c r="G25" s="306"/>
      <c r="H25" s="306"/>
      <c r="I25" s="306"/>
      <c r="J25" s="291"/>
      <c r="K25" t="str">
        <f>IFERROR(VLOOKUP(J25,INCACC,2,FALSE),"")</f>
        <v/>
      </c>
    </row>
    <row r="26" spans="1:11" x14ac:dyDescent="0.55000000000000004">
      <c r="A26" t="s">
        <v>309</v>
      </c>
      <c r="B26" s="147">
        <v>53</v>
      </c>
      <c r="C26" s="306" t="str">
        <f>IF('Section 4'!C13="","",'Section 4'!C13)</f>
        <v/>
      </c>
      <c r="D26" s="306"/>
      <c r="E26" s="148">
        <f ca="1">'Section 4'!F13</f>
        <v>0</v>
      </c>
      <c r="F26" s="306" t="str">
        <f t="shared" si="0"/>
        <v/>
      </c>
      <c r="G26" s="306"/>
      <c r="H26" s="306"/>
      <c r="I26" s="306"/>
      <c r="J26" s="291"/>
      <c r="K26" t="str">
        <f>IFERROR(VLOOKUP(J26,INCACC,2,FALSE),"")</f>
        <v/>
      </c>
    </row>
    <row r="27" spans="1:11" x14ac:dyDescent="0.55000000000000004">
      <c r="A27" t="s">
        <v>310</v>
      </c>
      <c r="B27" s="147">
        <v>62</v>
      </c>
      <c r="C27" s="306" t="str">
        <f>IF('Section 4'!C28="","",'Section 4'!C28)</f>
        <v/>
      </c>
      <c r="D27" s="306"/>
      <c r="E27" s="148">
        <f ca="1">'Section 4'!F28</f>
        <v>0</v>
      </c>
      <c r="F27" s="306" t="str">
        <f>IF(C27="","","BPT - "&amp;C27)</f>
        <v/>
      </c>
      <c r="G27" s="306"/>
      <c r="H27" s="306"/>
      <c r="I27" s="306"/>
      <c r="J27" s="291"/>
      <c r="K27" t="str">
        <f t="shared" ref="K27:K39" si="1">IFERROR(VLOOKUP(J27,EXPACC,2,FALSE),"")</f>
        <v/>
      </c>
    </row>
    <row r="28" spans="1:11" x14ac:dyDescent="0.55000000000000004">
      <c r="A28" t="s">
        <v>310</v>
      </c>
      <c r="B28" s="147">
        <v>63</v>
      </c>
      <c r="C28" s="306" t="str">
        <f>IF('Section 4'!C29="","",'Section 4'!C29)</f>
        <v/>
      </c>
      <c r="D28" s="306"/>
      <c r="E28" s="148">
        <f ca="1">'Section 4'!F29</f>
        <v>0</v>
      </c>
      <c r="F28" s="306" t="str">
        <f>IF(C28="","","BPT - "&amp;C28)</f>
        <v/>
      </c>
      <c r="G28" s="306"/>
      <c r="H28" s="306"/>
      <c r="I28" s="306"/>
      <c r="J28" s="291"/>
      <c r="K28" t="str">
        <f t="shared" si="1"/>
        <v/>
      </c>
    </row>
    <row r="29" spans="1:11" x14ac:dyDescent="0.55000000000000004">
      <c r="A29" t="s">
        <v>311</v>
      </c>
      <c r="B29" s="147">
        <v>80</v>
      </c>
      <c r="C29" s="306" t="str">
        <f>IF('Section 4'!J21="","",'Section 4'!J21)</f>
        <v/>
      </c>
      <c r="D29" s="306"/>
      <c r="E29" s="148">
        <f ca="1">'Section 4'!N21</f>
        <v>0</v>
      </c>
      <c r="F29" s="306" t="str">
        <f>IF(C29="","","Don to cty/dist - "&amp;C29)</f>
        <v/>
      </c>
      <c r="G29" s="306"/>
      <c r="H29" s="306"/>
      <c r="I29" s="306"/>
      <c r="J29">
        <v>900101</v>
      </c>
      <c r="K29" t="str">
        <f t="shared" si="1"/>
        <v>Fund transfer out - counties</v>
      </c>
    </row>
    <row r="30" spans="1:11" x14ac:dyDescent="0.55000000000000004">
      <c r="A30" t="s">
        <v>311</v>
      </c>
      <c r="B30" s="147">
        <v>81</v>
      </c>
      <c r="C30" s="306" t="str">
        <f>IF('Section 4'!J22="","",'Section 4'!J22)</f>
        <v/>
      </c>
      <c r="D30" s="306"/>
      <c r="E30" s="148">
        <f ca="1">'Section 4'!N22</f>
        <v>0</v>
      </c>
      <c r="F30" s="306" t="str">
        <f>IF(C30="","","Don to cty/dist - "&amp;C30)</f>
        <v/>
      </c>
      <c r="G30" s="306"/>
      <c r="H30" s="306"/>
      <c r="I30" s="306"/>
      <c r="J30">
        <v>900101</v>
      </c>
      <c r="K30" t="str">
        <f t="shared" si="1"/>
        <v>Fund transfer out - counties</v>
      </c>
    </row>
    <row r="31" spans="1:11" x14ac:dyDescent="0.55000000000000004">
      <c r="A31" t="s">
        <v>312</v>
      </c>
      <c r="B31" s="147">
        <v>82</v>
      </c>
      <c r="C31" s="306" t="str">
        <f>IF('Section 4'!J24="","",'Section 4'!J24)</f>
        <v/>
      </c>
      <c r="D31" s="306"/>
      <c r="E31" s="148">
        <f ca="1">'Section 4'!N24</f>
        <v>0</v>
      </c>
      <c r="F31" s="306" t="str">
        <f>IF(C31="","","Don to care - "&amp;C31)</f>
        <v/>
      </c>
      <c r="G31" s="306"/>
      <c r="H31" s="306"/>
      <c r="I31" s="306"/>
      <c r="J31">
        <v>900401</v>
      </c>
      <c r="K31" t="str">
        <f t="shared" si="1"/>
        <v/>
      </c>
    </row>
    <row r="32" spans="1:11" x14ac:dyDescent="0.55000000000000004">
      <c r="A32" t="s">
        <v>312</v>
      </c>
      <c r="B32" s="147">
        <v>83</v>
      </c>
      <c r="C32" s="306" t="str">
        <f>IF('Section 4'!J25="","",'Section 4'!J25)</f>
        <v/>
      </c>
      <c r="D32" s="306"/>
      <c r="E32" s="148">
        <f ca="1">'Section 4'!N25</f>
        <v>0</v>
      </c>
      <c r="F32" s="306" t="str">
        <f>IF(C32="","","Don to care - "&amp;C32)</f>
        <v/>
      </c>
      <c r="G32" s="306"/>
      <c r="H32" s="306"/>
      <c r="I32" s="306"/>
      <c r="J32">
        <v>900401</v>
      </c>
      <c r="K32" t="str">
        <f t="shared" si="1"/>
        <v/>
      </c>
    </row>
    <row r="33" spans="1:11" x14ac:dyDescent="0.55000000000000004">
      <c r="A33" t="s">
        <v>313</v>
      </c>
      <c r="B33" s="147">
        <v>86</v>
      </c>
      <c r="C33" s="306" t="str">
        <f>IF('Section 4'!J29="","",'Section 4'!J29)</f>
        <v/>
      </c>
      <c r="D33" s="306"/>
      <c r="E33" s="148">
        <f ca="1">'Section 4'!N29</f>
        <v>0</v>
      </c>
      <c r="F33" s="306" t="str">
        <f t="shared" ref="F33:F39" si="2">C33</f>
        <v/>
      </c>
      <c r="G33" s="306"/>
      <c r="H33" s="306"/>
      <c r="I33" s="306"/>
      <c r="J33" s="291"/>
      <c r="K33" t="str">
        <f t="shared" si="1"/>
        <v/>
      </c>
    </row>
    <row r="34" spans="1:11" x14ac:dyDescent="0.55000000000000004">
      <c r="A34" t="s">
        <v>314</v>
      </c>
      <c r="B34" s="147">
        <v>88</v>
      </c>
      <c r="C34" s="306" t="str">
        <f>IF('Section 4'!J37="","",'Section 4'!J37)</f>
        <v/>
      </c>
      <c r="D34" s="306"/>
      <c r="E34" s="148">
        <f ca="1">'Section 4'!N37</f>
        <v>0</v>
      </c>
      <c r="F34" s="306" t="str">
        <f t="shared" si="2"/>
        <v/>
      </c>
      <c r="G34" s="306"/>
      <c r="H34" s="306"/>
      <c r="I34" s="306"/>
      <c r="J34" s="291"/>
      <c r="K34" t="str">
        <f t="shared" si="1"/>
        <v/>
      </c>
    </row>
    <row r="35" spans="1:11" x14ac:dyDescent="0.55000000000000004">
      <c r="A35" t="s">
        <v>314</v>
      </c>
      <c r="B35" s="147">
        <v>89</v>
      </c>
      <c r="C35" s="306" t="str">
        <f>IF('Section 4'!J38="","",'Section 4'!J38)</f>
        <v/>
      </c>
      <c r="D35" s="306"/>
      <c r="E35" s="148">
        <f ca="1">'Section 4'!N38</f>
        <v>0</v>
      </c>
      <c r="F35" s="306" t="str">
        <f t="shared" ref="F35" si="3">C35</f>
        <v/>
      </c>
      <c r="G35" s="306"/>
      <c r="H35" s="306"/>
      <c r="I35" s="306"/>
      <c r="J35" s="291"/>
    </row>
    <row r="36" spans="1:11" x14ac:dyDescent="0.55000000000000004">
      <c r="A36" t="s">
        <v>314</v>
      </c>
      <c r="B36" s="147">
        <v>90</v>
      </c>
      <c r="C36" s="306" t="str">
        <f>IF('Section 4'!J39="","",'Section 4'!J39)</f>
        <v/>
      </c>
      <c r="D36" s="306"/>
      <c r="E36" s="148">
        <f ca="1">'Section 4'!N39</f>
        <v>0</v>
      </c>
      <c r="F36" s="306" t="str">
        <f t="shared" si="2"/>
        <v/>
      </c>
      <c r="G36" s="306"/>
      <c r="H36" s="306"/>
      <c r="I36" s="306"/>
      <c r="J36" s="291"/>
      <c r="K36" t="str">
        <f t="shared" si="1"/>
        <v/>
      </c>
    </row>
    <row r="37" spans="1:11" x14ac:dyDescent="0.55000000000000004">
      <c r="A37" t="s">
        <v>314</v>
      </c>
      <c r="B37" s="147">
        <v>91</v>
      </c>
      <c r="C37" s="306" t="str">
        <f>IF('Section 4'!J40="","",'Section 4'!J40)</f>
        <v/>
      </c>
      <c r="D37" s="306"/>
      <c r="E37" s="148">
        <f ca="1">'Section 4'!N40</f>
        <v>0</v>
      </c>
      <c r="F37" s="306" t="str">
        <f t="shared" si="2"/>
        <v/>
      </c>
      <c r="G37" s="306"/>
      <c r="H37" s="306"/>
      <c r="I37" s="306"/>
      <c r="J37" s="291"/>
      <c r="K37" t="str">
        <f t="shared" si="1"/>
        <v/>
      </c>
    </row>
    <row r="38" spans="1:11" x14ac:dyDescent="0.55000000000000004">
      <c r="A38" t="s">
        <v>314</v>
      </c>
      <c r="B38" s="147">
        <v>92</v>
      </c>
      <c r="C38" s="306" t="str">
        <f>IF('Section 4'!J41="","",'Section 4'!J41)</f>
        <v/>
      </c>
      <c r="D38" s="306"/>
      <c r="E38" s="148">
        <f ca="1">'Section 4'!N41</f>
        <v>0</v>
      </c>
      <c r="F38" s="306" t="str">
        <f t="shared" si="2"/>
        <v/>
      </c>
      <c r="G38" s="306"/>
      <c r="H38" s="306"/>
      <c r="I38" s="306"/>
      <c r="J38" s="291"/>
      <c r="K38" t="str">
        <f t="shared" si="1"/>
        <v/>
      </c>
    </row>
    <row r="39" spans="1:11" x14ac:dyDescent="0.55000000000000004">
      <c r="A39" t="s">
        <v>314</v>
      </c>
      <c r="B39" s="147">
        <v>93</v>
      </c>
      <c r="C39" s="306" t="str">
        <f>IF('Section 4'!J42="","",'Section 4'!J42)</f>
        <v/>
      </c>
      <c r="D39" s="306"/>
      <c r="E39" s="148">
        <f ca="1">'Section 4'!N42</f>
        <v>0</v>
      </c>
      <c r="F39" s="306" t="str">
        <f t="shared" si="2"/>
        <v/>
      </c>
      <c r="G39" s="306"/>
      <c r="H39" s="306"/>
      <c r="I39" s="306"/>
      <c r="J39" s="291"/>
      <c r="K39" t="str">
        <f t="shared" si="1"/>
        <v/>
      </c>
    </row>
    <row r="40" spans="1:11" ht="8.25" customHeight="1" x14ac:dyDescent="0.55000000000000004">
      <c r="B40" s="147"/>
      <c r="C40" s="147"/>
      <c r="D40" s="147"/>
      <c r="E40" s="148"/>
      <c r="F40" s="147"/>
      <c r="G40" s="147"/>
      <c r="H40" s="147"/>
      <c r="I40" s="147"/>
      <c r="J40" s="142"/>
    </row>
    <row r="41" spans="1:11" ht="18.3" x14ac:dyDescent="0.7">
      <c r="A41" s="149" t="s">
        <v>315</v>
      </c>
      <c r="B41" s="147"/>
      <c r="C41" s="147"/>
      <c r="D41" s="147"/>
      <c r="E41" s="148"/>
      <c r="F41" s="147"/>
      <c r="G41" s="147"/>
      <c r="H41" s="147"/>
      <c r="I41" s="147"/>
    </row>
    <row r="42" spans="1:11" ht="8.25" customHeight="1" x14ac:dyDescent="0.55000000000000004">
      <c r="B42" s="147"/>
      <c r="C42" s="147"/>
      <c r="D42" s="147"/>
      <c r="E42" s="148"/>
      <c r="F42" s="147"/>
      <c r="G42" s="147"/>
      <c r="H42" s="147"/>
      <c r="I42" s="147"/>
    </row>
    <row r="43" spans="1:11" x14ac:dyDescent="0.55000000000000004">
      <c r="A43" s="35" t="s">
        <v>316</v>
      </c>
      <c r="B43" s="35"/>
      <c r="C43" s="305"/>
      <c r="D43" s="305"/>
      <c r="E43" s="35" t="s">
        <v>259</v>
      </c>
      <c r="F43" s="305" t="s">
        <v>317</v>
      </c>
      <c r="G43" s="305"/>
      <c r="H43" s="305"/>
      <c r="I43" s="305"/>
      <c r="J43" s="35" t="s">
        <v>80</v>
      </c>
      <c r="K43" s="35" t="s">
        <v>307</v>
      </c>
    </row>
    <row r="44" spans="1:11" x14ac:dyDescent="0.55000000000000004">
      <c r="A44" s="291" t="s">
        <v>318</v>
      </c>
      <c r="B44" s="291"/>
      <c r="C44" s="291"/>
      <c r="D44" s="291"/>
      <c r="E44" s="290"/>
      <c r="F44" s="470"/>
      <c r="G44" s="470"/>
      <c r="H44" s="470"/>
      <c r="I44" s="470"/>
      <c r="J44" s="291"/>
      <c r="K44" t="str">
        <f t="shared" ref="K44:K53" si="4">IFERROR(VLOOKUP(J44,ALLACC,2,FALSE),"")</f>
        <v/>
      </c>
    </row>
    <row r="45" spans="1:11" x14ac:dyDescent="0.55000000000000004">
      <c r="A45" s="291" t="s">
        <v>319</v>
      </c>
      <c r="B45" s="291"/>
      <c r="C45" s="291"/>
      <c r="D45" s="291"/>
      <c r="E45" s="290"/>
      <c r="F45" s="470"/>
      <c r="G45" s="470"/>
      <c r="H45" s="470"/>
      <c r="I45" s="470"/>
      <c r="J45" s="291"/>
      <c r="K45" t="str">
        <f t="shared" si="4"/>
        <v/>
      </c>
    </row>
    <row r="46" spans="1:11" x14ac:dyDescent="0.55000000000000004">
      <c r="A46" s="291" t="s">
        <v>320</v>
      </c>
      <c r="B46" s="291"/>
      <c r="C46" s="291"/>
      <c r="D46" s="291"/>
      <c r="E46" s="290"/>
      <c r="F46" s="470"/>
      <c r="G46" s="470"/>
      <c r="H46" s="470"/>
      <c r="I46" s="470"/>
      <c r="J46" s="291"/>
      <c r="K46" t="str">
        <f t="shared" si="4"/>
        <v/>
      </c>
    </row>
    <row r="47" spans="1:11" x14ac:dyDescent="0.55000000000000004">
      <c r="A47" s="291" t="s">
        <v>321</v>
      </c>
      <c r="B47" s="291"/>
      <c r="C47" s="291"/>
      <c r="D47" s="291"/>
      <c r="E47" s="290"/>
      <c r="F47" s="470"/>
      <c r="G47" s="470"/>
      <c r="H47" s="470"/>
      <c r="I47" s="470"/>
      <c r="J47" s="291"/>
      <c r="K47" t="str">
        <f t="shared" si="4"/>
        <v/>
      </c>
    </row>
    <row r="48" spans="1:11" x14ac:dyDescent="0.55000000000000004">
      <c r="A48" s="291" t="s">
        <v>322</v>
      </c>
      <c r="B48" s="291"/>
      <c r="C48" s="291"/>
      <c r="D48" s="291"/>
      <c r="E48" s="290"/>
      <c r="F48" s="470"/>
      <c r="G48" s="470"/>
      <c r="H48" s="470"/>
      <c r="I48" s="470"/>
      <c r="J48" s="291"/>
      <c r="K48" t="str">
        <f t="shared" si="4"/>
        <v/>
      </c>
    </row>
    <row r="49" spans="1:11" x14ac:dyDescent="0.55000000000000004">
      <c r="A49" s="291" t="s">
        <v>323</v>
      </c>
      <c r="B49" s="291"/>
      <c r="C49" s="291"/>
      <c r="D49" s="291"/>
      <c r="E49" s="290"/>
      <c r="F49" s="470"/>
      <c r="G49" s="470"/>
      <c r="H49" s="470"/>
      <c r="I49" s="470"/>
      <c r="J49" s="291"/>
      <c r="K49" t="str">
        <f t="shared" si="4"/>
        <v/>
      </c>
    </row>
    <row r="50" spans="1:11" x14ac:dyDescent="0.55000000000000004">
      <c r="A50" s="291" t="s">
        <v>324</v>
      </c>
      <c r="B50" s="291"/>
      <c r="C50" s="291"/>
      <c r="D50" s="291"/>
      <c r="E50" s="290"/>
      <c r="F50" s="470"/>
      <c r="G50" s="470"/>
      <c r="H50" s="470"/>
      <c r="I50" s="470"/>
      <c r="J50" s="291"/>
      <c r="K50" t="str">
        <f t="shared" si="4"/>
        <v/>
      </c>
    </row>
    <row r="51" spans="1:11" x14ac:dyDescent="0.55000000000000004">
      <c r="A51" s="291" t="s">
        <v>325</v>
      </c>
      <c r="B51" s="291"/>
      <c r="C51" s="291"/>
      <c r="D51" s="291"/>
      <c r="E51" s="290"/>
      <c r="F51" s="470"/>
      <c r="G51" s="470"/>
      <c r="H51" s="470"/>
      <c r="I51" s="470"/>
      <c r="J51" s="291"/>
      <c r="K51" t="str">
        <f t="shared" si="4"/>
        <v/>
      </c>
    </row>
    <row r="52" spans="1:11" x14ac:dyDescent="0.55000000000000004">
      <c r="A52" s="291" t="s">
        <v>326</v>
      </c>
      <c r="B52" s="291"/>
      <c r="C52" s="291"/>
      <c r="D52" s="291"/>
      <c r="E52" s="290"/>
      <c r="F52" s="470"/>
      <c r="G52" s="470"/>
      <c r="H52" s="470"/>
      <c r="I52" s="470"/>
      <c r="J52" s="291"/>
      <c r="K52" t="str">
        <f t="shared" si="4"/>
        <v/>
      </c>
    </row>
    <row r="53" spans="1:11" x14ac:dyDescent="0.55000000000000004">
      <c r="A53" s="291" t="s">
        <v>327</v>
      </c>
      <c r="B53" s="291"/>
      <c r="C53" s="291"/>
      <c r="D53" s="291"/>
      <c r="E53" s="290"/>
      <c r="F53" s="470"/>
      <c r="G53" s="470"/>
      <c r="H53" s="470"/>
      <c r="I53" s="470"/>
      <c r="J53" s="291"/>
      <c r="K53" t="str">
        <f t="shared" si="4"/>
        <v/>
      </c>
    </row>
    <row r="54" spans="1:11" ht="14.7" thickBot="1" x14ac:dyDescent="0.6">
      <c r="E54" s="293">
        <f>SUM(E44:E53)</f>
        <v>0</v>
      </c>
      <c r="F54" s="469" t="str">
        <f>IF(E54=0,"","Manual adj out of balance")</f>
        <v/>
      </c>
      <c r="G54" s="469"/>
      <c r="H54" s="469"/>
      <c r="I54" s="469"/>
    </row>
    <row r="55" spans="1:11" ht="14.7" thickTop="1" x14ac:dyDescent="0.55000000000000004"/>
  </sheetData>
  <sheetProtection algorithmName="SHA-512" hashValue="UzPsId2oF1T+jxyMMYS7n6sO6eWmTyLuSn5NFK2IzrnAdzP9tetUvqRlw693bhpsMIyMmZQ26AL75KjhNhV2XQ==" saltValue="bUmBT9eKdxeb6e634PoH8g==" spinCount="100000" sheet="1" objects="1" scenarios="1"/>
  <mergeCells count="60">
    <mergeCell ref="C35:D35"/>
    <mergeCell ref="F35:I35"/>
    <mergeCell ref="B14:C14"/>
    <mergeCell ref="B15:C15"/>
    <mergeCell ref="B16:C16"/>
    <mergeCell ref="B17:C17"/>
    <mergeCell ref="C21:D21"/>
    <mergeCell ref="C30:D30"/>
    <mergeCell ref="C31:D31"/>
    <mergeCell ref="C32:D32"/>
    <mergeCell ref="C22:D22"/>
    <mergeCell ref="C23:D23"/>
    <mergeCell ref="C24:D24"/>
    <mergeCell ref="C25:D25"/>
    <mergeCell ref="C26:D26"/>
    <mergeCell ref="C27:D27"/>
    <mergeCell ref="C28:D28"/>
    <mergeCell ref="C29:D29"/>
    <mergeCell ref="F21:I21"/>
    <mergeCell ref="F22:I22"/>
    <mergeCell ref="F33:I33"/>
    <mergeCell ref="F28:I28"/>
    <mergeCell ref="F29:I29"/>
    <mergeCell ref="F30:I30"/>
    <mergeCell ref="F31:I31"/>
    <mergeCell ref="F32:I32"/>
    <mergeCell ref="F23:I23"/>
    <mergeCell ref="F24:I24"/>
    <mergeCell ref="F25:I25"/>
    <mergeCell ref="F26:I26"/>
    <mergeCell ref="F27:I27"/>
    <mergeCell ref="F36:I36"/>
    <mergeCell ref="F37:I37"/>
    <mergeCell ref="F38:I38"/>
    <mergeCell ref="F39:I39"/>
    <mergeCell ref="A3:C3"/>
    <mergeCell ref="C8:E8"/>
    <mergeCell ref="C9:E9"/>
    <mergeCell ref="G8:J8"/>
    <mergeCell ref="G9:J9"/>
    <mergeCell ref="C33:D33"/>
    <mergeCell ref="C34:D34"/>
    <mergeCell ref="C36:D36"/>
    <mergeCell ref="C37:D37"/>
    <mergeCell ref="C38:D38"/>
    <mergeCell ref="C39:D39"/>
    <mergeCell ref="F34:I34"/>
    <mergeCell ref="C43:D43"/>
    <mergeCell ref="F43:I43"/>
    <mergeCell ref="F54:I54"/>
    <mergeCell ref="F49:I49"/>
    <mergeCell ref="F50:I50"/>
    <mergeCell ref="F51:I51"/>
    <mergeCell ref="F52:I52"/>
    <mergeCell ref="F53:I53"/>
    <mergeCell ref="F44:I44"/>
    <mergeCell ref="F45:I45"/>
    <mergeCell ref="F46:I46"/>
    <mergeCell ref="F47:I47"/>
    <mergeCell ref="F48:I48"/>
  </mergeCells>
  <conditionalFormatting sqref="E54">
    <cfRule type="cellIs" dxfId="1" priority="1" operator="notEqual">
      <formula>0</formula>
    </cfRule>
  </conditionalFormatting>
  <dataValidations count="5">
    <dataValidation type="list" errorStyle="warning" allowBlank="1" showInputMessage="1" showErrorMessage="1" errorTitle="Please check account number" error="The account number entered is not on the list of expected accounts for internal income. Please check." sqref="J22:J23" xr:uid="{00000000-0002-0000-0F00-000000000000}">
      <formula1>INCOME</formula1>
    </dataValidation>
    <dataValidation type="list" errorStyle="warning" allowBlank="1" showInputMessage="1" showErrorMessage="1" errorTitle="Please check account number" error="The account number entered is not on the list of expected accounts for external income. Please check." sqref="J24:J26" xr:uid="{00000000-0002-0000-0F00-000001000000}">
      <formula1>INCEXT</formula1>
    </dataValidation>
    <dataValidation type="list" errorStyle="warning" allowBlank="1" showInputMessage="1" showErrorMessage="1" errorTitle="Please check account number" error="The account number entered is not on the list of expected accounts for external expenditure. Please check." sqref="J33" xr:uid="{00000000-0002-0000-0F00-000002000000}">
      <formula1>EXPINT</formula1>
    </dataValidation>
    <dataValidation type="list" errorStyle="warning" allowBlank="1" showInputMessage="1" showErrorMessage="1" errorTitle="Please check account number" error="The account number entered is not on the list of expected accounts for external expenditure. Please check." sqref="J27:J28 J34:J42" xr:uid="{00000000-0002-0000-0F00-000003000000}">
      <formula1>EXPEXT</formula1>
    </dataValidation>
    <dataValidation type="list" errorStyle="warning" allowBlank="1" showInputMessage="1" showErrorMessage="1" errorTitle="Please check account number" error="The account number you have entered is not one of the expected accounts for branch accounts entry. Please check." sqref="J44:J53" xr:uid="{00000000-0002-0000-0F00-000004000000}">
      <formula1>ALL</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249977111117893"/>
  </sheetPr>
  <dimension ref="A1:J97"/>
  <sheetViews>
    <sheetView zoomScale="85" zoomScaleNormal="85" workbookViewId="0">
      <selection activeCell="D96" sqref="D96"/>
    </sheetView>
  </sheetViews>
  <sheetFormatPr defaultRowHeight="14.4" x14ac:dyDescent="0.55000000000000004"/>
  <cols>
    <col min="1" max="1" width="37.41796875" bestFit="1" customWidth="1"/>
    <col min="2" max="2" width="10.26171875" bestFit="1" customWidth="1"/>
    <col min="3" max="3" width="20.68359375" bestFit="1" customWidth="1"/>
    <col min="4" max="4" width="8.68359375" bestFit="1" customWidth="1"/>
    <col min="5" max="5" width="11.26171875" bestFit="1" customWidth="1"/>
    <col min="6" max="6" width="7.26171875" bestFit="1" customWidth="1"/>
    <col min="7" max="7" width="11.26171875" bestFit="1" customWidth="1"/>
    <col min="8" max="8" width="13.26171875" bestFit="1" customWidth="1"/>
    <col min="9" max="9" width="35.68359375" customWidth="1"/>
    <col min="10" max="10" width="42" customWidth="1"/>
  </cols>
  <sheetData>
    <row r="1" spans="1:10" x14ac:dyDescent="0.55000000000000004">
      <c r="A1" s="127" t="s">
        <v>328</v>
      </c>
    </row>
    <row r="2" spans="1:10" x14ac:dyDescent="0.55000000000000004">
      <c r="A2" s="128" t="s">
        <v>329</v>
      </c>
      <c r="B2" s="128" t="s">
        <v>329</v>
      </c>
      <c r="C2" s="128" t="s">
        <v>329</v>
      </c>
      <c r="D2" s="129" t="s">
        <v>12</v>
      </c>
      <c r="E2" s="129" t="s">
        <v>12</v>
      </c>
      <c r="F2" s="129" t="s">
        <v>12</v>
      </c>
      <c r="G2" s="129" t="s">
        <v>12</v>
      </c>
      <c r="H2" s="129" t="s">
        <v>12</v>
      </c>
      <c r="I2" s="129" t="s">
        <v>12</v>
      </c>
      <c r="J2" s="137" t="s">
        <v>12</v>
      </c>
    </row>
    <row r="3" spans="1:10" x14ac:dyDescent="0.55000000000000004">
      <c r="A3" s="130" t="s">
        <v>13</v>
      </c>
      <c r="B3" s="130" t="s">
        <v>14</v>
      </c>
      <c r="C3" s="130" t="s">
        <v>330</v>
      </c>
      <c r="D3" s="130" t="s">
        <v>331</v>
      </c>
      <c r="E3" s="130" t="s">
        <v>332</v>
      </c>
      <c r="F3" s="130" t="s">
        <v>333</v>
      </c>
      <c r="G3" s="130" t="s">
        <v>334</v>
      </c>
      <c r="H3" s="130" t="s">
        <v>335</v>
      </c>
      <c r="I3" s="130" t="s">
        <v>336</v>
      </c>
      <c r="J3" s="138" t="s">
        <v>259</v>
      </c>
    </row>
    <row r="4" spans="1:10" x14ac:dyDescent="0.55000000000000004">
      <c r="A4" s="130" t="s">
        <v>337</v>
      </c>
      <c r="B4" s="130" t="s">
        <v>337</v>
      </c>
      <c r="C4" s="130" t="s">
        <v>337</v>
      </c>
      <c r="D4" s="130"/>
      <c r="E4" s="131" t="s">
        <v>338</v>
      </c>
      <c r="F4" s="131" t="s">
        <v>338</v>
      </c>
      <c r="G4" s="131" t="s">
        <v>339</v>
      </c>
      <c r="H4" s="131" t="s">
        <v>339</v>
      </c>
      <c r="I4" s="131" t="s">
        <v>340</v>
      </c>
      <c r="J4" s="138" t="s">
        <v>341</v>
      </c>
    </row>
    <row r="5" spans="1:10" x14ac:dyDescent="0.55000000000000004">
      <c r="A5" s="132">
        <v>45838</v>
      </c>
      <c r="B5" s="133" t="str">
        <f>"BR"&amp;TEXT('Section 1'!$N$5,"0000")</f>
        <v>BR0000</v>
      </c>
      <c r="C5" s="133" t="str">
        <f>B5&amp;" Accounts 2025"</f>
        <v>BR0000 Accounts 2025</v>
      </c>
      <c r="D5" s="134" t="s">
        <v>342</v>
      </c>
      <c r="E5" s="135"/>
      <c r="F5" s="133"/>
      <c r="G5" s="135" t="str">
        <f>"BRCH-"&amp;RIGHT(B5,4)&amp;"-"</f>
        <v>BRCH-0000-</v>
      </c>
      <c r="H5" s="134">
        <v>621001</v>
      </c>
      <c r="I5" s="133" t="s">
        <v>343</v>
      </c>
      <c r="J5" s="139">
        <f>ROUND(Processing!F14,2)</f>
        <v>0</v>
      </c>
    </row>
    <row r="6" spans="1:10" x14ac:dyDescent="0.55000000000000004">
      <c r="A6" s="132">
        <v>45838</v>
      </c>
      <c r="B6" s="133" t="str">
        <f>"BR"&amp;TEXT('Section 1'!$N$5,"0000")</f>
        <v>BR0000</v>
      </c>
      <c r="C6" s="133" t="str">
        <f t="shared" ref="C6:C69" si="0">B6&amp;" Accounts 2025"</f>
        <v>BR0000 Accounts 2025</v>
      </c>
      <c r="D6" s="134" t="s">
        <v>342</v>
      </c>
      <c r="E6" s="135"/>
      <c r="F6" s="133"/>
      <c r="G6" s="135" t="str">
        <f t="shared" ref="G6:G47" si="1">"BRCH-"&amp;RIGHT(B6,4)&amp;"-"</f>
        <v>BRCH-0000-</v>
      </c>
      <c r="H6" s="134">
        <v>690051</v>
      </c>
      <c r="I6" s="133" t="s">
        <v>343</v>
      </c>
      <c r="J6" s="139">
        <f>ROUND(Processing!F15,2)</f>
        <v>0</v>
      </c>
    </row>
    <row r="7" spans="1:10" x14ac:dyDescent="0.55000000000000004">
      <c r="A7" s="132">
        <v>45838</v>
      </c>
      <c r="B7" s="133" t="str">
        <f>"BR"&amp;TEXT('Section 1'!$N$5,"0000")</f>
        <v>BR0000</v>
      </c>
      <c r="C7" s="133" t="str">
        <f t="shared" si="0"/>
        <v>BR0000 Accounts 2025</v>
      </c>
      <c r="D7" s="134" t="s">
        <v>342</v>
      </c>
      <c r="E7" s="135"/>
      <c r="F7" s="133"/>
      <c r="G7" s="135" t="str">
        <f t="shared" si="1"/>
        <v>BRCH-0000-</v>
      </c>
      <c r="H7" s="134">
        <v>695001</v>
      </c>
      <c r="I7" s="133" t="s">
        <v>343</v>
      </c>
      <c r="J7" s="139">
        <f>ROUND(Processing!F16,2)</f>
        <v>0</v>
      </c>
    </row>
    <row r="8" spans="1:10" x14ac:dyDescent="0.55000000000000004">
      <c r="A8" s="132">
        <v>45838</v>
      </c>
      <c r="B8" s="133" t="str">
        <f>"BR"&amp;TEXT('Section 1'!$N$5,"0000")</f>
        <v>BR0000</v>
      </c>
      <c r="C8" s="133" t="str">
        <f t="shared" si="0"/>
        <v>BR0000 Accounts 2025</v>
      </c>
      <c r="D8" s="134" t="s">
        <v>342</v>
      </c>
      <c r="E8" s="135"/>
      <c r="F8" s="133"/>
      <c r="G8" s="135" t="str">
        <f t="shared" si="1"/>
        <v>BRCH-0000-</v>
      </c>
      <c r="H8" s="134">
        <v>713001</v>
      </c>
      <c r="I8" s="133" t="s">
        <v>343</v>
      </c>
      <c r="J8" s="139">
        <f>ROUND(Processing!F17,2)</f>
        <v>0</v>
      </c>
    </row>
    <row r="9" spans="1:10" x14ac:dyDescent="0.55000000000000004">
      <c r="A9" s="132">
        <v>45838</v>
      </c>
      <c r="B9" s="133" t="str">
        <f>"BR"&amp;TEXT('Section 1'!$N$5,"0000")</f>
        <v>BR0000</v>
      </c>
      <c r="C9" s="133" t="str">
        <f t="shared" si="0"/>
        <v>BR0000 Accounts 2025</v>
      </c>
      <c r="D9" s="134" t="s">
        <v>342</v>
      </c>
      <c r="E9" s="135"/>
      <c r="F9" s="136"/>
      <c r="G9" s="135" t="str">
        <f t="shared" si="1"/>
        <v>BRCH-0000-</v>
      </c>
      <c r="H9" s="134">
        <v>554500</v>
      </c>
      <c r="I9" s="133" t="s">
        <v>343</v>
      </c>
      <c r="J9" s="139">
        <f>-ROUND(SUM(J5:J8),2)</f>
        <v>0</v>
      </c>
    </row>
    <row r="10" spans="1:10" x14ac:dyDescent="0.55000000000000004">
      <c r="A10" s="132">
        <v>45838</v>
      </c>
      <c r="B10" s="133" t="str">
        <f>"BR"&amp;TEXT('Section 1'!$N$5,"0000")</f>
        <v>BR0000</v>
      </c>
      <c r="C10" s="133" t="str">
        <f t="shared" si="0"/>
        <v>BR0000 Accounts 2025</v>
      </c>
      <c r="D10" s="134" t="s">
        <v>342</v>
      </c>
      <c r="E10" s="135"/>
      <c r="F10" s="136"/>
      <c r="G10" s="135" t="str">
        <f t="shared" si="1"/>
        <v>BRCH-0000-</v>
      </c>
      <c r="H10" s="134">
        <v>621001</v>
      </c>
      <c r="I10" s="133" t="s">
        <v>344</v>
      </c>
      <c r="J10" s="139">
        <f>-ROUND((SUM('Section 2'!L21:L23)/Processing!F8)-(SUM('Section 2'!L21:L23)/Processing!F9),2)</f>
        <v>0</v>
      </c>
    </row>
    <row r="11" spans="1:10" x14ac:dyDescent="0.55000000000000004">
      <c r="A11" s="132">
        <v>45838</v>
      </c>
      <c r="B11" s="133" t="str">
        <f>"BR"&amp;TEXT('Section 1'!$N$5,"0000")</f>
        <v>BR0000</v>
      </c>
      <c r="C11" s="133" t="str">
        <f t="shared" si="0"/>
        <v>BR0000 Accounts 2025</v>
      </c>
      <c r="D11" s="134" t="s">
        <v>342</v>
      </c>
      <c r="E11" s="135"/>
      <c r="F11" s="136"/>
      <c r="G11" s="135" t="str">
        <f t="shared" si="1"/>
        <v>BRCH-0000-</v>
      </c>
      <c r="H11" s="134">
        <v>690051</v>
      </c>
      <c r="I11" s="133" t="s">
        <v>344</v>
      </c>
      <c r="J11" s="139">
        <f>-ROUND(('Section 2'!L25/Processing!F8)-('Section 2'!L25/Processing!F9),2)</f>
        <v>0</v>
      </c>
    </row>
    <row r="12" spans="1:10" x14ac:dyDescent="0.55000000000000004">
      <c r="A12" s="132">
        <v>45838</v>
      </c>
      <c r="B12" s="133" t="str">
        <f>"BR"&amp;TEXT('Section 1'!$N$5,"0000")</f>
        <v>BR0000</v>
      </c>
      <c r="C12" s="133" t="str">
        <f t="shared" si="0"/>
        <v>BR0000 Accounts 2025</v>
      </c>
      <c r="D12" s="134" t="s">
        <v>342</v>
      </c>
      <c r="E12" s="135"/>
      <c r="F12" s="136"/>
      <c r="G12" s="135" t="str">
        <f t="shared" si="1"/>
        <v>BRCH-0000-</v>
      </c>
      <c r="H12" s="134">
        <v>695001</v>
      </c>
      <c r="I12" s="133" t="s">
        <v>344</v>
      </c>
      <c r="J12" s="139">
        <f>-ROUND((SUM('Section 2'!L12:L15)/Processing!F8)-(SUM('Section 2'!L12:L15)/Processing!F9),2)</f>
        <v>0</v>
      </c>
    </row>
    <row r="13" spans="1:10" x14ac:dyDescent="0.55000000000000004">
      <c r="A13" s="132">
        <v>45838</v>
      </c>
      <c r="B13" s="133" t="str">
        <f>"BR"&amp;TEXT('Section 1'!$N$5,"0000")</f>
        <v>BR0000</v>
      </c>
      <c r="C13" s="133" t="str">
        <f t="shared" si="0"/>
        <v>BR0000 Accounts 2025</v>
      </c>
      <c r="D13" s="134" t="s">
        <v>342</v>
      </c>
      <c r="E13" s="135"/>
      <c r="F13" s="136"/>
      <c r="G13" s="135" t="str">
        <f t="shared" si="1"/>
        <v>BRCH-0000-</v>
      </c>
      <c r="H13" s="134">
        <v>713001</v>
      </c>
      <c r="I13" s="133" t="s">
        <v>344</v>
      </c>
      <c r="J13" s="139">
        <f>-ROUND(('Section 2'!L17/Processing!F8)-('Section 2'!L17/Processing!F9),2)</f>
        <v>0</v>
      </c>
    </row>
    <row r="14" spans="1:10" x14ac:dyDescent="0.55000000000000004">
      <c r="A14" s="132">
        <v>45838</v>
      </c>
      <c r="B14" s="133" t="str">
        <f>"BR"&amp;TEXT('Section 1'!$N$5,"0000")</f>
        <v>BR0000</v>
      </c>
      <c r="C14" s="133" t="str">
        <f t="shared" si="0"/>
        <v>BR0000 Accounts 2025</v>
      </c>
      <c r="D14" s="134" t="s">
        <v>342</v>
      </c>
      <c r="E14" s="135"/>
      <c r="F14" s="136"/>
      <c r="G14" s="135" t="str">
        <f t="shared" si="1"/>
        <v>BRCH-0000-</v>
      </c>
      <c r="H14" s="143">
        <v>504301</v>
      </c>
      <c r="I14" s="133" t="s">
        <v>344</v>
      </c>
      <c r="J14" s="139">
        <f>-ROUND(SUM(J10:J13),2)</f>
        <v>0</v>
      </c>
    </row>
    <row r="15" spans="1:10" x14ac:dyDescent="0.55000000000000004">
      <c r="A15" s="132">
        <v>45838</v>
      </c>
      <c r="B15" s="133" t="str">
        <f>"BR"&amp;TEXT('Section 1'!$N$5,"0000")</f>
        <v>BR0000</v>
      </c>
      <c r="C15" s="133" t="str">
        <f t="shared" si="0"/>
        <v>BR0000 Accounts 2025</v>
      </c>
      <c r="D15" s="134" t="s">
        <v>342</v>
      </c>
      <c r="E15" s="135"/>
      <c r="F15" s="136"/>
      <c r="G15" s="135" t="str">
        <f t="shared" si="1"/>
        <v>BRCH-0000-</v>
      </c>
      <c r="H15" s="134">
        <v>621001</v>
      </c>
      <c r="I15" s="133" t="s">
        <v>345</v>
      </c>
      <c r="J15" s="139">
        <f>ROUND((SUM('Section 2'!N21:N23)-SUM('Section 2'!L21:L23))/Processing!F9,2)</f>
        <v>0</v>
      </c>
    </row>
    <row r="16" spans="1:10" x14ac:dyDescent="0.55000000000000004">
      <c r="A16" s="132">
        <v>45838</v>
      </c>
      <c r="B16" s="133" t="str">
        <f>"BR"&amp;TEXT('Section 1'!$N$5,"0000")</f>
        <v>BR0000</v>
      </c>
      <c r="C16" s="133" t="str">
        <f t="shared" si="0"/>
        <v>BR0000 Accounts 2025</v>
      </c>
      <c r="D16" s="134" t="s">
        <v>342</v>
      </c>
      <c r="E16" s="135"/>
      <c r="F16" s="136"/>
      <c r="G16" s="135" t="str">
        <f t="shared" si="1"/>
        <v>BRCH-0000-</v>
      </c>
      <c r="H16" s="134">
        <v>690051</v>
      </c>
      <c r="I16" s="133" t="s">
        <v>346</v>
      </c>
      <c r="J16" s="139">
        <f>ROUND(('Section 2'!N25-'Section 2'!L25)/Processing!F9,2)</f>
        <v>0</v>
      </c>
    </row>
    <row r="17" spans="1:10" x14ac:dyDescent="0.55000000000000004">
      <c r="A17" s="132">
        <v>45838</v>
      </c>
      <c r="B17" s="133" t="str">
        <f>"BR"&amp;TEXT('Section 1'!$N$5,"0000")</f>
        <v>BR0000</v>
      </c>
      <c r="C17" s="133" t="str">
        <f t="shared" si="0"/>
        <v>BR0000 Accounts 2025</v>
      </c>
      <c r="D17" s="134" t="s">
        <v>342</v>
      </c>
      <c r="E17" s="135"/>
      <c r="F17" s="136"/>
      <c r="G17" s="135" t="str">
        <f t="shared" si="1"/>
        <v>BRCH-0000-</v>
      </c>
      <c r="H17" s="134">
        <v>695001</v>
      </c>
      <c r="I17" s="133" t="s">
        <v>347</v>
      </c>
      <c r="J17" s="139">
        <f>ROUND((SUM('Section 2'!N12:N15)-SUM('Section 2'!L12:L15))/Processing!F9,2)</f>
        <v>0</v>
      </c>
    </row>
    <row r="18" spans="1:10" x14ac:dyDescent="0.55000000000000004">
      <c r="A18" s="132">
        <v>45838</v>
      </c>
      <c r="B18" s="133" t="str">
        <f>"BR"&amp;TEXT('Section 1'!$N$5,"0000")</f>
        <v>BR0000</v>
      </c>
      <c r="C18" s="133" t="str">
        <f t="shared" si="0"/>
        <v>BR0000 Accounts 2025</v>
      </c>
      <c r="D18" s="134" t="s">
        <v>342</v>
      </c>
      <c r="E18" s="135"/>
      <c r="F18" s="136"/>
      <c r="G18" s="135" t="str">
        <f t="shared" si="1"/>
        <v>BRCH-0000-</v>
      </c>
      <c r="H18" s="134">
        <v>713001</v>
      </c>
      <c r="I18" s="133" t="s">
        <v>348</v>
      </c>
      <c r="J18" s="139">
        <f>ROUND(('Section 2'!N17-'Section 2'!L17)/Processing!F9,2)</f>
        <v>0</v>
      </c>
    </row>
    <row r="19" spans="1:10" x14ac:dyDescent="0.55000000000000004">
      <c r="A19" s="132">
        <v>45838</v>
      </c>
      <c r="B19" s="133" t="str">
        <f>"BR"&amp;TEXT('Section 1'!$N$5,"0000")</f>
        <v>BR0000</v>
      </c>
      <c r="C19" s="133" t="str">
        <f t="shared" si="0"/>
        <v>BR0000 Accounts 2025</v>
      </c>
      <c r="D19" s="134" t="s">
        <v>342</v>
      </c>
      <c r="E19" s="135"/>
      <c r="F19" s="136"/>
      <c r="G19" s="135" t="str">
        <f t="shared" si="1"/>
        <v>BRCH-0000-</v>
      </c>
      <c r="H19" s="134">
        <v>111001</v>
      </c>
      <c r="I19" s="133" t="s">
        <v>349</v>
      </c>
      <c r="J19" s="139">
        <f ca="1">-ROUND('Section 3'!F9/Processing!F9,2)</f>
        <v>0</v>
      </c>
    </row>
    <row r="20" spans="1:10" x14ac:dyDescent="0.55000000000000004">
      <c r="A20" s="132">
        <v>45838</v>
      </c>
      <c r="B20" s="133" t="str">
        <f>"BR"&amp;TEXT('Section 1'!$N$5,"0000")</f>
        <v>BR0000</v>
      </c>
      <c r="C20" s="133" t="str">
        <f t="shared" si="0"/>
        <v>BR0000 Accounts 2025</v>
      </c>
      <c r="D20" s="134" t="s">
        <v>342</v>
      </c>
      <c r="E20" s="135"/>
      <c r="F20" s="136"/>
      <c r="G20" s="135" t="str">
        <f>"BRCH-"&amp;RIGHT(B20,4)&amp;"-"</f>
        <v>BRCH-0000-</v>
      </c>
      <c r="H20" s="134">
        <v>111001</v>
      </c>
      <c r="I20" s="133" t="s">
        <v>350</v>
      </c>
      <c r="J20" s="139">
        <f ca="1">ROUND('Section 3'!O9/Processing!F9,2)</f>
        <v>0</v>
      </c>
    </row>
    <row r="21" spans="1:10" x14ac:dyDescent="0.55000000000000004">
      <c r="A21" s="132">
        <v>45838</v>
      </c>
      <c r="B21" s="133" t="str">
        <f>"BR"&amp;TEXT('Section 1'!$N$5,"0000")</f>
        <v>BR0000</v>
      </c>
      <c r="C21" s="133" t="str">
        <f t="shared" si="0"/>
        <v>BR0000 Accounts 2025</v>
      </c>
      <c r="D21" s="134" t="s">
        <v>342</v>
      </c>
      <c r="E21" s="135"/>
      <c r="F21" s="136"/>
      <c r="G21" s="135" t="str">
        <f t="shared" si="1"/>
        <v>BRCH-0000-</v>
      </c>
      <c r="H21" s="134">
        <v>111001</v>
      </c>
      <c r="I21" s="133" t="s">
        <v>351</v>
      </c>
      <c r="J21" s="139">
        <f ca="1">-ROUND('Section 3'!F10/Processing!F9,2)</f>
        <v>0</v>
      </c>
    </row>
    <row r="22" spans="1:10" x14ac:dyDescent="0.55000000000000004">
      <c r="A22" s="132">
        <v>45838</v>
      </c>
      <c r="B22" s="133" t="str">
        <f>"BR"&amp;TEXT('Section 1'!$N$5,"0000")</f>
        <v>BR0000</v>
      </c>
      <c r="C22" s="133" t="str">
        <f t="shared" si="0"/>
        <v>BR0000 Accounts 2025</v>
      </c>
      <c r="D22" s="134" t="s">
        <v>342</v>
      </c>
      <c r="E22" s="135"/>
      <c r="F22" s="136"/>
      <c r="G22" s="135" t="str">
        <f t="shared" si="1"/>
        <v>BRCH-0000-</v>
      </c>
      <c r="H22" s="134">
        <v>111001</v>
      </c>
      <c r="I22" s="133" t="s">
        <v>352</v>
      </c>
      <c r="J22" s="139">
        <f ca="1">-ROUND('Section 3'!F11/Processing!F9,2)</f>
        <v>0</v>
      </c>
    </row>
    <row r="23" spans="1:10" x14ac:dyDescent="0.55000000000000004">
      <c r="A23" s="132">
        <v>45838</v>
      </c>
      <c r="B23" s="133" t="str">
        <f>"BR"&amp;TEXT('Section 1'!$N$5,"0000")</f>
        <v>BR0000</v>
      </c>
      <c r="C23" s="133" t="str">
        <f t="shared" si="0"/>
        <v>BR0000 Accounts 2025</v>
      </c>
      <c r="D23" s="134" t="s">
        <v>342</v>
      </c>
      <c r="E23" s="135"/>
      <c r="F23" s="136"/>
      <c r="G23" s="135" t="str">
        <f t="shared" si="1"/>
        <v>BRCH-0000-</v>
      </c>
      <c r="H23" s="134">
        <v>121001</v>
      </c>
      <c r="I23" s="133" t="s">
        <v>353</v>
      </c>
      <c r="J23" s="139">
        <f ca="1">-ROUND('Section 3'!F14/Processing!F9,2)</f>
        <v>0</v>
      </c>
    </row>
    <row r="24" spans="1:10" x14ac:dyDescent="0.55000000000000004">
      <c r="A24" s="132">
        <v>45838</v>
      </c>
      <c r="B24" s="133" t="str">
        <f>"BR"&amp;TEXT('Section 1'!$N$5,"0000")</f>
        <v>BR0000</v>
      </c>
      <c r="C24" s="133" t="str">
        <f t="shared" si="0"/>
        <v>BR0000 Accounts 2025</v>
      </c>
      <c r="D24" s="134" t="s">
        <v>342</v>
      </c>
      <c r="E24" s="135"/>
      <c r="F24" s="136"/>
      <c r="G24" s="135" t="str">
        <f>"BRCH-"&amp;RIGHT(B24,4)&amp;"-"</f>
        <v>BRCH-0000-</v>
      </c>
      <c r="H24" s="134">
        <v>121001</v>
      </c>
      <c r="I24" s="133" t="s">
        <v>354</v>
      </c>
      <c r="J24" s="139">
        <f ca="1">ROUND('Section 3'!O14/Processing!F9,2)</f>
        <v>0</v>
      </c>
    </row>
    <row r="25" spans="1:10" x14ac:dyDescent="0.55000000000000004">
      <c r="A25" s="132">
        <v>45838</v>
      </c>
      <c r="B25" s="133" t="str">
        <f>"BR"&amp;TEXT('Section 1'!$N$5,"0000")</f>
        <v>BR0000</v>
      </c>
      <c r="C25" s="133" t="str">
        <f t="shared" si="0"/>
        <v>BR0000 Accounts 2025</v>
      </c>
      <c r="D25" s="134" t="s">
        <v>342</v>
      </c>
      <c r="E25" s="135"/>
      <c r="F25" s="136"/>
      <c r="G25" s="135" t="str">
        <f>"BRCH-"&amp;RIGHT(B25,4)&amp;"-"</f>
        <v>BRCH-0000-</v>
      </c>
      <c r="H25" s="134">
        <v>121001</v>
      </c>
      <c r="I25" s="133" t="s">
        <v>355</v>
      </c>
      <c r="J25" s="139">
        <f ca="1">ROUND('Section 3'!O15/Processing!F9,2)</f>
        <v>0</v>
      </c>
    </row>
    <row r="26" spans="1:10" x14ac:dyDescent="0.55000000000000004">
      <c r="A26" s="132">
        <v>45838</v>
      </c>
      <c r="B26" s="133" t="str">
        <f>"BR"&amp;TEXT('Section 1'!$N$5,"0000")</f>
        <v>BR0000</v>
      </c>
      <c r="C26" s="133" t="str">
        <f t="shared" si="0"/>
        <v>BR0000 Accounts 2025</v>
      </c>
      <c r="D26" s="134" t="s">
        <v>342</v>
      </c>
      <c r="E26" s="135"/>
      <c r="F26" s="136"/>
      <c r="G26" s="135" t="str">
        <f t="shared" si="1"/>
        <v>BRCH-0000-</v>
      </c>
      <c r="H26" s="134">
        <v>193004</v>
      </c>
      <c r="I26" s="133" t="s">
        <v>356</v>
      </c>
      <c r="J26" s="139">
        <f ca="1">-ROUND('Section 3'!F17/Processing!F9,2)</f>
        <v>0</v>
      </c>
    </row>
    <row r="27" spans="1:10" x14ac:dyDescent="0.55000000000000004">
      <c r="A27" s="132">
        <v>45838</v>
      </c>
      <c r="B27" s="133" t="str">
        <f>"BR"&amp;TEXT('Section 1'!$N$5,"0000")</f>
        <v>BR0000</v>
      </c>
      <c r="C27" s="133" t="str">
        <f t="shared" si="0"/>
        <v>BR0000 Accounts 2025</v>
      </c>
      <c r="D27" s="134" t="s">
        <v>342</v>
      </c>
      <c r="E27" s="135"/>
      <c r="F27" s="136"/>
      <c r="G27" s="135" t="str">
        <f t="shared" si="1"/>
        <v>BRCH-0000-</v>
      </c>
      <c r="H27" s="134">
        <v>271301</v>
      </c>
      <c r="I27" s="133" t="s">
        <v>357</v>
      </c>
      <c r="J27" s="139">
        <f ca="1">ROUND('Section 3'!O17/Processing!F9,2)</f>
        <v>0</v>
      </c>
    </row>
    <row r="28" spans="1:10" x14ac:dyDescent="0.55000000000000004">
      <c r="A28" s="132">
        <v>45838</v>
      </c>
      <c r="B28" s="133" t="str">
        <f>"BR"&amp;TEXT('Section 1'!$N$5,"0000")</f>
        <v>BR0000</v>
      </c>
      <c r="C28" s="133" t="str">
        <f t="shared" si="0"/>
        <v>BR0000 Accounts 2025</v>
      </c>
      <c r="D28" s="134" t="s">
        <v>342</v>
      </c>
      <c r="E28" s="135"/>
      <c r="F28" s="136"/>
      <c r="G28" s="135" t="str">
        <f t="shared" si="1"/>
        <v>BRCH-0000-</v>
      </c>
      <c r="H28" s="134">
        <v>164001</v>
      </c>
      <c r="I28" s="133" t="s">
        <v>358</v>
      </c>
      <c r="J28" s="139">
        <f ca="1">-ROUND('Section 3'!F19/Processing!F9,2)</f>
        <v>0</v>
      </c>
    </row>
    <row r="29" spans="1:10" x14ac:dyDescent="0.55000000000000004">
      <c r="A29" s="132">
        <v>45838</v>
      </c>
      <c r="B29" s="133" t="str">
        <f>"BR"&amp;TEXT('Section 1'!$N$5,"0000")</f>
        <v>BR0000</v>
      </c>
      <c r="C29" s="133" t="str">
        <f t="shared" si="0"/>
        <v>BR0000 Accounts 2025</v>
      </c>
      <c r="D29" s="134" t="s">
        <v>342</v>
      </c>
      <c r="E29" s="135"/>
      <c r="F29" s="136"/>
      <c r="G29" s="135" t="str">
        <f t="shared" si="1"/>
        <v>BRCH-0000-</v>
      </c>
      <c r="H29" s="134">
        <v>900001</v>
      </c>
      <c r="I29" s="133" t="s">
        <v>359</v>
      </c>
      <c r="J29" s="139">
        <f ca="1">-ROUND('Section 3'!F22/Processing!F9,2)</f>
        <v>0</v>
      </c>
    </row>
    <row r="30" spans="1:10" x14ac:dyDescent="0.55000000000000004">
      <c r="A30" s="132">
        <v>45838</v>
      </c>
      <c r="B30" s="133" t="str">
        <f>"BR"&amp;TEXT('Section 1'!$N$5,"0000")</f>
        <v>BR0000</v>
      </c>
      <c r="C30" s="133" t="str">
        <f t="shared" si="0"/>
        <v>BR0000 Accounts 2025</v>
      </c>
      <c r="D30" s="134" t="s">
        <v>342</v>
      </c>
      <c r="E30" s="135"/>
      <c r="F30" s="136"/>
      <c r="G30" s="135" t="str">
        <f t="shared" si="1"/>
        <v>BRCH-0000-</v>
      </c>
      <c r="H30" s="134">
        <v>171001</v>
      </c>
      <c r="I30" s="133" t="s">
        <v>360</v>
      </c>
      <c r="J30" s="139">
        <f ca="1">-ROUND('Section 3'!F24/Processing!F9,2)</f>
        <v>0</v>
      </c>
    </row>
    <row r="31" spans="1:10" x14ac:dyDescent="0.55000000000000004">
      <c r="A31" s="132">
        <v>45838</v>
      </c>
      <c r="B31" s="133" t="str">
        <f>"BR"&amp;TEXT('Section 1'!$N$5,"0000")</f>
        <v>BR0000</v>
      </c>
      <c r="C31" s="133" t="str">
        <f t="shared" si="0"/>
        <v>BR0000 Accounts 2025</v>
      </c>
      <c r="D31" s="134" t="s">
        <v>342</v>
      </c>
      <c r="E31" s="135"/>
      <c r="F31" s="136"/>
      <c r="G31" s="135" t="str">
        <f t="shared" si="1"/>
        <v>BRCH-0000-</v>
      </c>
      <c r="H31" s="134">
        <v>121001</v>
      </c>
      <c r="I31" s="133" t="s">
        <v>361</v>
      </c>
      <c r="J31" s="139">
        <f ca="1">-ROUND('Section 3'!F28/Processing!F9,2)</f>
        <v>0</v>
      </c>
    </row>
    <row r="32" spans="1:10" x14ac:dyDescent="0.55000000000000004">
      <c r="A32" s="132">
        <v>45838</v>
      </c>
      <c r="B32" s="133" t="str">
        <f>"BR"&amp;TEXT('Section 1'!$N$5,"0000")</f>
        <v>BR0000</v>
      </c>
      <c r="C32" s="133" t="str">
        <f t="shared" si="0"/>
        <v>BR0000 Accounts 2025</v>
      </c>
      <c r="D32" s="134" t="s">
        <v>342</v>
      </c>
      <c r="E32" s="135"/>
      <c r="F32" s="136"/>
      <c r="G32" s="135" t="str">
        <f t="shared" si="1"/>
        <v>BRCH-0000-</v>
      </c>
      <c r="H32" s="134">
        <v>163201</v>
      </c>
      <c r="I32" s="133" t="s">
        <v>362</v>
      </c>
      <c r="J32" s="139">
        <f ca="1">-ROUND('Section 3'!F34/Processing!F9,2)</f>
        <v>0</v>
      </c>
    </row>
    <row r="33" spans="1:10" x14ac:dyDescent="0.55000000000000004">
      <c r="A33" s="132">
        <v>45838</v>
      </c>
      <c r="B33" s="133" t="str">
        <f>"BR"&amp;TEXT('Section 1'!$N$5,"0000")</f>
        <v>BR0000</v>
      </c>
      <c r="C33" s="133" t="str">
        <f t="shared" si="0"/>
        <v>BR0000 Accounts 2025</v>
      </c>
      <c r="D33" s="134" t="s">
        <v>342</v>
      </c>
      <c r="E33" s="135"/>
      <c r="F33" s="136"/>
      <c r="G33" s="135" t="str">
        <f t="shared" si="1"/>
        <v>BRCH-0000-</v>
      </c>
      <c r="H33" s="134">
        <v>163201</v>
      </c>
      <c r="I33" s="133" t="s">
        <v>363</v>
      </c>
      <c r="J33" s="139">
        <f ca="1">-ROUND('Section 3'!F35/Processing!F9,2)</f>
        <v>0</v>
      </c>
    </row>
    <row r="34" spans="1:10" x14ac:dyDescent="0.55000000000000004">
      <c r="A34" s="132">
        <v>45838</v>
      </c>
      <c r="B34" s="133" t="str">
        <f>"BR"&amp;TEXT('Section 1'!$N$5,"0000")</f>
        <v>BR0000</v>
      </c>
      <c r="C34" s="133" t="str">
        <f t="shared" si="0"/>
        <v>BR0000 Accounts 2025</v>
      </c>
      <c r="D34" s="134" t="s">
        <v>342</v>
      </c>
      <c r="E34" s="135"/>
      <c r="F34" s="136"/>
      <c r="G34" s="135" t="str">
        <f t="shared" si="1"/>
        <v>BRCH-0000-</v>
      </c>
      <c r="H34" s="134">
        <v>162001</v>
      </c>
      <c r="I34" s="133" t="s">
        <v>364</v>
      </c>
      <c r="J34" s="139">
        <f ca="1">-ROUND('Section 3'!F36/Processing!F9,2)</f>
        <v>0</v>
      </c>
    </row>
    <row r="35" spans="1:10" x14ac:dyDescent="0.55000000000000004">
      <c r="A35" s="132">
        <v>45838</v>
      </c>
      <c r="B35" s="133" t="str">
        <f>"BR"&amp;TEXT('Section 1'!$N$5,"0000")</f>
        <v>BR0000</v>
      </c>
      <c r="C35" s="133" t="str">
        <f t="shared" si="0"/>
        <v>BR0000 Accounts 2025</v>
      </c>
      <c r="D35" s="134" t="s">
        <v>342</v>
      </c>
      <c r="E35" s="135"/>
      <c r="F35" s="136"/>
      <c r="G35" s="135" t="str">
        <f t="shared" si="1"/>
        <v>BRCH-0000-</v>
      </c>
      <c r="H35" s="134">
        <v>161301</v>
      </c>
      <c r="I35" s="133" t="s">
        <v>365</v>
      </c>
      <c r="J35" s="139">
        <f ca="1">-ROUND('Section 3'!F37/Processing!F9,2)</f>
        <v>0</v>
      </c>
    </row>
    <row r="36" spans="1:10" x14ac:dyDescent="0.55000000000000004">
      <c r="A36" s="132">
        <v>45838</v>
      </c>
      <c r="B36" s="133" t="str">
        <f>"BR"&amp;TEXT('Section 1'!$N$5,"0000")</f>
        <v>BR0000</v>
      </c>
      <c r="C36" s="133" t="str">
        <f t="shared" si="0"/>
        <v>BR0000 Accounts 2025</v>
      </c>
      <c r="D36" s="134" t="s">
        <v>342</v>
      </c>
      <c r="E36" s="135"/>
      <c r="F36" s="136"/>
      <c r="G36" s="135" t="str">
        <f t="shared" si="1"/>
        <v>BRCH-0000-</v>
      </c>
      <c r="H36" s="134">
        <v>161101</v>
      </c>
      <c r="I36" s="133" t="s">
        <v>366</v>
      </c>
      <c r="J36" s="139">
        <f ca="1">-ROUND('Section 3'!F38/Processing!F9,2)</f>
        <v>0</v>
      </c>
    </row>
    <row r="37" spans="1:10" x14ac:dyDescent="0.55000000000000004">
      <c r="A37" s="132">
        <v>45838</v>
      </c>
      <c r="B37" s="133" t="str">
        <f>"BR"&amp;TEXT('Section 1'!$N$5,"0000")</f>
        <v>BR0000</v>
      </c>
      <c r="C37" s="133" t="str">
        <f t="shared" si="0"/>
        <v>BR0000 Accounts 2025</v>
      </c>
      <c r="D37" s="134" t="s">
        <v>342</v>
      </c>
      <c r="E37" s="135"/>
      <c r="F37" s="136"/>
      <c r="G37" s="135" t="str">
        <f t="shared" si="1"/>
        <v>BRCH-0000-</v>
      </c>
      <c r="H37" s="134">
        <v>421001</v>
      </c>
      <c r="I37" s="133" t="s">
        <v>367</v>
      </c>
      <c r="J37" s="139">
        <f ca="1">ROUND('Section 3'!O34/Processing!F9,2)</f>
        <v>0</v>
      </c>
    </row>
    <row r="38" spans="1:10" x14ac:dyDescent="0.55000000000000004">
      <c r="A38" s="132">
        <v>45838</v>
      </c>
      <c r="B38" s="133" t="str">
        <f>"BR"&amp;TEXT('Section 1'!$N$5,"0000")</f>
        <v>BR0000</v>
      </c>
      <c r="C38" s="133" t="str">
        <f t="shared" si="0"/>
        <v>BR0000 Accounts 2025</v>
      </c>
      <c r="D38" s="134" t="s">
        <v>342</v>
      </c>
      <c r="E38" s="135"/>
      <c r="F38" s="136"/>
      <c r="G38" s="135" t="str">
        <f t="shared" si="1"/>
        <v>BRCH-0000-</v>
      </c>
      <c r="H38" s="134">
        <v>354001</v>
      </c>
      <c r="I38" s="133" t="s">
        <v>368</v>
      </c>
      <c r="J38" s="139">
        <f ca="1">ROUND('Section 3'!O35/Processing!F9,2)</f>
        <v>0</v>
      </c>
    </row>
    <row r="39" spans="1:10" x14ac:dyDescent="0.55000000000000004">
      <c r="A39" s="132">
        <v>45838</v>
      </c>
      <c r="B39" s="133" t="str">
        <f>"BR"&amp;TEXT('Section 1'!$N$5,"0000")</f>
        <v>BR0000</v>
      </c>
      <c r="C39" s="133" t="str">
        <f t="shared" si="0"/>
        <v>BR0000 Accounts 2025</v>
      </c>
      <c r="D39" s="134" t="s">
        <v>342</v>
      </c>
      <c r="E39" s="135"/>
      <c r="F39" s="136"/>
      <c r="G39" s="135" t="str">
        <f t="shared" si="1"/>
        <v>BRCH-0000-</v>
      </c>
      <c r="H39" s="134">
        <v>202100</v>
      </c>
      <c r="I39" s="134" t="s">
        <v>369</v>
      </c>
      <c r="J39" s="139">
        <f ca="1">ROUND('Section 3'!O36/Processing!F9,2)</f>
        <v>0</v>
      </c>
    </row>
    <row r="40" spans="1:10" x14ac:dyDescent="0.55000000000000004">
      <c r="A40" s="132">
        <v>45838</v>
      </c>
      <c r="B40" s="133" t="str">
        <f>"BR"&amp;TEXT('Section 1'!$N$5,"0000")</f>
        <v>BR0000</v>
      </c>
      <c r="C40" s="133" t="str">
        <f t="shared" si="0"/>
        <v>BR0000 Accounts 2025</v>
      </c>
      <c r="D40" s="134" t="s">
        <v>342</v>
      </c>
      <c r="E40" s="135"/>
      <c r="F40" s="136"/>
      <c r="G40" s="135" t="str">
        <f t="shared" si="1"/>
        <v>BRCH-0000-</v>
      </c>
      <c r="H40" s="134">
        <v>241101</v>
      </c>
      <c r="I40" s="134" t="s">
        <v>370</v>
      </c>
      <c r="J40" s="139">
        <f ca="1">ROUND('Section 3'!O37/Processing!F9,2)</f>
        <v>0</v>
      </c>
    </row>
    <row r="41" spans="1:10" x14ac:dyDescent="0.55000000000000004">
      <c r="A41" s="132">
        <v>45838</v>
      </c>
      <c r="B41" s="133" t="str">
        <f>"BR"&amp;TEXT('Section 1'!$N$5,"0000")</f>
        <v>BR0000</v>
      </c>
      <c r="C41" s="133" t="str">
        <f t="shared" si="0"/>
        <v>BR0000 Accounts 2025</v>
      </c>
      <c r="D41" s="134" t="s">
        <v>342</v>
      </c>
      <c r="E41" s="135"/>
      <c r="F41" s="136"/>
      <c r="G41" s="135" t="str">
        <f t="shared" si="1"/>
        <v>BRCH-0000-</v>
      </c>
      <c r="H41" s="134">
        <v>381001</v>
      </c>
      <c r="I41" s="134" t="s">
        <v>371</v>
      </c>
      <c r="J41" s="139">
        <f ca="1">ROUND('Section 3'!O38/Processing!F9,2)</f>
        <v>0</v>
      </c>
    </row>
    <row r="42" spans="1:10" x14ac:dyDescent="0.55000000000000004">
      <c r="A42" s="132">
        <v>45838</v>
      </c>
      <c r="B42" s="133" t="str">
        <f>"BR"&amp;TEXT('Section 1'!$N$5,"0000")</f>
        <v>BR0000</v>
      </c>
      <c r="C42" s="133" t="str">
        <f t="shared" si="0"/>
        <v>BR0000 Accounts 2025</v>
      </c>
      <c r="D42" s="134" t="s">
        <v>342</v>
      </c>
      <c r="E42" s="135"/>
      <c r="F42" s="136"/>
      <c r="G42" s="135" t="str">
        <f t="shared" si="1"/>
        <v>BRCH-0000-</v>
      </c>
      <c r="H42" s="134">
        <v>207001</v>
      </c>
      <c r="I42" s="134" t="s">
        <v>372</v>
      </c>
      <c r="J42" s="139">
        <f ca="1">ROUND('Section 3'!O39/Processing!F9,2)</f>
        <v>0</v>
      </c>
    </row>
    <row r="43" spans="1:10" x14ac:dyDescent="0.55000000000000004">
      <c r="A43" s="132">
        <v>45838</v>
      </c>
      <c r="B43" s="133" t="str">
        <f>"BR"&amp;TEXT('Section 1'!$N$5,"0000")</f>
        <v>BR0000</v>
      </c>
      <c r="C43" s="133" t="str">
        <f t="shared" si="0"/>
        <v>BR0000 Accounts 2025</v>
      </c>
      <c r="D43" s="134" t="s">
        <v>342</v>
      </c>
      <c r="E43" s="135"/>
      <c r="F43" s="136"/>
      <c r="G43" s="135" t="str">
        <f t="shared" si="1"/>
        <v>BRCH-0000-</v>
      </c>
      <c r="H43" s="134">
        <v>207001</v>
      </c>
      <c r="I43" s="134" t="s">
        <v>373</v>
      </c>
      <c r="J43" s="139">
        <f ca="1">ROUND('Section 3'!O40/Processing!F9,2)</f>
        <v>0</v>
      </c>
    </row>
    <row r="44" spans="1:10" x14ac:dyDescent="0.55000000000000004">
      <c r="A44" s="132">
        <v>45838</v>
      </c>
      <c r="B44" s="133" t="str">
        <f>"BR"&amp;TEXT('Section 1'!$N$5,"0000")</f>
        <v>BR0000</v>
      </c>
      <c r="C44" s="133" t="str">
        <f t="shared" si="0"/>
        <v>BR0000 Accounts 2025</v>
      </c>
      <c r="D44" s="134" t="s">
        <v>342</v>
      </c>
      <c r="E44" s="135"/>
      <c r="F44" s="136"/>
      <c r="G44" s="135" t="str">
        <f t="shared" si="1"/>
        <v>BRCH-0000-</v>
      </c>
      <c r="H44" s="134">
        <v>301201</v>
      </c>
      <c r="I44" s="134" t="s">
        <v>124</v>
      </c>
      <c r="J44" s="139">
        <f ca="1">ROUND('Section 3'!O42/Processing!F9,2)</f>
        <v>0</v>
      </c>
    </row>
    <row r="45" spans="1:10" x14ac:dyDescent="0.55000000000000004">
      <c r="A45" s="132">
        <v>45838</v>
      </c>
      <c r="B45" s="133" t="str">
        <f>"BR"&amp;TEXT('Section 1'!$N$5,"0000")</f>
        <v>BR0000</v>
      </c>
      <c r="C45" s="133" t="str">
        <f t="shared" si="0"/>
        <v>BR0000 Accounts 2025</v>
      </c>
      <c r="D45" s="134" t="s">
        <v>342</v>
      </c>
      <c r="E45" s="135"/>
      <c r="F45" s="136"/>
      <c r="G45" s="135" t="str">
        <f>"BRCH-"&amp;RIGHT(B45,4)&amp;"-"</f>
        <v>BRCH-0000-</v>
      </c>
      <c r="H45" s="134">
        <v>900001</v>
      </c>
      <c r="I45" s="134" t="s">
        <v>136</v>
      </c>
      <c r="J45" s="139">
        <f ca="1">-ROUND('Section 4'!F7/Processing!F9,2)</f>
        <v>0</v>
      </c>
    </row>
    <row r="46" spans="1:10" x14ac:dyDescent="0.55000000000000004">
      <c r="A46" s="132">
        <v>45838</v>
      </c>
      <c r="B46" s="133" t="str">
        <f>"BR"&amp;TEXT('Section 1'!$N$5,"0000")</f>
        <v>BR0000</v>
      </c>
      <c r="C46" s="133" t="str">
        <f t="shared" si="0"/>
        <v>BR0000 Accounts 2025</v>
      </c>
      <c r="D46" s="134" t="s">
        <v>342</v>
      </c>
      <c r="E46" s="135"/>
      <c r="F46" s="136"/>
      <c r="G46" s="135" t="str">
        <f t="shared" si="1"/>
        <v>BRCH-0000-</v>
      </c>
      <c r="H46" s="134">
        <f>Processing!J22</f>
        <v>0</v>
      </c>
      <c r="I46" s="140" t="str">
        <f>Processing!F22</f>
        <v/>
      </c>
      <c r="J46" s="139">
        <f ca="1">-ROUND(Processing!E22/Processing!F9,2)</f>
        <v>0</v>
      </c>
    </row>
    <row r="47" spans="1:10" x14ac:dyDescent="0.55000000000000004">
      <c r="A47" s="132">
        <v>45838</v>
      </c>
      <c r="B47" s="133" t="str">
        <f>"BR"&amp;TEXT('Section 1'!$N$5,"0000")</f>
        <v>BR0000</v>
      </c>
      <c r="C47" s="133" t="str">
        <f t="shared" si="0"/>
        <v>BR0000 Accounts 2025</v>
      </c>
      <c r="D47" s="134" t="s">
        <v>342</v>
      </c>
      <c r="E47" s="135"/>
      <c r="F47" s="136"/>
      <c r="G47" s="135" t="str">
        <f t="shared" si="1"/>
        <v>BRCH-0000-</v>
      </c>
      <c r="H47" s="134">
        <f>Processing!J23</f>
        <v>0</v>
      </c>
      <c r="I47" s="140" t="str">
        <f>Processing!F23</f>
        <v/>
      </c>
      <c r="J47" s="139">
        <f ca="1">-ROUND(Processing!E23/Processing!F9,2)</f>
        <v>0</v>
      </c>
    </row>
    <row r="48" spans="1:10" x14ac:dyDescent="0.55000000000000004">
      <c r="A48" s="132">
        <v>45838</v>
      </c>
      <c r="B48" s="133" t="str">
        <f>"BR"&amp;TEXT('Section 1'!$N$5,"0000")</f>
        <v>BR0000</v>
      </c>
      <c r="C48" s="133" t="str">
        <f t="shared" si="0"/>
        <v>BR0000 Accounts 2025</v>
      </c>
      <c r="D48" s="134" t="s">
        <v>342</v>
      </c>
      <c r="E48" s="135"/>
      <c r="F48" s="136"/>
      <c r="G48" s="135" t="str">
        <f t="shared" ref="G48:G83" si="2">"BRCH-"&amp;RIGHT(B48,4)&amp;"-"</f>
        <v>BRCH-0000-</v>
      </c>
      <c r="H48" s="134">
        <f>Processing!J24</f>
        <v>0</v>
      </c>
      <c r="I48" s="140" t="str">
        <f>Processing!F24</f>
        <v/>
      </c>
      <c r="J48" s="139">
        <f ca="1">-ROUND(Processing!E24/Processing!F9,2)</f>
        <v>0</v>
      </c>
    </row>
    <row r="49" spans="1:10" x14ac:dyDescent="0.55000000000000004">
      <c r="A49" s="132">
        <v>45838</v>
      </c>
      <c r="B49" s="133" t="str">
        <f>"BR"&amp;TEXT('Section 1'!$N$5,"0000")</f>
        <v>BR0000</v>
      </c>
      <c r="C49" s="133" t="str">
        <f t="shared" si="0"/>
        <v>BR0000 Accounts 2025</v>
      </c>
      <c r="D49" s="134" t="s">
        <v>342</v>
      </c>
      <c r="E49" s="135"/>
      <c r="F49" s="136"/>
      <c r="G49" s="135" t="str">
        <f t="shared" si="2"/>
        <v>BRCH-0000-</v>
      </c>
      <c r="H49" s="134">
        <f>Processing!J25</f>
        <v>0</v>
      </c>
      <c r="I49" s="140" t="str">
        <f>Processing!F25</f>
        <v/>
      </c>
      <c r="J49" s="139">
        <f ca="1">-ROUND(Processing!E25/Processing!F9,2)</f>
        <v>0</v>
      </c>
    </row>
    <row r="50" spans="1:10" x14ac:dyDescent="0.55000000000000004">
      <c r="A50" s="132">
        <v>45838</v>
      </c>
      <c r="B50" s="133" t="str">
        <f>"BR"&amp;TEXT('Section 1'!$N$5,"0000")</f>
        <v>BR0000</v>
      </c>
      <c r="C50" s="133" t="str">
        <f t="shared" si="0"/>
        <v>BR0000 Accounts 2025</v>
      </c>
      <c r="D50" s="134" t="s">
        <v>342</v>
      </c>
      <c r="E50" s="135"/>
      <c r="F50" s="136"/>
      <c r="G50" s="135" t="str">
        <f t="shared" si="2"/>
        <v>BRCH-0000-</v>
      </c>
      <c r="H50" s="134">
        <f>Processing!J26</f>
        <v>0</v>
      </c>
      <c r="I50" s="140" t="str">
        <f>Processing!F26</f>
        <v/>
      </c>
      <c r="J50" s="139">
        <f ca="1">-ROUND(Processing!E26/Processing!F9,2)</f>
        <v>0</v>
      </c>
    </row>
    <row r="51" spans="1:10" x14ac:dyDescent="0.55000000000000004">
      <c r="A51" s="132">
        <v>45838</v>
      </c>
      <c r="B51" s="133" t="str">
        <f>"BR"&amp;TEXT('Section 1'!$N$5,"0000")</f>
        <v>BR0000</v>
      </c>
      <c r="C51" s="133" t="str">
        <f t="shared" si="0"/>
        <v>BR0000 Accounts 2025</v>
      </c>
      <c r="D51" s="134" t="s">
        <v>342</v>
      </c>
      <c r="E51" s="135"/>
      <c r="F51" s="136"/>
      <c r="G51" s="135" t="str">
        <f t="shared" si="2"/>
        <v>BRCH-0000-</v>
      </c>
      <c r="H51" s="134">
        <v>354001</v>
      </c>
      <c r="I51" s="134" t="s">
        <v>374</v>
      </c>
      <c r="J51" s="139">
        <f ca="1">ROUND('Section 4'!F20/Processing!F9,2)</f>
        <v>0</v>
      </c>
    </row>
    <row r="52" spans="1:10" x14ac:dyDescent="0.55000000000000004">
      <c r="A52" s="132">
        <v>45838</v>
      </c>
      <c r="B52" s="133" t="str">
        <f>"BR"&amp;TEXT('Section 1'!$N$5,"0000")</f>
        <v>BR0000</v>
      </c>
      <c r="C52" s="133" t="str">
        <f t="shared" si="0"/>
        <v>BR0000 Accounts 2025</v>
      </c>
      <c r="D52" s="134" t="s">
        <v>342</v>
      </c>
      <c r="E52" s="135"/>
      <c r="F52" s="136"/>
      <c r="G52" s="135" t="str">
        <f t="shared" si="2"/>
        <v>BRCH-0000-</v>
      </c>
      <c r="H52" s="134">
        <v>356001</v>
      </c>
      <c r="I52" s="134" t="s">
        <v>375</v>
      </c>
      <c r="J52" s="139">
        <f ca="1">ROUND('Section 4'!F21/Processing!F9,2)</f>
        <v>0</v>
      </c>
    </row>
    <row r="53" spans="1:10" x14ac:dyDescent="0.55000000000000004">
      <c r="A53" s="132">
        <v>45838</v>
      </c>
      <c r="B53" s="133" t="str">
        <f>"BR"&amp;TEXT('Section 1'!$N$5,"0000")</f>
        <v>BR0000</v>
      </c>
      <c r="C53" s="133" t="str">
        <f t="shared" si="0"/>
        <v>BR0000 Accounts 2025</v>
      </c>
      <c r="D53" s="134" t="s">
        <v>342</v>
      </c>
      <c r="E53" s="135"/>
      <c r="F53" s="136"/>
      <c r="G53" s="135" t="str">
        <f t="shared" si="2"/>
        <v>BRCH-0000-</v>
      </c>
      <c r="H53" s="134">
        <v>210003</v>
      </c>
      <c r="I53" s="134" t="s">
        <v>376</v>
      </c>
      <c r="J53" s="139">
        <f ca="1">ROUND('Section 4'!F22/Processing!F9,2)</f>
        <v>0</v>
      </c>
    </row>
    <row r="54" spans="1:10" x14ac:dyDescent="0.55000000000000004">
      <c r="A54" s="132">
        <v>45838</v>
      </c>
      <c r="B54" s="133" t="str">
        <f>"BR"&amp;TEXT('Section 1'!$N$5,"0000")</f>
        <v>BR0000</v>
      </c>
      <c r="C54" s="133" t="str">
        <f t="shared" si="0"/>
        <v>BR0000 Accounts 2025</v>
      </c>
      <c r="D54" s="134" t="s">
        <v>342</v>
      </c>
      <c r="E54" s="135"/>
      <c r="F54" s="136"/>
      <c r="G54" s="135" t="str">
        <f t="shared" si="2"/>
        <v>BRCH-0000-</v>
      </c>
      <c r="H54" s="134">
        <v>356005</v>
      </c>
      <c r="I54" s="134" t="s">
        <v>377</v>
      </c>
      <c r="J54" s="139">
        <f ca="1">ROUND('Section 4'!F23/Processing!F9,2)</f>
        <v>0</v>
      </c>
    </row>
    <row r="55" spans="1:10" x14ac:dyDescent="0.55000000000000004">
      <c r="A55" s="132">
        <v>45838</v>
      </c>
      <c r="B55" s="133" t="str">
        <f>"BR"&amp;TEXT('Section 1'!$N$5,"0000")</f>
        <v>BR0000</v>
      </c>
      <c r="C55" s="133" t="str">
        <f t="shared" si="0"/>
        <v>BR0000 Accounts 2025</v>
      </c>
      <c r="D55" s="134" t="s">
        <v>342</v>
      </c>
      <c r="E55" s="135"/>
      <c r="F55" s="136"/>
      <c r="G55" s="135" t="str">
        <f t="shared" si="2"/>
        <v>BRCH-0000-</v>
      </c>
      <c r="H55" s="134">
        <v>361002</v>
      </c>
      <c r="I55" s="134" t="s">
        <v>378</v>
      </c>
      <c r="J55" s="139">
        <f ca="1">ROUND('Section 4'!F24/Processing!F9,2)</f>
        <v>0</v>
      </c>
    </row>
    <row r="56" spans="1:10" x14ac:dyDescent="0.55000000000000004">
      <c r="A56" s="132">
        <v>45838</v>
      </c>
      <c r="B56" s="133" t="str">
        <f>"BR"&amp;TEXT('Section 1'!$N$5,"0000")</f>
        <v>BR0000</v>
      </c>
      <c r="C56" s="133" t="str">
        <f t="shared" si="0"/>
        <v>BR0000 Accounts 2025</v>
      </c>
      <c r="D56" s="134" t="s">
        <v>342</v>
      </c>
      <c r="E56" s="135"/>
      <c r="F56" s="136"/>
      <c r="G56" s="135" t="str">
        <f t="shared" si="2"/>
        <v>BRCH-0000-</v>
      </c>
      <c r="H56" s="134">
        <v>351001</v>
      </c>
      <c r="I56" s="134" t="s">
        <v>379</v>
      </c>
      <c r="J56" s="139">
        <f ca="1">ROUND('Section 4'!F25/Processing!F9,2)</f>
        <v>0</v>
      </c>
    </row>
    <row r="57" spans="1:10" x14ac:dyDescent="0.55000000000000004">
      <c r="A57" s="132">
        <v>45838</v>
      </c>
      <c r="B57" s="133" t="str">
        <f>"BR"&amp;TEXT('Section 1'!$N$5,"0000")</f>
        <v>BR0000</v>
      </c>
      <c r="C57" s="133" t="str">
        <f t="shared" si="0"/>
        <v>BR0000 Accounts 2025</v>
      </c>
      <c r="D57" s="134" t="s">
        <v>342</v>
      </c>
      <c r="E57" s="135"/>
      <c r="F57" s="136"/>
      <c r="G57" s="135" t="str">
        <f t="shared" si="2"/>
        <v>BRCH-0000-</v>
      </c>
      <c r="H57" s="134">
        <v>353001</v>
      </c>
      <c r="I57" s="134" t="s">
        <v>380</v>
      </c>
      <c r="J57" s="139">
        <f ca="1">ROUND('Section 4'!F26/Processing!F9,2)</f>
        <v>0</v>
      </c>
    </row>
    <row r="58" spans="1:10" x14ac:dyDescent="0.55000000000000004">
      <c r="A58" s="132">
        <v>45838</v>
      </c>
      <c r="B58" s="133" t="str">
        <f>"BR"&amp;TEXT('Section 1'!$N$5,"0000")</f>
        <v>BR0000</v>
      </c>
      <c r="C58" s="133" t="str">
        <f t="shared" si="0"/>
        <v>BR0000 Accounts 2025</v>
      </c>
      <c r="D58" s="134" t="s">
        <v>342</v>
      </c>
      <c r="E58" s="135"/>
      <c r="F58" s="136"/>
      <c r="G58" s="135" t="str">
        <f t="shared" si="2"/>
        <v>BRCH-0000-</v>
      </c>
      <c r="H58" s="134">
        <f>Processing!J27</f>
        <v>0</v>
      </c>
      <c r="I58" s="140" t="str">
        <f>Processing!F27</f>
        <v/>
      </c>
      <c r="J58" s="139">
        <f ca="1">ROUND(Processing!E27/Processing!F9,2)</f>
        <v>0</v>
      </c>
    </row>
    <row r="59" spans="1:10" x14ac:dyDescent="0.55000000000000004">
      <c r="A59" s="132">
        <v>45838</v>
      </c>
      <c r="B59" s="133" t="str">
        <f>"BR"&amp;TEXT('Section 1'!$N$5,"0000")</f>
        <v>BR0000</v>
      </c>
      <c r="C59" s="133" t="str">
        <f t="shared" si="0"/>
        <v>BR0000 Accounts 2025</v>
      </c>
      <c r="D59" s="134" t="s">
        <v>342</v>
      </c>
      <c r="E59" s="135"/>
      <c r="F59" s="136"/>
      <c r="G59" s="135" t="str">
        <f t="shared" si="2"/>
        <v>BRCH-0000-</v>
      </c>
      <c r="H59" s="134">
        <f>Processing!J28</f>
        <v>0</v>
      </c>
      <c r="I59" s="140" t="str">
        <f>Processing!F28</f>
        <v/>
      </c>
      <c r="J59" s="139">
        <f ca="1">ROUND(Processing!E28/Processing!F9,2)</f>
        <v>0</v>
      </c>
    </row>
    <row r="60" spans="1:10" x14ac:dyDescent="0.55000000000000004">
      <c r="A60" s="132">
        <v>45838</v>
      </c>
      <c r="B60" s="133" t="str">
        <f>"BR"&amp;TEXT('Section 1'!$N$5,"0000")</f>
        <v>BR0000</v>
      </c>
      <c r="C60" s="133" t="str">
        <f t="shared" si="0"/>
        <v>BR0000 Accounts 2025</v>
      </c>
      <c r="D60" s="134" t="s">
        <v>342</v>
      </c>
      <c r="E60" s="135"/>
      <c r="F60" s="136"/>
      <c r="G60" s="135" t="str">
        <f t="shared" si="2"/>
        <v>BRCH-0000-</v>
      </c>
      <c r="H60" s="134">
        <v>220001</v>
      </c>
      <c r="I60" s="134" t="s">
        <v>381</v>
      </c>
      <c r="J60" s="139">
        <f ca="1">ROUND('Section 4'!F37/Processing!$F$9,2)</f>
        <v>0</v>
      </c>
    </row>
    <row r="61" spans="1:10" x14ac:dyDescent="0.55000000000000004">
      <c r="A61" s="132">
        <v>45838</v>
      </c>
      <c r="B61" s="133" t="str">
        <f>"BR"&amp;TEXT('Section 1'!$N$5,"0000")</f>
        <v>BR0000</v>
      </c>
      <c r="C61" s="133" t="str">
        <f t="shared" si="0"/>
        <v>BR0000 Accounts 2025</v>
      </c>
      <c r="D61" s="134" t="s">
        <v>342</v>
      </c>
      <c r="E61" s="135"/>
      <c r="F61" s="136"/>
      <c r="G61" s="135" t="str">
        <f t="shared" si="2"/>
        <v>BRCH-0000-</v>
      </c>
      <c r="H61" s="134">
        <v>220001</v>
      </c>
      <c r="I61" s="134" t="s">
        <v>166</v>
      </c>
      <c r="J61" s="139">
        <f ca="1">ROUND('Section 4'!F38/Processing!$F$9,2)</f>
        <v>0</v>
      </c>
    </row>
    <row r="62" spans="1:10" x14ac:dyDescent="0.55000000000000004">
      <c r="A62" s="132">
        <v>45838</v>
      </c>
      <c r="B62" s="133" t="str">
        <f>"BR"&amp;TEXT('Section 1'!$N$5,"0000")</f>
        <v>BR0000</v>
      </c>
      <c r="C62" s="133" t="str">
        <f t="shared" si="0"/>
        <v>BR0000 Accounts 2025</v>
      </c>
      <c r="D62" s="134" t="s">
        <v>342</v>
      </c>
      <c r="E62" s="135"/>
      <c r="F62" s="136"/>
      <c r="G62" s="135" t="str">
        <f t="shared" si="2"/>
        <v>BRCH-0000-</v>
      </c>
      <c r="H62" s="134">
        <v>220001</v>
      </c>
      <c r="I62" s="134" t="s">
        <v>167</v>
      </c>
      <c r="J62" s="139">
        <f ca="1">ROUND('Section 4'!F39/Processing!$F$9,2)</f>
        <v>0</v>
      </c>
    </row>
    <row r="63" spans="1:10" x14ac:dyDescent="0.55000000000000004">
      <c r="A63" s="132">
        <v>45838</v>
      </c>
      <c r="B63" s="133" t="str">
        <f>"BR"&amp;TEXT('Section 1'!$N$5,"0000")</f>
        <v>BR0000</v>
      </c>
      <c r="C63" s="133" t="str">
        <f t="shared" si="0"/>
        <v>BR0000 Accounts 2025</v>
      </c>
      <c r="D63" s="134" t="s">
        <v>342</v>
      </c>
      <c r="E63" s="135"/>
      <c r="F63" s="136"/>
      <c r="G63" s="135" t="str">
        <f t="shared" si="2"/>
        <v>BRCH-0000-</v>
      </c>
      <c r="H63" s="134">
        <v>220001</v>
      </c>
      <c r="I63" s="134" t="s">
        <v>168</v>
      </c>
      <c r="J63" s="139">
        <f ca="1">ROUND('Section 4'!F40/Processing!$F$9,2)</f>
        <v>0</v>
      </c>
    </row>
    <row r="64" spans="1:10" x14ac:dyDescent="0.55000000000000004">
      <c r="A64" s="132">
        <v>45838</v>
      </c>
      <c r="B64" s="133" t="str">
        <f>"BR"&amp;TEXT('Section 1'!$N$5,"0000")</f>
        <v>BR0000</v>
      </c>
      <c r="C64" s="133" t="str">
        <f t="shared" si="0"/>
        <v>BR0000 Accounts 2025</v>
      </c>
      <c r="D64" s="134" t="s">
        <v>342</v>
      </c>
      <c r="E64" s="135"/>
      <c r="F64" s="136"/>
      <c r="G64" s="135" t="str">
        <f t="shared" si="2"/>
        <v>BRCH-0000-</v>
      </c>
      <c r="H64" s="134">
        <v>271101</v>
      </c>
      <c r="I64" s="134" t="s">
        <v>382</v>
      </c>
      <c r="J64" s="139">
        <f ca="1">ROUND('Section 4'!F41/Processing!$F$9,2)</f>
        <v>0</v>
      </c>
    </row>
    <row r="65" spans="1:10" x14ac:dyDescent="0.55000000000000004">
      <c r="A65" s="132">
        <v>45838</v>
      </c>
      <c r="B65" s="133" t="str">
        <f>"BR"&amp;TEXT('Section 1'!$N$5,"0000")</f>
        <v>BR0000</v>
      </c>
      <c r="C65" s="133" t="str">
        <f t="shared" si="0"/>
        <v>BR0000 Accounts 2025</v>
      </c>
      <c r="D65" s="134" t="s">
        <v>342</v>
      </c>
      <c r="E65" s="135"/>
      <c r="F65" s="136"/>
      <c r="G65" s="135" t="str">
        <f t="shared" si="2"/>
        <v>BRCH-0000-</v>
      </c>
      <c r="H65" s="134">
        <v>220001</v>
      </c>
      <c r="I65" s="134" t="s">
        <v>170</v>
      </c>
      <c r="J65" s="139">
        <f ca="1">ROUND('Section 4'!F42/Processing!$F$9,2)</f>
        <v>0</v>
      </c>
    </row>
    <row r="66" spans="1:10" x14ac:dyDescent="0.55000000000000004">
      <c r="A66" s="132">
        <v>45838</v>
      </c>
      <c r="B66" s="133" t="str">
        <f>"BR"&amp;TEXT('Section 1'!$N$5,"0000")</f>
        <v>BR0000</v>
      </c>
      <c r="C66" s="133" t="str">
        <f t="shared" si="0"/>
        <v>BR0000 Accounts 2025</v>
      </c>
      <c r="D66" s="134" t="s">
        <v>342</v>
      </c>
      <c r="E66" s="135"/>
      <c r="F66" s="136"/>
      <c r="G66" s="135" t="str">
        <f t="shared" si="2"/>
        <v>BRCH-0000-</v>
      </c>
      <c r="H66" s="134">
        <v>332001</v>
      </c>
      <c r="I66" s="134" t="s">
        <v>383</v>
      </c>
      <c r="J66" s="139">
        <f ca="1">ROUND('Section 4'!N6/Processing!$F$9,2)</f>
        <v>0</v>
      </c>
    </row>
    <row r="67" spans="1:10" x14ac:dyDescent="0.55000000000000004">
      <c r="A67" s="132">
        <v>45838</v>
      </c>
      <c r="B67" s="133" t="str">
        <f>"BR"&amp;TEXT('Section 1'!$N$5,"0000")</f>
        <v>BR0000</v>
      </c>
      <c r="C67" s="133" t="str">
        <f t="shared" si="0"/>
        <v>BR0000 Accounts 2025</v>
      </c>
      <c r="D67" s="134" t="s">
        <v>342</v>
      </c>
      <c r="E67" s="135"/>
      <c r="F67" s="136"/>
      <c r="G67" s="135" t="str">
        <f t="shared" si="2"/>
        <v>BRCH-0000-</v>
      </c>
      <c r="H67" s="134">
        <v>332001</v>
      </c>
      <c r="I67" s="134" t="s">
        <v>384</v>
      </c>
      <c r="J67" s="139">
        <f ca="1">ROUND('Section 4'!N7/Processing!$F$9,2)</f>
        <v>0</v>
      </c>
    </row>
    <row r="68" spans="1:10" x14ac:dyDescent="0.55000000000000004">
      <c r="A68" s="132">
        <v>45838</v>
      </c>
      <c r="B68" s="133" t="str">
        <f>"BR"&amp;TEXT('Section 1'!$N$5,"0000")</f>
        <v>BR0000</v>
      </c>
      <c r="C68" s="133" t="str">
        <f t="shared" si="0"/>
        <v>BR0000 Accounts 2025</v>
      </c>
      <c r="D68" s="134" t="s">
        <v>342</v>
      </c>
      <c r="E68" s="135"/>
      <c r="F68" s="136"/>
      <c r="G68" s="135" t="str">
        <f t="shared" si="2"/>
        <v>BRCH-0000-</v>
      </c>
      <c r="H68" s="134">
        <v>332001</v>
      </c>
      <c r="I68" s="134" t="s">
        <v>385</v>
      </c>
      <c r="J68" s="139">
        <f ca="1">ROUND('Section 4'!N8/Processing!$F$9,2)</f>
        <v>0</v>
      </c>
    </row>
    <row r="69" spans="1:10" x14ac:dyDescent="0.55000000000000004">
      <c r="A69" s="132">
        <v>45838</v>
      </c>
      <c r="B69" s="133" t="str">
        <f>"BR"&amp;TEXT('Section 1'!$N$5,"0000")</f>
        <v>BR0000</v>
      </c>
      <c r="C69" s="133" t="str">
        <f t="shared" si="0"/>
        <v>BR0000 Accounts 2025</v>
      </c>
      <c r="D69" s="134" t="s">
        <v>342</v>
      </c>
      <c r="E69" s="135"/>
      <c r="F69" s="136"/>
      <c r="G69" s="135" t="str">
        <f t="shared" si="2"/>
        <v>BRCH-0000-</v>
      </c>
      <c r="H69" s="134">
        <v>332001</v>
      </c>
      <c r="I69" s="134" t="s">
        <v>386</v>
      </c>
      <c r="J69" s="139">
        <f ca="1">ROUND('Section 4'!N9/Processing!$F$9,2)</f>
        <v>0</v>
      </c>
    </row>
    <row r="70" spans="1:10" x14ac:dyDescent="0.55000000000000004">
      <c r="A70" s="132">
        <v>45838</v>
      </c>
      <c r="B70" s="133" t="str">
        <f>"BR"&amp;TEXT('Section 1'!$N$5,"0000")</f>
        <v>BR0000</v>
      </c>
      <c r="C70" s="133" t="str">
        <f t="shared" ref="C70:C97" si="3">B70&amp;" Accounts 2025"</f>
        <v>BR0000 Accounts 2025</v>
      </c>
      <c r="D70" s="134" t="s">
        <v>342</v>
      </c>
      <c r="E70" s="135"/>
      <c r="F70" s="136"/>
      <c r="G70" s="135" t="str">
        <f t="shared" si="2"/>
        <v>BRCH-0000-</v>
      </c>
      <c r="H70" s="134">
        <v>332001</v>
      </c>
      <c r="I70" s="134" t="s">
        <v>387</v>
      </c>
      <c r="J70" s="139">
        <f ca="1">ROUND('Section 4'!N10/Processing!$F$9,2)</f>
        <v>0</v>
      </c>
    </row>
    <row r="71" spans="1:10" x14ac:dyDescent="0.55000000000000004">
      <c r="A71" s="132">
        <v>45838</v>
      </c>
      <c r="B71" s="133" t="str">
        <f>"BR"&amp;TEXT('Section 1'!$N$5,"0000")</f>
        <v>BR0000</v>
      </c>
      <c r="C71" s="133" t="str">
        <f t="shared" si="3"/>
        <v>BR0000 Accounts 2025</v>
      </c>
      <c r="D71" s="134" t="s">
        <v>342</v>
      </c>
      <c r="E71" s="135"/>
      <c r="F71" s="136"/>
      <c r="G71" s="135" t="str">
        <f t="shared" si="2"/>
        <v>BRCH-0000-</v>
      </c>
      <c r="H71" s="134">
        <v>332001</v>
      </c>
      <c r="I71" s="134" t="s">
        <v>388</v>
      </c>
      <c r="J71" s="139">
        <f ca="1">ROUND('Section 4'!N11/Processing!$F$9,2)</f>
        <v>0</v>
      </c>
    </row>
    <row r="72" spans="1:10" x14ac:dyDescent="0.55000000000000004">
      <c r="A72" s="132">
        <v>45838</v>
      </c>
      <c r="B72" s="133" t="str">
        <f>"BR"&amp;TEXT('Section 1'!$N$5,"0000")</f>
        <v>BR0000</v>
      </c>
      <c r="C72" s="133" t="str">
        <f t="shared" si="3"/>
        <v>BR0000 Accounts 2025</v>
      </c>
      <c r="D72" s="134" t="s">
        <v>342</v>
      </c>
      <c r="E72" s="135"/>
      <c r="F72" s="136"/>
      <c r="G72" s="135" t="str">
        <f t="shared" si="2"/>
        <v>BRCH-0000-</v>
      </c>
      <c r="H72" s="134">
        <v>332001</v>
      </c>
      <c r="I72" s="134" t="s">
        <v>389</v>
      </c>
      <c r="J72" s="139">
        <f ca="1">ROUND('Section 4'!N12/Processing!$F$9,2)</f>
        <v>0</v>
      </c>
    </row>
    <row r="73" spans="1:10" x14ac:dyDescent="0.55000000000000004">
      <c r="A73" s="132">
        <v>45838</v>
      </c>
      <c r="B73" s="133" t="str">
        <f>"BR"&amp;TEXT('Section 1'!$N$5,"0000")</f>
        <v>BR0000</v>
      </c>
      <c r="C73" s="133" t="str">
        <f t="shared" si="3"/>
        <v>BR0000 Accounts 2025</v>
      </c>
      <c r="D73" s="134" t="s">
        <v>342</v>
      </c>
      <c r="E73" s="135"/>
      <c r="F73" s="136"/>
      <c r="G73" s="135" t="str">
        <f t="shared" si="2"/>
        <v>BRCH-0000-</v>
      </c>
      <c r="H73" s="134" t="s">
        <v>390</v>
      </c>
      <c r="I73" s="134" t="s">
        <v>391</v>
      </c>
      <c r="J73" s="139">
        <f ca="1">ROUND('Section 3'!O26/Processing!$F$9,2)</f>
        <v>0</v>
      </c>
    </row>
    <row r="74" spans="1:10" x14ac:dyDescent="0.55000000000000004">
      <c r="A74" s="132">
        <v>45838</v>
      </c>
      <c r="B74" s="133" t="str">
        <f>"BR"&amp;TEXT('Section 1'!$N$5,"0000")</f>
        <v>BR0000</v>
      </c>
      <c r="C74" s="133" t="str">
        <f t="shared" si="3"/>
        <v>BR0000 Accounts 2025</v>
      </c>
      <c r="D74" s="134" t="s">
        <v>342</v>
      </c>
      <c r="E74" s="135"/>
      <c r="F74" s="136"/>
      <c r="G74" s="135" t="str">
        <f t="shared" si="2"/>
        <v>BRCH-0000-</v>
      </c>
      <c r="H74" s="134">
        <v>900101</v>
      </c>
      <c r="I74" s="140" t="str">
        <f>Processing!F29</f>
        <v/>
      </c>
      <c r="J74" s="139">
        <f ca="1">ROUND(Processing!E29/Processing!$F$9,2)</f>
        <v>0</v>
      </c>
    </row>
    <row r="75" spans="1:10" x14ac:dyDescent="0.55000000000000004">
      <c r="A75" s="132">
        <v>45838</v>
      </c>
      <c r="B75" s="133" t="str">
        <f>"BR"&amp;TEXT('Section 1'!$N$5,"0000")</f>
        <v>BR0000</v>
      </c>
      <c r="C75" s="133" t="str">
        <f t="shared" si="3"/>
        <v>BR0000 Accounts 2025</v>
      </c>
      <c r="D75" s="134" t="s">
        <v>342</v>
      </c>
      <c r="E75" s="135"/>
      <c r="F75" s="136"/>
      <c r="G75" s="135" t="str">
        <f t="shared" si="2"/>
        <v>BRCH-0000-</v>
      </c>
      <c r="H75" s="134">
        <v>900101</v>
      </c>
      <c r="I75" s="140" t="str">
        <f>Processing!F30</f>
        <v/>
      </c>
      <c r="J75" s="139">
        <f ca="1">ROUND(Processing!E30/Processing!$F$9,2)</f>
        <v>0</v>
      </c>
    </row>
    <row r="76" spans="1:10" x14ac:dyDescent="0.55000000000000004">
      <c r="A76" s="132">
        <v>45838</v>
      </c>
      <c r="B76" s="133" t="str">
        <f>"BR"&amp;TEXT('Section 1'!$N$5,"0000")</f>
        <v>BR0000</v>
      </c>
      <c r="C76" s="133" t="str">
        <f t="shared" si="3"/>
        <v>BR0000 Accounts 2025</v>
      </c>
      <c r="D76" s="134" t="s">
        <v>342</v>
      </c>
      <c r="E76" s="135"/>
      <c r="F76" s="136"/>
      <c r="G76" s="135" t="str">
        <f t="shared" si="2"/>
        <v>BRCH-0000-</v>
      </c>
      <c r="H76" s="134">
        <v>900401</v>
      </c>
      <c r="I76" s="140" t="str">
        <f>Processing!F31</f>
        <v/>
      </c>
      <c r="J76" s="139">
        <f ca="1">ROUND(Processing!E31/Processing!F9,2)</f>
        <v>0</v>
      </c>
    </row>
    <row r="77" spans="1:10" x14ac:dyDescent="0.55000000000000004">
      <c r="A77" s="132">
        <v>45838</v>
      </c>
      <c r="B77" s="133" t="str">
        <f>"BR"&amp;TEXT('Section 1'!$N$5,"0000")</f>
        <v>BR0000</v>
      </c>
      <c r="C77" s="133" t="str">
        <f t="shared" si="3"/>
        <v>BR0000 Accounts 2025</v>
      </c>
      <c r="D77" s="134" t="s">
        <v>342</v>
      </c>
      <c r="E77" s="135"/>
      <c r="F77" s="136"/>
      <c r="G77" s="135" t="str">
        <f t="shared" si="2"/>
        <v>BRCH-0000-</v>
      </c>
      <c r="H77" s="134">
        <v>900401</v>
      </c>
      <c r="I77" s="140" t="str">
        <f>Processing!F32</f>
        <v/>
      </c>
      <c r="J77" s="139">
        <f ca="1">ROUND(Processing!E32/Processing!F9,2)</f>
        <v>0</v>
      </c>
    </row>
    <row r="78" spans="1:10" x14ac:dyDescent="0.55000000000000004">
      <c r="A78" s="132">
        <v>45838</v>
      </c>
      <c r="B78" s="133" t="str">
        <f>"BR"&amp;TEXT('Section 1'!$N$5,"0000")</f>
        <v>BR0000</v>
      </c>
      <c r="C78" s="133" t="str">
        <f t="shared" si="3"/>
        <v>BR0000 Accounts 2025</v>
      </c>
      <c r="D78" s="134" t="s">
        <v>342</v>
      </c>
      <c r="E78" s="135"/>
      <c r="F78" s="136"/>
      <c r="G78" s="135" t="str">
        <f t="shared" si="2"/>
        <v>BRCH-0000-</v>
      </c>
      <c r="H78" s="134">
        <v>900501</v>
      </c>
      <c r="I78" s="134" t="s">
        <v>392</v>
      </c>
      <c r="J78" s="139">
        <f ca="1">ROUND('Section 4'!N26/Processing!F9,2)</f>
        <v>0</v>
      </c>
    </row>
    <row r="79" spans="1:10" x14ac:dyDescent="0.55000000000000004">
      <c r="A79" s="132">
        <v>45838</v>
      </c>
      <c r="B79" s="133" t="str">
        <f>"BR"&amp;TEXT('Section 1'!$N$5,"0000")</f>
        <v>BR0000</v>
      </c>
      <c r="C79" s="133" t="str">
        <f t="shared" si="3"/>
        <v>BR0000 Accounts 2025</v>
      </c>
      <c r="D79" s="134" t="s">
        <v>342</v>
      </c>
      <c r="E79" s="135"/>
      <c r="F79" s="136"/>
      <c r="G79" s="135" t="str">
        <f t="shared" si="2"/>
        <v>BRCH-0000-</v>
      </c>
      <c r="H79" s="134">
        <v>282002</v>
      </c>
      <c r="I79" s="134" t="s">
        <v>393</v>
      </c>
      <c r="J79" s="139">
        <f ca="1">ROUND('Section 4'!N27/Processing!F9,2)</f>
        <v>0</v>
      </c>
    </row>
    <row r="80" spans="1:10" x14ac:dyDescent="0.55000000000000004">
      <c r="A80" s="132">
        <v>45838</v>
      </c>
      <c r="B80" s="133" t="str">
        <f>"BR"&amp;TEXT('Section 1'!$N$5,"0000")</f>
        <v>BR0000</v>
      </c>
      <c r="C80" s="133" t="str">
        <f t="shared" si="3"/>
        <v>BR0000 Accounts 2025</v>
      </c>
      <c r="D80" s="134" t="s">
        <v>342</v>
      </c>
      <c r="E80" s="135"/>
      <c r="F80" s="136"/>
      <c r="G80" s="135" t="str">
        <f t="shared" si="2"/>
        <v>BRCH-0000-</v>
      </c>
      <c r="H80" s="134">
        <f>Processing!J33</f>
        <v>0</v>
      </c>
      <c r="I80" s="140" t="str">
        <f>Processing!F33</f>
        <v/>
      </c>
      <c r="J80" s="139">
        <f ca="1">ROUND(Processing!E33/Processing!F9,2)</f>
        <v>0</v>
      </c>
    </row>
    <row r="81" spans="1:10" x14ac:dyDescent="0.55000000000000004">
      <c r="A81" s="132">
        <v>45838</v>
      </c>
      <c r="B81" s="133" t="str">
        <f>"BR"&amp;TEXT('Section 1'!$N$5,"0000")</f>
        <v>BR0000</v>
      </c>
      <c r="C81" s="133" t="str">
        <f t="shared" si="3"/>
        <v>BR0000 Accounts 2025</v>
      </c>
      <c r="D81" s="134" t="s">
        <v>342</v>
      </c>
      <c r="E81" s="135"/>
      <c r="F81" s="136"/>
      <c r="G81" s="135" t="str">
        <f t="shared" si="2"/>
        <v>BRCH-0000-</v>
      </c>
      <c r="H81" s="134">
        <f>Processing!J34</f>
        <v>0</v>
      </c>
      <c r="I81" s="140" t="str">
        <f>Processing!F34</f>
        <v/>
      </c>
      <c r="J81" s="139">
        <f ca="1">ROUND(Processing!E34/Processing!$F$9,2)</f>
        <v>0</v>
      </c>
    </row>
    <row r="82" spans="1:10" x14ac:dyDescent="0.55000000000000004">
      <c r="A82" s="132">
        <v>45838</v>
      </c>
      <c r="B82" s="133" t="str">
        <f>"BR"&amp;TEXT('Section 1'!$N$5,"0000")</f>
        <v>BR0000</v>
      </c>
      <c r="C82" s="133" t="str">
        <f t="shared" si="3"/>
        <v>BR0000 Accounts 2025</v>
      </c>
      <c r="D82" s="134" t="s">
        <v>342</v>
      </c>
      <c r="E82" s="135"/>
      <c r="F82" s="136"/>
      <c r="G82" s="135" t="str">
        <f t="shared" ref="G82" si="4">"BRCH-"&amp;RIGHT(B82,4)&amp;"-"</f>
        <v>BRCH-0000-</v>
      </c>
      <c r="H82" s="134">
        <f>Processing!J35</f>
        <v>0</v>
      </c>
      <c r="I82" s="140" t="str">
        <f>Processing!F35</f>
        <v/>
      </c>
      <c r="J82" s="139">
        <f ca="1">ROUND(Processing!E35/Processing!$F$9,2)</f>
        <v>0</v>
      </c>
    </row>
    <row r="83" spans="1:10" x14ac:dyDescent="0.55000000000000004">
      <c r="A83" s="132">
        <v>45838</v>
      </c>
      <c r="B83" s="133" t="str">
        <f>"BR"&amp;TEXT('Section 1'!$N$5,"0000")</f>
        <v>BR0000</v>
      </c>
      <c r="C83" s="133" t="str">
        <f t="shared" si="3"/>
        <v>BR0000 Accounts 2025</v>
      </c>
      <c r="D83" s="134" t="s">
        <v>342</v>
      </c>
      <c r="E83" s="135"/>
      <c r="F83" s="136"/>
      <c r="G83" s="135" t="str">
        <f t="shared" si="2"/>
        <v>BRCH-0000-</v>
      </c>
      <c r="H83" s="134">
        <f>Processing!J36</f>
        <v>0</v>
      </c>
      <c r="I83" s="140" t="str">
        <f>Processing!F36</f>
        <v/>
      </c>
      <c r="J83" s="139">
        <f ca="1">ROUND(Processing!E36/Processing!$F$9,2)</f>
        <v>0</v>
      </c>
    </row>
    <row r="84" spans="1:10" x14ac:dyDescent="0.55000000000000004">
      <c r="A84" s="132">
        <v>45838</v>
      </c>
      <c r="B84" s="133" t="str">
        <f>"BR"&amp;TEXT('Section 1'!$N$5,"0000")</f>
        <v>BR0000</v>
      </c>
      <c r="C84" s="133" t="str">
        <f t="shared" si="3"/>
        <v>BR0000 Accounts 2025</v>
      </c>
      <c r="D84" s="134" t="s">
        <v>342</v>
      </c>
      <c r="E84" s="135"/>
      <c r="F84" s="136"/>
      <c r="G84" s="135" t="str">
        <f>"BRCH-"&amp;RIGHT(B84,4)&amp;"-"</f>
        <v>BRCH-0000-</v>
      </c>
      <c r="H84" s="134">
        <f>Processing!J37</f>
        <v>0</v>
      </c>
      <c r="I84" s="140" t="str">
        <f>Processing!F37</f>
        <v/>
      </c>
      <c r="J84" s="139">
        <f ca="1">ROUND(Processing!E37/Processing!$F$9,2)</f>
        <v>0</v>
      </c>
    </row>
    <row r="85" spans="1:10" x14ac:dyDescent="0.55000000000000004">
      <c r="A85" s="132">
        <v>45838</v>
      </c>
      <c r="B85" s="133" t="str">
        <f>"BR"&amp;TEXT('Section 1'!$N$5,"0000")</f>
        <v>BR0000</v>
      </c>
      <c r="C85" s="133" t="str">
        <f t="shared" si="3"/>
        <v>BR0000 Accounts 2025</v>
      </c>
      <c r="D85" s="134" t="s">
        <v>342</v>
      </c>
      <c r="E85" s="135"/>
      <c r="F85" s="136"/>
      <c r="G85" s="135" t="str">
        <f>"BRCH-"&amp;RIGHT(B85,4)&amp;"-"</f>
        <v>BRCH-0000-</v>
      </c>
      <c r="H85" s="134">
        <f>Processing!J38</f>
        <v>0</v>
      </c>
      <c r="I85" s="140" t="str">
        <f>Processing!F38</f>
        <v/>
      </c>
      <c r="J85" s="139">
        <f ca="1">ROUND(Processing!E38/Processing!$F$9,2)</f>
        <v>0</v>
      </c>
    </row>
    <row r="86" spans="1:10" x14ac:dyDescent="0.55000000000000004">
      <c r="A86" s="132">
        <v>45838</v>
      </c>
      <c r="B86" s="133" t="str">
        <f>"BR"&amp;TEXT('Section 1'!$N$5,"0000")</f>
        <v>BR0000</v>
      </c>
      <c r="C86" s="133" t="str">
        <f t="shared" si="3"/>
        <v>BR0000 Accounts 2025</v>
      </c>
      <c r="D86" s="134" t="s">
        <v>342</v>
      </c>
      <c r="E86" s="135"/>
      <c r="F86" s="136"/>
      <c r="G86" s="135" t="str">
        <f>"BRCH-"&amp;RIGHT(B86,4)&amp;"-"</f>
        <v>BRCH-0000-</v>
      </c>
      <c r="H86" s="134">
        <f>Processing!J39</f>
        <v>0</v>
      </c>
      <c r="I86" s="140" t="str">
        <f>Processing!F39</f>
        <v/>
      </c>
      <c r="J86" s="139">
        <f ca="1">ROUND(Processing!E39/Processing!$F$9,2)</f>
        <v>0</v>
      </c>
    </row>
    <row r="87" spans="1:10" x14ac:dyDescent="0.55000000000000004">
      <c r="A87" s="132">
        <v>45838</v>
      </c>
      <c r="B87" s="133" t="str">
        <f>"BR"&amp;TEXT('Section 1'!$N$5,"0000")</f>
        <v>BR0000</v>
      </c>
      <c r="C87" s="133" t="str">
        <f t="shared" si="3"/>
        <v>BR0000 Accounts 2025</v>
      </c>
      <c r="D87" s="134" t="s">
        <v>342</v>
      </c>
      <c r="E87" s="135"/>
      <c r="F87" s="136"/>
      <c r="G87" s="135" t="str">
        <f t="shared" ref="G87:G96" si="5">"BRCH-"&amp;RIGHT(B87,4)&amp;"-"</f>
        <v>BRCH-0000-</v>
      </c>
      <c r="H87" s="144">
        <f>Processing!J44</f>
        <v>0</v>
      </c>
      <c r="I87" s="140" t="str">
        <f>IF(Processing!F44="","",Processing!F44)</f>
        <v/>
      </c>
      <c r="J87" s="145">
        <f>Processing!E44</f>
        <v>0</v>
      </c>
    </row>
    <row r="88" spans="1:10" x14ac:dyDescent="0.55000000000000004">
      <c r="A88" s="132">
        <v>45838</v>
      </c>
      <c r="B88" s="133" t="str">
        <f>"BR"&amp;TEXT('Section 1'!$N$5,"0000")</f>
        <v>BR0000</v>
      </c>
      <c r="C88" s="133" t="str">
        <f t="shared" si="3"/>
        <v>BR0000 Accounts 2025</v>
      </c>
      <c r="D88" s="134" t="s">
        <v>342</v>
      </c>
      <c r="E88" s="135"/>
      <c r="F88" s="136"/>
      <c r="G88" s="135" t="str">
        <f t="shared" si="5"/>
        <v>BRCH-0000-</v>
      </c>
      <c r="H88" s="144">
        <f>Processing!J45</f>
        <v>0</v>
      </c>
      <c r="I88" s="140" t="str">
        <f>IF(Processing!F45="","",Processing!F45)</f>
        <v/>
      </c>
      <c r="J88" s="145">
        <f>Processing!E45</f>
        <v>0</v>
      </c>
    </row>
    <row r="89" spans="1:10" x14ac:dyDescent="0.55000000000000004">
      <c r="A89" s="132">
        <v>45838</v>
      </c>
      <c r="B89" s="133" t="str">
        <f>"BR"&amp;TEXT('Section 1'!$N$5,"0000")</f>
        <v>BR0000</v>
      </c>
      <c r="C89" s="133" t="str">
        <f t="shared" si="3"/>
        <v>BR0000 Accounts 2025</v>
      </c>
      <c r="D89" s="134" t="s">
        <v>342</v>
      </c>
      <c r="E89" s="135"/>
      <c r="F89" s="136"/>
      <c r="G89" s="135" t="str">
        <f t="shared" si="5"/>
        <v>BRCH-0000-</v>
      </c>
      <c r="H89" s="144">
        <f>Processing!J46</f>
        <v>0</v>
      </c>
      <c r="I89" s="140" t="str">
        <f>IF(Processing!F46="","",Processing!F46)</f>
        <v/>
      </c>
      <c r="J89" s="145">
        <f>Processing!E46</f>
        <v>0</v>
      </c>
    </row>
    <row r="90" spans="1:10" x14ac:dyDescent="0.55000000000000004">
      <c r="A90" s="132">
        <v>45838</v>
      </c>
      <c r="B90" s="133" t="str">
        <f>"BR"&amp;TEXT('Section 1'!$N$5,"0000")</f>
        <v>BR0000</v>
      </c>
      <c r="C90" s="133" t="str">
        <f t="shared" si="3"/>
        <v>BR0000 Accounts 2025</v>
      </c>
      <c r="D90" s="134" t="s">
        <v>342</v>
      </c>
      <c r="E90" s="135"/>
      <c r="F90" s="136"/>
      <c r="G90" s="135" t="str">
        <f t="shared" si="5"/>
        <v>BRCH-0000-</v>
      </c>
      <c r="H90" s="144">
        <f>Processing!J47</f>
        <v>0</v>
      </c>
      <c r="I90" s="140" t="str">
        <f>IF(Processing!F47="","",Processing!F47)</f>
        <v/>
      </c>
      <c r="J90" s="145">
        <f>Processing!E47</f>
        <v>0</v>
      </c>
    </row>
    <row r="91" spans="1:10" x14ac:dyDescent="0.55000000000000004">
      <c r="A91" s="132">
        <v>45838</v>
      </c>
      <c r="B91" s="133" t="str">
        <f>"BR"&amp;TEXT('Section 1'!$N$5,"0000")</f>
        <v>BR0000</v>
      </c>
      <c r="C91" s="133" t="str">
        <f t="shared" si="3"/>
        <v>BR0000 Accounts 2025</v>
      </c>
      <c r="D91" s="134" t="s">
        <v>342</v>
      </c>
      <c r="E91" s="135"/>
      <c r="F91" s="136"/>
      <c r="G91" s="135" t="str">
        <f t="shared" si="5"/>
        <v>BRCH-0000-</v>
      </c>
      <c r="H91" s="144">
        <f>Processing!J48</f>
        <v>0</v>
      </c>
      <c r="I91" s="140" t="str">
        <f>IF(Processing!F48="","",Processing!F48)</f>
        <v/>
      </c>
      <c r="J91" s="145">
        <f>Processing!E48</f>
        <v>0</v>
      </c>
    </row>
    <row r="92" spans="1:10" x14ac:dyDescent="0.55000000000000004">
      <c r="A92" s="132">
        <v>45838</v>
      </c>
      <c r="B92" s="133" t="str">
        <f>"BR"&amp;TEXT('Section 1'!$N$5,"0000")</f>
        <v>BR0000</v>
      </c>
      <c r="C92" s="133" t="str">
        <f t="shared" si="3"/>
        <v>BR0000 Accounts 2025</v>
      </c>
      <c r="D92" s="134" t="s">
        <v>342</v>
      </c>
      <c r="E92" s="135"/>
      <c r="F92" s="136"/>
      <c r="G92" s="135" t="str">
        <f t="shared" si="5"/>
        <v>BRCH-0000-</v>
      </c>
      <c r="H92" s="144">
        <f>Processing!J49</f>
        <v>0</v>
      </c>
      <c r="I92" s="140" t="str">
        <f>IF(Processing!F49="","",Processing!F49)</f>
        <v/>
      </c>
      <c r="J92" s="145">
        <f>Processing!E49</f>
        <v>0</v>
      </c>
    </row>
    <row r="93" spans="1:10" x14ac:dyDescent="0.55000000000000004">
      <c r="A93" s="132">
        <v>45838</v>
      </c>
      <c r="B93" s="133" t="str">
        <f>"BR"&amp;TEXT('Section 1'!$N$5,"0000")</f>
        <v>BR0000</v>
      </c>
      <c r="C93" s="133" t="str">
        <f t="shared" si="3"/>
        <v>BR0000 Accounts 2025</v>
      </c>
      <c r="D93" s="134" t="s">
        <v>342</v>
      </c>
      <c r="E93" s="135"/>
      <c r="F93" s="136"/>
      <c r="G93" s="135" t="str">
        <f t="shared" si="5"/>
        <v>BRCH-0000-</v>
      </c>
      <c r="H93" s="144">
        <f>Processing!J50</f>
        <v>0</v>
      </c>
      <c r="I93" s="140" t="str">
        <f>IF(Processing!F50="","",Processing!F50)</f>
        <v/>
      </c>
      <c r="J93" s="145">
        <f>Processing!E50</f>
        <v>0</v>
      </c>
    </row>
    <row r="94" spans="1:10" x14ac:dyDescent="0.55000000000000004">
      <c r="A94" s="132">
        <v>45838</v>
      </c>
      <c r="B94" s="133" t="str">
        <f>"BR"&amp;TEXT('Section 1'!$N$5,"0000")</f>
        <v>BR0000</v>
      </c>
      <c r="C94" s="133" t="str">
        <f t="shared" si="3"/>
        <v>BR0000 Accounts 2025</v>
      </c>
      <c r="D94" s="134" t="s">
        <v>342</v>
      </c>
      <c r="E94" s="135"/>
      <c r="F94" s="136"/>
      <c r="G94" s="135" t="str">
        <f t="shared" si="5"/>
        <v>BRCH-0000-</v>
      </c>
      <c r="H94" s="144">
        <f>Processing!J51</f>
        <v>0</v>
      </c>
      <c r="I94" s="140" t="str">
        <f>IF(Processing!F51="","",Processing!F51)</f>
        <v/>
      </c>
      <c r="J94" s="145">
        <f>Processing!E51</f>
        <v>0</v>
      </c>
    </row>
    <row r="95" spans="1:10" x14ac:dyDescent="0.55000000000000004">
      <c r="A95" s="132">
        <v>45838</v>
      </c>
      <c r="B95" s="133" t="str">
        <f>"BR"&amp;TEXT('Section 1'!$N$5,"0000")</f>
        <v>BR0000</v>
      </c>
      <c r="C95" s="133" t="str">
        <f t="shared" si="3"/>
        <v>BR0000 Accounts 2025</v>
      </c>
      <c r="D95" s="134" t="s">
        <v>342</v>
      </c>
      <c r="E95" s="135"/>
      <c r="F95" s="136"/>
      <c r="G95" s="135" t="str">
        <f t="shared" si="5"/>
        <v>BRCH-0000-</v>
      </c>
      <c r="H95" s="144">
        <f>Processing!J52</f>
        <v>0</v>
      </c>
      <c r="I95" s="140" t="str">
        <f>IF(Processing!F52="","",Processing!F52)</f>
        <v/>
      </c>
      <c r="J95" s="145">
        <f>Processing!E52</f>
        <v>0</v>
      </c>
    </row>
    <row r="96" spans="1:10" x14ac:dyDescent="0.55000000000000004">
      <c r="A96" s="132">
        <v>45838</v>
      </c>
      <c r="B96" s="133" t="str">
        <f>"BR"&amp;TEXT('Section 1'!$N$5,"0000")</f>
        <v>BR0000</v>
      </c>
      <c r="C96" s="133" t="str">
        <f t="shared" si="3"/>
        <v>BR0000 Accounts 2025</v>
      </c>
      <c r="D96" s="134" t="s">
        <v>342</v>
      </c>
      <c r="E96" s="135"/>
      <c r="F96" s="136"/>
      <c r="G96" s="135" t="str">
        <f t="shared" si="5"/>
        <v>BRCH-0000-</v>
      </c>
      <c r="H96" s="144">
        <f>Processing!J53</f>
        <v>0</v>
      </c>
      <c r="I96" s="140" t="str">
        <f>IF(Processing!F53="","",Processing!F53)</f>
        <v/>
      </c>
      <c r="J96" s="145">
        <f>Processing!E53</f>
        <v>0</v>
      </c>
    </row>
    <row r="97" spans="1:10" x14ac:dyDescent="0.55000000000000004">
      <c r="A97" s="132">
        <v>45838</v>
      </c>
      <c r="B97" s="133" t="str">
        <f>"BR"&amp;TEXT('Section 1'!$N$5,"0000")</f>
        <v>BR0000</v>
      </c>
      <c r="C97" s="133" t="str">
        <f t="shared" si="3"/>
        <v>BR0000 Accounts 2025</v>
      </c>
      <c r="D97" s="134" t="s">
        <v>342</v>
      </c>
      <c r="E97" s="135"/>
      <c r="F97" s="136"/>
      <c r="G97" s="135" t="str">
        <f t="shared" ref="G97" si="6">"BRCH-"&amp;RIGHT(B97,4)&amp;"-"</f>
        <v>BRCH-0000-</v>
      </c>
      <c r="H97" s="144" t="s">
        <v>394</v>
      </c>
      <c r="I97" t="s">
        <v>395</v>
      </c>
      <c r="J97" s="126">
        <f ca="1">-SUM(J5:J96)</f>
        <v>0</v>
      </c>
    </row>
  </sheetData>
  <sheetProtection algorithmName="SHA-512" hashValue="pEYORbVVBR3gD+qD+upuXQ4H9IUpTlT4EnkV2Ms96Dsted77OquZbASzFTXxiDvSCQRvEO3dtIG65ZqHiYt5Tg==" saltValue="bFhjuHJArLenW3Vn7YSP6w==" spinCount="100000" sheet="1" objects="1" scenarios="1" autoFilter="0"/>
  <autoFilter ref="A4:J97" xr:uid="{00000000-0009-0000-0000-000011000000}"/>
  <conditionalFormatting sqref="D97:J97">
    <cfRule type="expression" dxfId="0" priority="2">
      <formula>ABS($J$97)&gt;0.999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3C5F-EB92-4866-859B-8851D2635FDE}">
  <sheetPr>
    <tabColor rgb="FFFF0000"/>
  </sheetPr>
  <dimension ref="A1:L53"/>
  <sheetViews>
    <sheetView workbookViewId="0">
      <selection activeCell="A2" sqref="A2"/>
    </sheetView>
  </sheetViews>
  <sheetFormatPr defaultRowHeight="14.4" x14ac:dyDescent="0.55000000000000004"/>
  <cols>
    <col min="1" max="1" width="41.578125" bestFit="1" customWidth="1"/>
    <col min="2" max="2" width="14.26171875" bestFit="1" customWidth="1"/>
    <col min="3" max="3" width="11.41796875" bestFit="1" customWidth="1"/>
    <col min="4" max="4" width="24.26171875" bestFit="1" customWidth="1"/>
    <col min="5" max="5" width="17.68359375" bestFit="1" customWidth="1"/>
    <col min="6" max="6" width="18.68359375" bestFit="1" customWidth="1"/>
    <col min="7" max="7" width="32.26171875" bestFit="1" customWidth="1"/>
    <col min="8" max="8" width="39.578125" bestFit="1" customWidth="1"/>
    <col min="9" max="9" width="24.41796875" bestFit="1" customWidth="1"/>
    <col min="10" max="10" width="44.26171875" bestFit="1" customWidth="1"/>
    <col min="11" max="11" width="15.68359375" bestFit="1" customWidth="1"/>
    <col min="12" max="12" width="15.578125" bestFit="1" customWidth="1"/>
  </cols>
  <sheetData>
    <row r="1" spans="1:12" x14ac:dyDescent="0.55000000000000004">
      <c r="A1" t="s">
        <v>396</v>
      </c>
      <c r="B1" t="s">
        <v>397</v>
      </c>
      <c r="C1" t="s">
        <v>398</v>
      </c>
      <c r="D1" t="s">
        <v>6</v>
      </c>
      <c r="E1" t="s">
        <v>43</v>
      </c>
      <c r="F1" t="s">
        <v>399</v>
      </c>
      <c r="G1" t="s">
        <v>60</v>
      </c>
      <c r="H1" t="s">
        <v>400</v>
      </c>
      <c r="I1" t="s">
        <v>401</v>
      </c>
      <c r="J1" t="s">
        <v>402</v>
      </c>
      <c r="K1" t="s">
        <v>403</v>
      </c>
      <c r="L1" t="s">
        <v>404</v>
      </c>
    </row>
    <row r="2" spans="1:12" x14ac:dyDescent="0.55000000000000004">
      <c r="A2" t="s">
        <v>405</v>
      </c>
      <c r="B2" t="s">
        <v>406</v>
      </c>
      <c r="C2" t="s">
        <v>407</v>
      </c>
      <c r="D2" t="s">
        <v>408</v>
      </c>
      <c r="E2" t="s">
        <v>409</v>
      </c>
      <c r="F2" t="s">
        <v>410</v>
      </c>
      <c r="G2" t="s">
        <v>411</v>
      </c>
      <c r="H2" t="s">
        <v>412</v>
      </c>
      <c r="K2" s="300">
        <v>44991.510416666664</v>
      </c>
      <c r="L2" t="s">
        <v>406</v>
      </c>
    </row>
    <row r="3" spans="1:12" x14ac:dyDescent="0.55000000000000004">
      <c r="A3" t="s">
        <v>405</v>
      </c>
      <c r="B3" t="s">
        <v>406</v>
      </c>
      <c r="C3" t="s">
        <v>413</v>
      </c>
      <c r="D3" t="s">
        <v>414</v>
      </c>
      <c r="E3" t="s">
        <v>415</v>
      </c>
      <c r="F3" t="s">
        <v>410</v>
      </c>
      <c r="G3" t="s">
        <v>416</v>
      </c>
      <c r="H3" t="s">
        <v>417</v>
      </c>
      <c r="I3" t="s">
        <v>418</v>
      </c>
      <c r="J3" t="s">
        <v>419</v>
      </c>
      <c r="K3" s="300">
        <v>45314.638194444444</v>
      </c>
      <c r="L3" t="s">
        <v>406</v>
      </c>
    </row>
    <row r="4" spans="1:12" x14ac:dyDescent="0.55000000000000004">
      <c r="A4" t="s">
        <v>405</v>
      </c>
      <c r="B4" t="s">
        <v>406</v>
      </c>
      <c r="C4" t="s">
        <v>420</v>
      </c>
      <c r="D4" t="s">
        <v>421</v>
      </c>
      <c r="E4" t="s">
        <v>415</v>
      </c>
      <c r="F4" t="s">
        <v>410</v>
      </c>
      <c r="G4" t="s">
        <v>422</v>
      </c>
      <c r="H4" t="s">
        <v>423</v>
      </c>
      <c r="I4" t="s">
        <v>410</v>
      </c>
      <c r="J4" t="s">
        <v>424</v>
      </c>
      <c r="K4" s="300">
        <v>45037.376388888886</v>
      </c>
      <c r="L4" t="s">
        <v>406</v>
      </c>
    </row>
    <row r="5" spans="1:12" x14ac:dyDescent="0.55000000000000004">
      <c r="A5" t="s">
        <v>425</v>
      </c>
      <c r="B5" t="s">
        <v>426</v>
      </c>
      <c r="C5" t="s">
        <v>427</v>
      </c>
      <c r="D5" t="s">
        <v>428</v>
      </c>
      <c r="E5" t="s">
        <v>429</v>
      </c>
      <c r="F5" t="s">
        <v>430</v>
      </c>
      <c r="G5" t="s">
        <v>431</v>
      </c>
      <c r="H5" t="s">
        <v>432</v>
      </c>
      <c r="I5" t="s">
        <v>433</v>
      </c>
      <c r="J5" t="s">
        <v>434</v>
      </c>
      <c r="K5" s="300">
        <v>45373.647916666669</v>
      </c>
      <c r="L5" t="s">
        <v>426</v>
      </c>
    </row>
    <row r="6" spans="1:12" x14ac:dyDescent="0.55000000000000004">
      <c r="A6" t="s">
        <v>435</v>
      </c>
      <c r="B6" t="s">
        <v>436</v>
      </c>
      <c r="C6" t="s">
        <v>437</v>
      </c>
      <c r="D6" t="s">
        <v>438</v>
      </c>
      <c r="E6" t="s">
        <v>439</v>
      </c>
      <c r="F6" t="s">
        <v>440</v>
      </c>
      <c r="G6" t="s">
        <v>441</v>
      </c>
      <c r="H6" t="s">
        <v>442</v>
      </c>
      <c r="I6" t="s">
        <v>443</v>
      </c>
      <c r="K6" s="300">
        <v>45310.620833333334</v>
      </c>
      <c r="L6" t="s">
        <v>444</v>
      </c>
    </row>
    <row r="7" spans="1:12" x14ac:dyDescent="0.55000000000000004">
      <c r="A7" t="s">
        <v>445</v>
      </c>
      <c r="B7" t="s">
        <v>446</v>
      </c>
      <c r="C7" t="s">
        <v>447</v>
      </c>
      <c r="D7" t="s">
        <v>448</v>
      </c>
      <c r="E7" t="s">
        <v>449</v>
      </c>
      <c r="F7" t="s">
        <v>450</v>
      </c>
      <c r="G7" t="s">
        <v>451</v>
      </c>
      <c r="H7" t="s">
        <v>452</v>
      </c>
      <c r="I7" t="s">
        <v>453</v>
      </c>
      <c r="J7" t="s">
        <v>454</v>
      </c>
      <c r="K7" s="300">
        <v>45120.502083333333</v>
      </c>
      <c r="L7" t="s">
        <v>446</v>
      </c>
    </row>
    <row r="8" spans="1:12" x14ac:dyDescent="0.55000000000000004">
      <c r="A8" t="s">
        <v>435</v>
      </c>
      <c r="B8" t="s">
        <v>436</v>
      </c>
      <c r="C8" t="s">
        <v>455</v>
      </c>
      <c r="D8" t="s">
        <v>456</v>
      </c>
      <c r="E8" t="s">
        <v>457</v>
      </c>
      <c r="F8" t="s">
        <v>458</v>
      </c>
      <c r="G8" t="s">
        <v>459</v>
      </c>
      <c r="H8" t="s">
        <v>460</v>
      </c>
      <c r="I8" t="s">
        <v>461</v>
      </c>
      <c r="K8" s="300">
        <v>45308.404861111114</v>
      </c>
      <c r="L8" t="s">
        <v>444</v>
      </c>
    </row>
    <row r="9" spans="1:12" x14ac:dyDescent="0.55000000000000004">
      <c r="A9" t="s">
        <v>462</v>
      </c>
      <c r="B9" t="s">
        <v>463</v>
      </c>
      <c r="C9" t="s">
        <v>464</v>
      </c>
      <c r="D9" t="s">
        <v>465</v>
      </c>
      <c r="E9" t="s">
        <v>466</v>
      </c>
      <c r="F9" t="s">
        <v>467</v>
      </c>
      <c r="G9" t="s">
        <v>468</v>
      </c>
      <c r="H9" t="s">
        <v>469</v>
      </c>
      <c r="I9" t="s">
        <v>470</v>
      </c>
      <c r="J9" t="s">
        <v>471</v>
      </c>
      <c r="K9" s="300">
        <v>45330.70208333333</v>
      </c>
      <c r="L9" t="s">
        <v>463</v>
      </c>
    </row>
    <row r="10" spans="1:12" x14ac:dyDescent="0.55000000000000004">
      <c r="A10" t="s">
        <v>445</v>
      </c>
      <c r="B10" t="s">
        <v>446</v>
      </c>
      <c r="C10" t="s">
        <v>472</v>
      </c>
      <c r="D10" t="s">
        <v>473</v>
      </c>
      <c r="E10" t="s">
        <v>474</v>
      </c>
      <c r="F10" t="s">
        <v>450</v>
      </c>
      <c r="G10" t="s">
        <v>475</v>
      </c>
      <c r="H10" t="s">
        <v>476</v>
      </c>
      <c r="I10" t="s">
        <v>477</v>
      </c>
      <c r="J10" t="s">
        <v>478</v>
      </c>
      <c r="K10" s="300">
        <v>45126.448611111111</v>
      </c>
      <c r="L10" t="s">
        <v>446</v>
      </c>
    </row>
    <row r="11" spans="1:12" x14ac:dyDescent="0.55000000000000004">
      <c r="A11" t="s">
        <v>445</v>
      </c>
      <c r="B11" t="s">
        <v>446</v>
      </c>
      <c r="C11" t="s">
        <v>479</v>
      </c>
      <c r="D11" t="s">
        <v>480</v>
      </c>
      <c r="E11" t="s">
        <v>481</v>
      </c>
      <c r="F11" t="s">
        <v>482</v>
      </c>
      <c r="G11" t="s">
        <v>483</v>
      </c>
      <c r="H11" t="s">
        <v>484</v>
      </c>
      <c r="J11" t="s">
        <v>485</v>
      </c>
      <c r="K11" s="300">
        <v>45330.706250000003</v>
      </c>
      <c r="L11" t="s">
        <v>446</v>
      </c>
    </row>
    <row r="12" spans="1:12" x14ac:dyDescent="0.55000000000000004">
      <c r="A12" t="s">
        <v>425</v>
      </c>
      <c r="B12" t="s">
        <v>426</v>
      </c>
      <c r="C12" t="s">
        <v>486</v>
      </c>
      <c r="D12" t="s">
        <v>487</v>
      </c>
      <c r="E12" t="s">
        <v>488</v>
      </c>
      <c r="F12" t="s">
        <v>430</v>
      </c>
      <c r="G12" t="s">
        <v>489</v>
      </c>
      <c r="H12" t="s">
        <v>490</v>
      </c>
      <c r="I12" t="s">
        <v>491</v>
      </c>
      <c r="K12" s="300">
        <v>45306.673611111109</v>
      </c>
      <c r="L12" t="s">
        <v>426</v>
      </c>
    </row>
    <row r="13" spans="1:12" x14ac:dyDescent="0.55000000000000004">
      <c r="A13" t="s">
        <v>492</v>
      </c>
      <c r="B13" t="s">
        <v>406</v>
      </c>
      <c r="C13" t="s">
        <v>493</v>
      </c>
      <c r="D13" t="s">
        <v>494</v>
      </c>
      <c r="E13" t="s">
        <v>495</v>
      </c>
      <c r="F13" t="s">
        <v>496</v>
      </c>
      <c r="G13" t="s">
        <v>497</v>
      </c>
      <c r="H13" t="s">
        <v>498</v>
      </c>
      <c r="I13" t="s">
        <v>499</v>
      </c>
      <c r="J13" t="s">
        <v>500</v>
      </c>
      <c r="K13" s="300">
        <v>45250.48333333333</v>
      </c>
      <c r="L13" t="s">
        <v>501</v>
      </c>
    </row>
    <row r="14" spans="1:12" x14ac:dyDescent="0.55000000000000004">
      <c r="A14" t="s">
        <v>462</v>
      </c>
      <c r="B14" t="s">
        <v>463</v>
      </c>
      <c r="C14" t="s">
        <v>502</v>
      </c>
      <c r="D14" t="s">
        <v>503</v>
      </c>
      <c r="E14" t="s">
        <v>504</v>
      </c>
      <c r="F14" t="s">
        <v>505</v>
      </c>
      <c r="G14" t="s">
        <v>506</v>
      </c>
      <c r="H14" t="s">
        <v>507</v>
      </c>
      <c r="I14" t="s">
        <v>508</v>
      </c>
      <c r="K14" s="300">
        <v>45306.644444444442</v>
      </c>
      <c r="L14" t="s">
        <v>463</v>
      </c>
    </row>
    <row r="15" spans="1:12" x14ac:dyDescent="0.55000000000000004">
      <c r="A15" t="s">
        <v>405</v>
      </c>
      <c r="B15" t="s">
        <v>406</v>
      </c>
      <c r="C15" t="s">
        <v>509</v>
      </c>
      <c r="D15" t="s">
        <v>510</v>
      </c>
      <c r="E15" t="s">
        <v>511</v>
      </c>
      <c r="F15" t="s">
        <v>512</v>
      </c>
      <c r="G15" t="s">
        <v>513</v>
      </c>
      <c r="H15" t="s">
        <v>514</v>
      </c>
      <c r="I15" t="s">
        <v>515</v>
      </c>
      <c r="J15" t="s">
        <v>516</v>
      </c>
      <c r="K15" s="300">
        <v>45306.630555555559</v>
      </c>
      <c r="L15" t="s">
        <v>406</v>
      </c>
    </row>
    <row r="16" spans="1:12" x14ac:dyDescent="0.55000000000000004">
      <c r="A16" t="s">
        <v>435</v>
      </c>
      <c r="B16" t="s">
        <v>436</v>
      </c>
      <c r="C16" t="s">
        <v>517</v>
      </c>
      <c r="D16" t="s">
        <v>518</v>
      </c>
      <c r="E16" t="s">
        <v>519</v>
      </c>
      <c r="F16" t="s">
        <v>520</v>
      </c>
      <c r="G16" t="s">
        <v>521</v>
      </c>
      <c r="H16" t="s">
        <v>522</v>
      </c>
      <c r="I16" t="s">
        <v>523</v>
      </c>
      <c r="J16" t="s">
        <v>524</v>
      </c>
      <c r="K16" s="300">
        <v>45120.472222222219</v>
      </c>
      <c r="L16" t="s">
        <v>436</v>
      </c>
    </row>
    <row r="17" spans="1:12" x14ac:dyDescent="0.55000000000000004">
      <c r="A17" t="s">
        <v>525</v>
      </c>
      <c r="B17" t="s">
        <v>526</v>
      </c>
      <c r="C17" t="s">
        <v>527</v>
      </c>
      <c r="D17" t="s">
        <v>528</v>
      </c>
      <c r="E17" t="s">
        <v>529</v>
      </c>
      <c r="F17" t="s">
        <v>530</v>
      </c>
      <c r="G17" t="s">
        <v>531</v>
      </c>
      <c r="H17" t="s">
        <v>532</v>
      </c>
      <c r="I17" t="s">
        <v>533</v>
      </c>
      <c r="J17" t="s">
        <v>534</v>
      </c>
      <c r="K17" s="300">
        <v>45243.595138888886</v>
      </c>
      <c r="L17" t="s">
        <v>535</v>
      </c>
    </row>
    <row r="18" spans="1:12" x14ac:dyDescent="0.55000000000000004">
      <c r="A18" t="s">
        <v>445</v>
      </c>
      <c r="B18" t="s">
        <v>446</v>
      </c>
      <c r="C18" t="s">
        <v>536</v>
      </c>
      <c r="D18" t="s">
        <v>537</v>
      </c>
      <c r="E18" t="s">
        <v>538</v>
      </c>
      <c r="F18" t="s">
        <v>482</v>
      </c>
      <c r="G18" t="s">
        <v>539</v>
      </c>
      <c r="H18" t="s">
        <v>540</v>
      </c>
      <c r="I18" t="s">
        <v>541</v>
      </c>
      <c r="J18" t="s">
        <v>542</v>
      </c>
      <c r="K18" s="300">
        <v>45330.706944444442</v>
      </c>
      <c r="L18" t="s">
        <v>446</v>
      </c>
    </row>
    <row r="19" spans="1:12" x14ac:dyDescent="0.55000000000000004">
      <c r="A19" t="s">
        <v>462</v>
      </c>
      <c r="B19" t="s">
        <v>463</v>
      </c>
      <c r="C19" t="s">
        <v>543</v>
      </c>
      <c r="D19" t="s">
        <v>544</v>
      </c>
      <c r="E19" t="s">
        <v>545</v>
      </c>
      <c r="F19" t="s">
        <v>505</v>
      </c>
      <c r="G19" t="s">
        <v>546</v>
      </c>
      <c r="H19" t="s">
        <v>547</v>
      </c>
      <c r="K19" s="300">
        <v>45128.406944444447</v>
      </c>
      <c r="L19" t="s">
        <v>548</v>
      </c>
    </row>
    <row r="20" spans="1:12" x14ac:dyDescent="0.55000000000000004">
      <c r="A20" t="s">
        <v>405</v>
      </c>
      <c r="B20" t="s">
        <v>406</v>
      </c>
      <c r="C20" t="s">
        <v>549</v>
      </c>
      <c r="D20" t="s">
        <v>550</v>
      </c>
      <c r="E20" t="s">
        <v>409</v>
      </c>
      <c r="F20" t="s">
        <v>410</v>
      </c>
      <c r="G20" t="s">
        <v>551</v>
      </c>
      <c r="H20" t="s">
        <v>552</v>
      </c>
      <c r="I20" t="s">
        <v>553</v>
      </c>
      <c r="J20" t="s">
        <v>554</v>
      </c>
      <c r="K20" s="300">
        <v>45348.425000000003</v>
      </c>
      <c r="L20" t="s">
        <v>406</v>
      </c>
    </row>
    <row r="21" spans="1:12" x14ac:dyDescent="0.55000000000000004">
      <c r="A21" t="s">
        <v>435</v>
      </c>
      <c r="B21" t="s">
        <v>436</v>
      </c>
      <c r="C21" t="s">
        <v>555</v>
      </c>
      <c r="D21" t="s">
        <v>556</v>
      </c>
      <c r="E21" t="s">
        <v>457</v>
      </c>
      <c r="F21" t="s">
        <v>458</v>
      </c>
      <c r="G21" t="s">
        <v>557</v>
      </c>
      <c r="H21" t="s">
        <v>558</v>
      </c>
      <c r="I21" t="s">
        <v>559</v>
      </c>
      <c r="J21" t="s">
        <v>560</v>
      </c>
      <c r="K21" s="300">
        <v>45308.40347222222</v>
      </c>
      <c r="L21" t="s">
        <v>444</v>
      </c>
    </row>
    <row r="22" spans="1:12" x14ac:dyDescent="0.55000000000000004">
      <c r="A22" t="s">
        <v>445</v>
      </c>
      <c r="B22" t="s">
        <v>446</v>
      </c>
      <c r="C22" t="s">
        <v>561</v>
      </c>
      <c r="D22" t="s">
        <v>562</v>
      </c>
      <c r="E22" t="s">
        <v>538</v>
      </c>
      <c r="F22" t="s">
        <v>482</v>
      </c>
      <c r="G22" t="s">
        <v>563</v>
      </c>
      <c r="H22" t="s">
        <v>564</v>
      </c>
      <c r="K22" s="300">
        <v>45330.707638888889</v>
      </c>
      <c r="L22" t="s">
        <v>446</v>
      </c>
    </row>
    <row r="23" spans="1:12" x14ac:dyDescent="0.55000000000000004">
      <c r="A23" t="s">
        <v>425</v>
      </c>
      <c r="B23" t="s">
        <v>426</v>
      </c>
      <c r="C23" t="s">
        <v>565</v>
      </c>
      <c r="D23" t="s">
        <v>566</v>
      </c>
      <c r="E23" t="s">
        <v>567</v>
      </c>
      <c r="F23" t="s">
        <v>512</v>
      </c>
      <c r="G23" t="s">
        <v>568</v>
      </c>
      <c r="H23" t="s">
        <v>569</v>
      </c>
      <c r="I23" t="s">
        <v>570</v>
      </c>
      <c r="J23" t="s">
        <v>571</v>
      </c>
      <c r="K23" s="300">
        <v>45306.674305555556</v>
      </c>
      <c r="L23" t="s">
        <v>426</v>
      </c>
    </row>
    <row r="24" spans="1:12" x14ac:dyDescent="0.55000000000000004">
      <c r="A24" t="s">
        <v>435</v>
      </c>
      <c r="B24" t="s">
        <v>436</v>
      </c>
      <c r="C24" t="s">
        <v>572</v>
      </c>
      <c r="D24" t="s">
        <v>573</v>
      </c>
      <c r="E24" t="s">
        <v>574</v>
      </c>
      <c r="F24" t="s">
        <v>520</v>
      </c>
      <c r="G24" t="s">
        <v>575</v>
      </c>
      <c r="H24" t="s">
        <v>576</v>
      </c>
      <c r="I24" t="s">
        <v>577</v>
      </c>
      <c r="J24" t="s">
        <v>578</v>
      </c>
      <c r="K24" s="300">
        <v>45306.703472222223</v>
      </c>
      <c r="L24" t="s">
        <v>444</v>
      </c>
    </row>
    <row r="25" spans="1:12" x14ac:dyDescent="0.55000000000000004">
      <c r="A25" t="s">
        <v>462</v>
      </c>
      <c r="B25" t="s">
        <v>463</v>
      </c>
      <c r="C25" t="s">
        <v>579</v>
      </c>
      <c r="D25" t="s">
        <v>580</v>
      </c>
      <c r="E25" t="s">
        <v>466</v>
      </c>
      <c r="F25" t="s">
        <v>467</v>
      </c>
      <c r="G25" t="s">
        <v>581</v>
      </c>
      <c r="H25" t="s">
        <v>582</v>
      </c>
      <c r="I25" t="s">
        <v>583</v>
      </c>
      <c r="K25" s="300">
        <v>45306.644444444442</v>
      </c>
      <c r="L25" t="s">
        <v>463</v>
      </c>
    </row>
    <row r="26" spans="1:12" x14ac:dyDescent="0.55000000000000004">
      <c r="A26" t="s">
        <v>462</v>
      </c>
      <c r="B26" t="s">
        <v>463</v>
      </c>
      <c r="C26" t="s">
        <v>584</v>
      </c>
      <c r="D26" t="s">
        <v>585</v>
      </c>
      <c r="E26" t="s">
        <v>586</v>
      </c>
      <c r="F26" t="s">
        <v>467</v>
      </c>
      <c r="G26" t="s">
        <v>587</v>
      </c>
      <c r="H26" t="s">
        <v>588</v>
      </c>
      <c r="I26" t="s">
        <v>589</v>
      </c>
      <c r="J26" t="s">
        <v>590</v>
      </c>
      <c r="K26" s="300">
        <v>45349.621527777781</v>
      </c>
      <c r="L26" t="s">
        <v>463</v>
      </c>
    </row>
    <row r="27" spans="1:12" x14ac:dyDescent="0.55000000000000004">
      <c r="A27" t="s">
        <v>525</v>
      </c>
      <c r="B27" t="s">
        <v>526</v>
      </c>
      <c r="C27" t="s">
        <v>591</v>
      </c>
      <c r="D27" t="s">
        <v>592</v>
      </c>
      <c r="E27" t="s">
        <v>593</v>
      </c>
      <c r="F27" t="s">
        <v>594</v>
      </c>
      <c r="G27" t="s">
        <v>594</v>
      </c>
      <c r="H27" t="s">
        <v>595</v>
      </c>
      <c r="I27" t="s">
        <v>596</v>
      </c>
      <c r="K27" s="300">
        <v>45329.440972222219</v>
      </c>
      <c r="L27" t="s">
        <v>526</v>
      </c>
    </row>
    <row r="28" spans="1:12" x14ac:dyDescent="0.55000000000000004">
      <c r="A28" t="s">
        <v>425</v>
      </c>
      <c r="B28" t="s">
        <v>426</v>
      </c>
      <c r="C28" t="s">
        <v>597</v>
      </c>
      <c r="D28" t="s">
        <v>598</v>
      </c>
      <c r="E28" t="s">
        <v>599</v>
      </c>
      <c r="F28" t="s">
        <v>430</v>
      </c>
      <c r="G28" t="s">
        <v>600</v>
      </c>
      <c r="H28" t="s">
        <v>601</v>
      </c>
      <c r="I28" t="s">
        <v>602</v>
      </c>
      <c r="J28" t="s">
        <v>603</v>
      </c>
      <c r="K28" s="300">
        <v>45306.640972222223</v>
      </c>
      <c r="L28" t="s">
        <v>426</v>
      </c>
    </row>
    <row r="29" spans="1:12" x14ac:dyDescent="0.55000000000000004">
      <c r="A29" t="s">
        <v>435</v>
      </c>
      <c r="B29" t="s">
        <v>436</v>
      </c>
      <c r="C29" t="s">
        <v>604</v>
      </c>
      <c r="D29" t="s">
        <v>605</v>
      </c>
      <c r="E29" t="s">
        <v>606</v>
      </c>
      <c r="F29" t="s">
        <v>607</v>
      </c>
      <c r="G29" t="s">
        <v>608</v>
      </c>
      <c r="H29" t="s">
        <v>609</v>
      </c>
      <c r="I29" t="s">
        <v>610</v>
      </c>
      <c r="J29" t="s">
        <v>611</v>
      </c>
      <c r="K29" s="300">
        <v>45306.693749999999</v>
      </c>
      <c r="L29" t="s">
        <v>444</v>
      </c>
    </row>
    <row r="30" spans="1:12" x14ac:dyDescent="0.55000000000000004">
      <c r="A30" t="s">
        <v>525</v>
      </c>
      <c r="B30" t="s">
        <v>526</v>
      </c>
      <c r="C30" t="s">
        <v>612</v>
      </c>
      <c r="D30" t="s">
        <v>613</v>
      </c>
      <c r="E30" t="s">
        <v>614</v>
      </c>
      <c r="F30" t="s">
        <v>530</v>
      </c>
      <c r="G30" t="s">
        <v>615</v>
      </c>
      <c r="H30" t="s">
        <v>616</v>
      </c>
      <c r="I30" t="s">
        <v>617</v>
      </c>
      <c r="J30" t="s">
        <v>618</v>
      </c>
      <c r="K30" s="300">
        <v>45307.632638888892</v>
      </c>
      <c r="L30" t="s">
        <v>526</v>
      </c>
    </row>
    <row r="31" spans="1:12" x14ac:dyDescent="0.55000000000000004">
      <c r="A31" t="s">
        <v>405</v>
      </c>
      <c r="B31" t="s">
        <v>406</v>
      </c>
      <c r="C31" t="s">
        <v>619</v>
      </c>
      <c r="D31" t="s">
        <v>620</v>
      </c>
      <c r="E31" t="s">
        <v>621</v>
      </c>
      <c r="F31" t="s">
        <v>410</v>
      </c>
      <c r="G31" t="s">
        <v>622</v>
      </c>
      <c r="H31" t="s">
        <v>623</v>
      </c>
      <c r="I31" t="s">
        <v>624</v>
      </c>
      <c r="J31" t="s">
        <v>625</v>
      </c>
      <c r="K31" s="300">
        <v>45250.493055555555</v>
      </c>
      <c r="L31" t="s">
        <v>501</v>
      </c>
    </row>
    <row r="32" spans="1:12" x14ac:dyDescent="0.55000000000000004">
      <c r="A32" t="s">
        <v>525</v>
      </c>
      <c r="B32" t="s">
        <v>526</v>
      </c>
      <c r="C32" t="s">
        <v>626</v>
      </c>
      <c r="D32" t="s">
        <v>627</v>
      </c>
      <c r="E32" t="s">
        <v>628</v>
      </c>
      <c r="F32" t="s">
        <v>629</v>
      </c>
      <c r="G32" t="s">
        <v>630</v>
      </c>
      <c r="H32" t="s">
        <v>631</v>
      </c>
      <c r="I32" t="s">
        <v>632</v>
      </c>
      <c r="J32" t="s">
        <v>633</v>
      </c>
      <c r="K32" s="300">
        <v>45243.594444444447</v>
      </c>
      <c r="L32" t="s">
        <v>535</v>
      </c>
    </row>
    <row r="33" spans="1:12" x14ac:dyDescent="0.55000000000000004">
      <c r="A33" t="s">
        <v>435</v>
      </c>
      <c r="B33" t="s">
        <v>436</v>
      </c>
      <c r="C33" t="s">
        <v>634</v>
      </c>
      <c r="D33" t="s">
        <v>635</v>
      </c>
      <c r="E33" t="s">
        <v>636</v>
      </c>
      <c r="F33" t="s">
        <v>458</v>
      </c>
      <c r="G33" t="s">
        <v>458</v>
      </c>
      <c r="H33" t="s">
        <v>637</v>
      </c>
      <c r="I33" t="s">
        <v>638</v>
      </c>
      <c r="J33" t="s">
        <v>639</v>
      </c>
      <c r="K33" s="300">
        <v>45341.594444444447</v>
      </c>
      <c r="L33" t="s">
        <v>436</v>
      </c>
    </row>
    <row r="34" spans="1:12" x14ac:dyDescent="0.55000000000000004">
      <c r="A34" t="s">
        <v>462</v>
      </c>
      <c r="B34" t="s">
        <v>463</v>
      </c>
      <c r="C34" t="s">
        <v>640</v>
      </c>
      <c r="D34" t="s">
        <v>641</v>
      </c>
      <c r="E34" t="s">
        <v>642</v>
      </c>
      <c r="F34" t="s">
        <v>467</v>
      </c>
      <c r="G34" t="s">
        <v>643</v>
      </c>
      <c r="H34" t="s">
        <v>644</v>
      </c>
      <c r="I34" t="s">
        <v>645</v>
      </c>
      <c r="K34" s="300">
        <v>45306.65</v>
      </c>
      <c r="L34" t="s">
        <v>463</v>
      </c>
    </row>
    <row r="35" spans="1:12" x14ac:dyDescent="0.55000000000000004">
      <c r="A35" t="s">
        <v>492</v>
      </c>
      <c r="B35" t="s">
        <v>406</v>
      </c>
      <c r="C35" t="s">
        <v>413</v>
      </c>
      <c r="D35" t="s">
        <v>492</v>
      </c>
      <c r="E35" t="s">
        <v>495</v>
      </c>
      <c r="F35" t="s">
        <v>496</v>
      </c>
      <c r="H35" t="s">
        <v>646</v>
      </c>
      <c r="K35" s="300">
        <v>45251.375</v>
      </c>
      <c r="L35" t="s">
        <v>406</v>
      </c>
    </row>
    <row r="36" spans="1:12" x14ac:dyDescent="0.55000000000000004">
      <c r="A36" t="s">
        <v>405</v>
      </c>
      <c r="B36" t="s">
        <v>406</v>
      </c>
      <c r="C36" t="s">
        <v>647</v>
      </c>
      <c r="D36" t="s">
        <v>648</v>
      </c>
      <c r="E36" t="s">
        <v>621</v>
      </c>
      <c r="F36" t="s">
        <v>410</v>
      </c>
      <c r="G36" t="s">
        <v>649</v>
      </c>
      <c r="H36" t="s">
        <v>650</v>
      </c>
      <c r="I36" t="s">
        <v>651</v>
      </c>
      <c r="K36" s="300">
        <v>45348.428472222222</v>
      </c>
      <c r="L36" t="s">
        <v>406</v>
      </c>
    </row>
    <row r="37" spans="1:12" x14ac:dyDescent="0.55000000000000004">
      <c r="A37" t="s">
        <v>525</v>
      </c>
      <c r="B37" t="s">
        <v>526</v>
      </c>
      <c r="C37" t="s">
        <v>652</v>
      </c>
      <c r="D37" t="s">
        <v>653</v>
      </c>
      <c r="E37" t="s">
        <v>628</v>
      </c>
      <c r="F37" t="s">
        <v>629</v>
      </c>
      <c r="G37" t="s">
        <v>654</v>
      </c>
      <c r="H37" t="s">
        <v>655</v>
      </c>
      <c r="I37" t="s">
        <v>656</v>
      </c>
      <c r="J37" t="s">
        <v>657</v>
      </c>
      <c r="K37" s="300">
        <v>45243.594444444447</v>
      </c>
      <c r="L37" t="s">
        <v>535</v>
      </c>
    </row>
    <row r="38" spans="1:12" x14ac:dyDescent="0.55000000000000004">
      <c r="A38" t="s">
        <v>462</v>
      </c>
      <c r="B38" t="s">
        <v>463</v>
      </c>
      <c r="C38" t="s">
        <v>658</v>
      </c>
      <c r="D38" t="s">
        <v>659</v>
      </c>
      <c r="E38" t="s">
        <v>660</v>
      </c>
      <c r="F38" t="s">
        <v>661</v>
      </c>
      <c r="G38" t="s">
        <v>662</v>
      </c>
      <c r="H38" t="s">
        <v>663</v>
      </c>
      <c r="I38" t="s">
        <v>664</v>
      </c>
      <c r="J38" t="s">
        <v>665</v>
      </c>
      <c r="K38" s="300">
        <v>45128.404166666667</v>
      </c>
      <c r="L38" t="s">
        <v>548</v>
      </c>
    </row>
    <row r="39" spans="1:12" x14ac:dyDescent="0.55000000000000004">
      <c r="A39" t="s">
        <v>445</v>
      </c>
      <c r="B39" t="s">
        <v>446</v>
      </c>
      <c r="C39" t="s">
        <v>666</v>
      </c>
      <c r="D39" t="s">
        <v>667</v>
      </c>
      <c r="E39" t="s">
        <v>668</v>
      </c>
      <c r="F39" t="s">
        <v>450</v>
      </c>
      <c r="G39" t="s">
        <v>669</v>
      </c>
      <c r="H39" t="s">
        <v>670</v>
      </c>
      <c r="I39" t="s">
        <v>671</v>
      </c>
      <c r="J39" t="s">
        <v>672</v>
      </c>
      <c r="K39" s="300">
        <v>45330.708333333336</v>
      </c>
      <c r="L39" t="s">
        <v>446</v>
      </c>
    </row>
    <row r="40" spans="1:12" x14ac:dyDescent="0.55000000000000004">
      <c r="A40" t="s">
        <v>435</v>
      </c>
      <c r="B40" t="s">
        <v>436</v>
      </c>
      <c r="C40" t="s">
        <v>673</v>
      </c>
      <c r="D40" t="s">
        <v>674</v>
      </c>
      <c r="E40" t="s">
        <v>636</v>
      </c>
      <c r="F40" t="s">
        <v>607</v>
      </c>
      <c r="G40" t="s">
        <v>675</v>
      </c>
      <c r="H40" t="s">
        <v>676</v>
      </c>
      <c r="I40" t="s">
        <v>677</v>
      </c>
      <c r="J40" t="s">
        <v>678</v>
      </c>
      <c r="K40" s="300">
        <v>45306.645833333336</v>
      </c>
      <c r="L40" t="s">
        <v>436</v>
      </c>
    </row>
    <row r="41" spans="1:12" x14ac:dyDescent="0.55000000000000004">
      <c r="A41" t="s">
        <v>525</v>
      </c>
      <c r="B41" t="s">
        <v>526</v>
      </c>
      <c r="C41" t="s">
        <v>679</v>
      </c>
      <c r="D41" t="s">
        <v>680</v>
      </c>
      <c r="E41" t="s">
        <v>529</v>
      </c>
      <c r="F41" t="s">
        <v>530</v>
      </c>
      <c r="G41" t="s">
        <v>681</v>
      </c>
      <c r="H41" t="s">
        <v>682</v>
      </c>
      <c r="I41" t="s">
        <v>683</v>
      </c>
      <c r="K41" s="300">
        <v>45243.594444444447</v>
      </c>
      <c r="L41" t="s">
        <v>535</v>
      </c>
    </row>
    <row r="42" spans="1:12" x14ac:dyDescent="0.55000000000000004">
      <c r="A42" t="s">
        <v>525</v>
      </c>
      <c r="B42" t="s">
        <v>526</v>
      </c>
      <c r="C42" t="s">
        <v>684</v>
      </c>
      <c r="D42" t="s">
        <v>685</v>
      </c>
      <c r="E42" t="s">
        <v>686</v>
      </c>
      <c r="F42" t="s">
        <v>530</v>
      </c>
      <c r="G42" t="s">
        <v>687</v>
      </c>
      <c r="H42" t="s">
        <v>688</v>
      </c>
      <c r="K42" s="300">
        <v>45306.688194444447</v>
      </c>
      <c r="L42" t="s">
        <v>526</v>
      </c>
    </row>
    <row r="43" spans="1:12" x14ac:dyDescent="0.55000000000000004">
      <c r="A43" t="s">
        <v>492</v>
      </c>
      <c r="B43" t="s">
        <v>406</v>
      </c>
      <c r="C43" t="s">
        <v>689</v>
      </c>
      <c r="D43" t="s">
        <v>690</v>
      </c>
      <c r="E43" t="s">
        <v>495</v>
      </c>
      <c r="F43" t="s">
        <v>496</v>
      </c>
      <c r="G43" t="s">
        <v>691</v>
      </c>
      <c r="H43" t="s">
        <v>692</v>
      </c>
      <c r="I43" t="s">
        <v>693</v>
      </c>
      <c r="J43" t="s">
        <v>694</v>
      </c>
      <c r="K43" s="300">
        <v>45348.424305555556</v>
      </c>
      <c r="L43" t="s">
        <v>406</v>
      </c>
    </row>
    <row r="44" spans="1:12" x14ac:dyDescent="0.55000000000000004">
      <c r="A44" t="s">
        <v>492</v>
      </c>
      <c r="B44" t="s">
        <v>406</v>
      </c>
      <c r="C44" t="s">
        <v>695</v>
      </c>
      <c r="D44" t="s">
        <v>696</v>
      </c>
      <c r="E44" t="s">
        <v>495</v>
      </c>
      <c r="F44" t="s">
        <v>496</v>
      </c>
      <c r="G44" t="s">
        <v>697</v>
      </c>
      <c r="H44" t="s">
        <v>698</v>
      </c>
      <c r="I44" t="s">
        <v>699</v>
      </c>
      <c r="J44" t="s">
        <v>700</v>
      </c>
      <c r="K44" s="300">
        <v>45251.375</v>
      </c>
      <c r="L44" t="s">
        <v>406</v>
      </c>
    </row>
    <row r="45" spans="1:12" x14ac:dyDescent="0.55000000000000004">
      <c r="A45" t="s">
        <v>462</v>
      </c>
      <c r="B45" t="s">
        <v>463</v>
      </c>
      <c r="C45" t="s">
        <v>701</v>
      </c>
      <c r="D45" t="s">
        <v>702</v>
      </c>
      <c r="E45" t="s">
        <v>586</v>
      </c>
      <c r="F45" t="s">
        <v>661</v>
      </c>
      <c r="G45" t="s">
        <v>703</v>
      </c>
      <c r="H45" t="s">
        <v>704</v>
      </c>
      <c r="I45" t="s">
        <v>705</v>
      </c>
      <c r="K45" s="300">
        <v>45014.602083333331</v>
      </c>
      <c r="L45" t="s">
        <v>706</v>
      </c>
    </row>
    <row r="46" spans="1:12" x14ac:dyDescent="0.55000000000000004">
      <c r="A46" t="s">
        <v>425</v>
      </c>
      <c r="B46" t="s">
        <v>426</v>
      </c>
      <c r="C46" t="s">
        <v>707</v>
      </c>
      <c r="D46" t="s">
        <v>708</v>
      </c>
      <c r="E46" t="s">
        <v>709</v>
      </c>
      <c r="F46" t="s">
        <v>430</v>
      </c>
      <c r="G46" t="s">
        <v>710</v>
      </c>
      <c r="H46" t="s">
        <v>711</v>
      </c>
      <c r="I46" t="s">
        <v>712</v>
      </c>
      <c r="J46" t="s">
        <v>713</v>
      </c>
      <c r="K46" s="300">
        <v>45306.64166666667</v>
      </c>
      <c r="L46" t="s">
        <v>426</v>
      </c>
    </row>
    <row r="47" spans="1:12" x14ac:dyDescent="0.55000000000000004">
      <c r="A47" t="s">
        <v>425</v>
      </c>
      <c r="B47" t="s">
        <v>426</v>
      </c>
      <c r="C47" t="s">
        <v>714</v>
      </c>
      <c r="D47" t="s">
        <v>715</v>
      </c>
      <c r="E47" t="s">
        <v>716</v>
      </c>
      <c r="F47" t="s">
        <v>512</v>
      </c>
      <c r="G47" t="s">
        <v>717</v>
      </c>
      <c r="H47" t="s">
        <v>718</v>
      </c>
      <c r="I47" t="s">
        <v>719</v>
      </c>
      <c r="J47" t="s">
        <v>720</v>
      </c>
      <c r="K47" s="300">
        <v>45306.640972222223</v>
      </c>
      <c r="L47" t="s">
        <v>426</v>
      </c>
    </row>
    <row r="48" spans="1:12" x14ac:dyDescent="0.55000000000000004">
      <c r="A48" t="s">
        <v>425</v>
      </c>
      <c r="B48" t="s">
        <v>426</v>
      </c>
      <c r="C48" t="s">
        <v>721</v>
      </c>
      <c r="D48" t="s">
        <v>722</v>
      </c>
      <c r="E48" t="s">
        <v>723</v>
      </c>
      <c r="F48" t="s">
        <v>512</v>
      </c>
      <c r="G48" t="s">
        <v>724</v>
      </c>
      <c r="H48" t="s">
        <v>725</v>
      </c>
      <c r="I48" t="s">
        <v>726</v>
      </c>
      <c r="J48" t="s">
        <v>725</v>
      </c>
      <c r="K48" s="300">
        <v>45306.640277777777</v>
      </c>
      <c r="L48" t="s">
        <v>426</v>
      </c>
    </row>
    <row r="49" spans="1:12" x14ac:dyDescent="0.55000000000000004">
      <c r="A49" t="s">
        <v>462</v>
      </c>
      <c r="B49" t="s">
        <v>463</v>
      </c>
      <c r="C49" t="s">
        <v>727</v>
      </c>
      <c r="D49" t="s">
        <v>728</v>
      </c>
      <c r="E49" t="s">
        <v>660</v>
      </c>
      <c r="F49" t="s">
        <v>661</v>
      </c>
      <c r="G49" t="s">
        <v>729</v>
      </c>
      <c r="H49" t="s">
        <v>730</v>
      </c>
      <c r="I49" t="s">
        <v>731</v>
      </c>
      <c r="K49" s="300">
        <v>45128.404861111114</v>
      </c>
      <c r="L49" t="s">
        <v>548</v>
      </c>
    </row>
    <row r="50" spans="1:12" x14ac:dyDescent="0.55000000000000004">
      <c r="A50" t="s">
        <v>435</v>
      </c>
      <c r="B50" t="s">
        <v>436</v>
      </c>
      <c r="C50" t="s">
        <v>732</v>
      </c>
      <c r="D50" t="s">
        <v>733</v>
      </c>
      <c r="E50" t="s">
        <v>519</v>
      </c>
      <c r="F50" t="s">
        <v>440</v>
      </c>
      <c r="G50" t="s">
        <v>734</v>
      </c>
      <c r="H50" t="s">
        <v>735</v>
      </c>
      <c r="I50" t="s">
        <v>736</v>
      </c>
      <c r="K50" s="300">
        <v>45120.472916666666</v>
      </c>
      <c r="L50" t="s">
        <v>436</v>
      </c>
    </row>
    <row r="51" spans="1:12" x14ac:dyDescent="0.55000000000000004">
      <c r="A51" t="s">
        <v>445</v>
      </c>
      <c r="B51" t="s">
        <v>446</v>
      </c>
      <c r="C51" t="s">
        <v>737</v>
      </c>
      <c r="D51" t="s">
        <v>738</v>
      </c>
      <c r="E51" t="s">
        <v>481</v>
      </c>
      <c r="F51" t="s">
        <v>482</v>
      </c>
      <c r="G51" t="s">
        <v>739</v>
      </c>
      <c r="H51" t="s">
        <v>740</v>
      </c>
      <c r="K51" s="300">
        <v>45330.707638888889</v>
      </c>
      <c r="L51" t="s">
        <v>446</v>
      </c>
    </row>
    <row r="52" spans="1:12" x14ac:dyDescent="0.55000000000000004">
      <c r="A52" t="s">
        <v>525</v>
      </c>
      <c r="B52" t="s">
        <v>526</v>
      </c>
      <c r="C52" t="s">
        <v>741</v>
      </c>
      <c r="D52" t="s">
        <v>742</v>
      </c>
      <c r="E52" t="s">
        <v>593</v>
      </c>
      <c r="F52" t="s">
        <v>743</v>
      </c>
      <c r="G52" t="s">
        <v>744</v>
      </c>
      <c r="H52" t="s">
        <v>745</v>
      </c>
      <c r="I52" t="s">
        <v>744</v>
      </c>
      <c r="J52" t="s">
        <v>746</v>
      </c>
      <c r="K52" s="300">
        <v>45329.440972222219</v>
      </c>
      <c r="L52" t="s">
        <v>526</v>
      </c>
    </row>
    <row r="53" spans="1:12" x14ac:dyDescent="0.55000000000000004">
      <c r="A53" t="s">
        <v>462</v>
      </c>
      <c r="B53" t="s">
        <v>463</v>
      </c>
      <c r="C53" t="s">
        <v>747</v>
      </c>
      <c r="D53" t="s">
        <v>748</v>
      </c>
      <c r="E53" t="s">
        <v>545</v>
      </c>
      <c r="F53" t="s">
        <v>505</v>
      </c>
      <c r="G53" t="s">
        <v>749</v>
      </c>
      <c r="H53" t="s">
        <v>750</v>
      </c>
      <c r="K53" s="300">
        <v>45128.406944444447</v>
      </c>
      <c r="L53" t="s">
        <v>548</v>
      </c>
    </row>
  </sheetData>
  <sheetProtection algorithmName="SHA-512" hashValue="0GHHYuTrNciequssYxH4y2m6yfti09zVCxe/G+VCOLrx5Ahsjmd0Tcyi3mlEQojSWlD9/ZYzk8UAcn7qWXbCUQ==" saltValue="jOSkBWMM0rHTPvap55hW7Q=="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249977111117893"/>
  </sheetPr>
  <dimension ref="A1:M15"/>
  <sheetViews>
    <sheetView workbookViewId="0">
      <selection activeCell="B11" sqref="B11:N41"/>
    </sheetView>
  </sheetViews>
  <sheetFormatPr defaultRowHeight="14.4" x14ac:dyDescent="0.55000000000000004"/>
  <cols>
    <col min="1" max="1" width="7.26171875" bestFit="1" customWidth="1"/>
    <col min="2" max="2" width="8.68359375" bestFit="1" customWidth="1"/>
    <col min="3" max="3" width="32.26171875" bestFit="1" customWidth="1"/>
    <col min="4" max="4" width="9.578125" bestFit="1" customWidth="1"/>
    <col min="5" max="5" width="11.26171875" bestFit="1" customWidth="1"/>
    <col min="6" max="6" width="17.578125" bestFit="1" customWidth="1"/>
    <col min="7" max="7" width="8.26171875" bestFit="1" customWidth="1"/>
    <col min="8" max="8" width="14" bestFit="1" customWidth="1"/>
    <col min="9" max="9" width="15.41796875" bestFit="1" customWidth="1"/>
    <col min="10" max="10" width="12.578125" bestFit="1" customWidth="1"/>
    <col min="11" max="11" width="8.26171875" bestFit="1" customWidth="1"/>
    <col min="12" max="12" width="7.26171875" bestFit="1" customWidth="1"/>
    <col min="13" max="13" width="10.68359375" bestFit="1" customWidth="1"/>
  </cols>
  <sheetData>
    <row r="1" spans="1:13" s="153" customFormat="1" x14ac:dyDescent="0.55000000000000004">
      <c r="A1" s="153" t="s">
        <v>38</v>
      </c>
      <c r="B1" s="153" t="s">
        <v>10</v>
      </c>
      <c r="C1" s="153" t="s">
        <v>751</v>
      </c>
      <c r="D1" s="153" t="s">
        <v>752</v>
      </c>
      <c r="E1" s="153" t="s">
        <v>753</v>
      </c>
      <c r="F1" s="153" t="s">
        <v>754</v>
      </c>
      <c r="G1" s="153" t="s">
        <v>755</v>
      </c>
      <c r="H1" s="153" t="s">
        <v>756</v>
      </c>
      <c r="I1" s="153" t="s">
        <v>757</v>
      </c>
      <c r="J1" s="153" t="s">
        <v>758</v>
      </c>
      <c r="K1" s="153" t="s">
        <v>759</v>
      </c>
      <c r="L1" s="153" t="s">
        <v>760</v>
      </c>
      <c r="M1" s="153" t="s">
        <v>761</v>
      </c>
    </row>
    <row r="2" spans="1:13" s="154" customFormat="1" x14ac:dyDescent="0.55000000000000004">
      <c r="A2" s="154" t="str">
        <f>"BR"&amp;TEXT('Section 1'!N5,"0000")</f>
        <v>BR0000</v>
      </c>
      <c r="B2" s="154" t="str">
        <f>'Section 1'!M7</f>
        <v>GBP</v>
      </c>
      <c r="C2" s="154" t="str">
        <f>IF('Section 1'!K41="","",'Section 1'!K41)</f>
        <v/>
      </c>
      <c r="D2" s="154" t="str">
        <f>IF('Section 1'!B73="","",'Section 1'!B73)</f>
        <v/>
      </c>
      <c r="E2" s="154">
        <f>'Section 6'!B12</f>
        <v>0</v>
      </c>
      <c r="F2" s="154" t="str">
        <f>IF('Section 6'!B23="","",'Section 6'!B23)</f>
        <v/>
      </c>
      <c r="G2" s="154" t="str">
        <f>IF('Section 6'!B35="","",'Section 6'!B35)</f>
        <v/>
      </c>
      <c r="H2" s="154" t="str">
        <f>IF('Section 7'!B6="","",'Section 7'!B6)</f>
        <v/>
      </c>
      <c r="I2" s="154" t="e">
        <f>IF('Section 7'!#REF!="","",'Section 7'!#REF!)</f>
        <v>#REF!</v>
      </c>
      <c r="J2" s="154" t="str">
        <f>IF('Section 8'!B28="","",'Section 8'!B28)</f>
        <v/>
      </c>
      <c r="K2" s="154">
        <f>'Section 8'!C53</f>
        <v>0</v>
      </c>
      <c r="L2" s="154">
        <f>'Section 8'!K53</f>
        <v>0</v>
      </c>
      <c r="M2" s="155">
        <f>'Section 8'!K49</f>
        <v>0</v>
      </c>
    </row>
    <row r="4" spans="1:13" s="141" customFormat="1" x14ac:dyDescent="0.55000000000000004">
      <c r="A4" s="152" t="s">
        <v>38</v>
      </c>
      <c r="B4" s="152" t="s">
        <v>17</v>
      </c>
      <c r="C4" s="152" t="s">
        <v>762</v>
      </c>
      <c r="D4" s="152" t="s">
        <v>79</v>
      </c>
      <c r="E4" s="152" t="s">
        <v>763</v>
      </c>
      <c r="F4" s="152" t="s">
        <v>764</v>
      </c>
    </row>
    <row r="5" spans="1:13" s="141" customFormat="1" x14ac:dyDescent="0.55000000000000004">
      <c r="A5" s="141" t="str">
        <f>'Other Data'!$A$2</f>
        <v>BR0000</v>
      </c>
      <c r="B5" s="141" t="s">
        <v>765</v>
      </c>
      <c r="C5" s="141" t="str">
        <f>IF('Section 2'!C12="","",'Section 2'!C12)</f>
        <v/>
      </c>
      <c r="D5" s="141" t="str">
        <f>IF('Section 2'!F12="","",'Section 2'!F12)</f>
        <v/>
      </c>
      <c r="E5" s="141" t="str">
        <f>IF('Section 2'!H12="","",'Section 2'!H12)</f>
        <v/>
      </c>
      <c r="F5" s="156">
        <f>IF('Section 2'!N12="","",'Section 2'!N12)</f>
        <v>0</v>
      </c>
    </row>
    <row r="6" spans="1:13" s="141" customFormat="1" x14ac:dyDescent="0.55000000000000004">
      <c r="A6" s="141" t="str">
        <f>'Other Data'!$A$2</f>
        <v>BR0000</v>
      </c>
      <c r="B6" s="141" t="s">
        <v>765</v>
      </c>
      <c r="C6" s="141" t="str">
        <f>IF('Section 2'!C13="","",'Section 2'!C13)</f>
        <v/>
      </c>
      <c r="D6" s="141" t="str">
        <f>IF('Section 2'!F13="","",'Section 2'!F13)</f>
        <v/>
      </c>
      <c r="E6" s="141" t="str">
        <f>IF('Section 2'!H13="","",'Section 2'!H13)</f>
        <v/>
      </c>
      <c r="F6" s="156">
        <f>IF('Section 2'!N13="","",'Section 2'!N13)</f>
        <v>0</v>
      </c>
    </row>
    <row r="7" spans="1:13" s="141" customFormat="1" x14ac:dyDescent="0.55000000000000004">
      <c r="A7" s="141" t="str">
        <f>'Other Data'!$A$2</f>
        <v>BR0000</v>
      </c>
      <c r="B7" s="141" t="s">
        <v>765</v>
      </c>
      <c r="C7" s="141" t="str">
        <f>IF('Section 2'!C14="","",'Section 2'!C14)</f>
        <v/>
      </c>
      <c r="D7" s="141" t="str">
        <f>IF('Section 2'!F14="","",'Section 2'!F14)</f>
        <v/>
      </c>
      <c r="E7" s="141" t="str">
        <f>IF('Section 2'!H14="","",'Section 2'!H14)</f>
        <v/>
      </c>
      <c r="F7" s="156">
        <f>IF('Section 2'!N14="","",'Section 2'!N14)</f>
        <v>0</v>
      </c>
    </row>
    <row r="8" spans="1:13" s="141" customFormat="1" x14ac:dyDescent="0.55000000000000004">
      <c r="A8" s="141" t="str">
        <f>'Other Data'!$A$2</f>
        <v>BR0000</v>
      </c>
      <c r="B8" s="141" t="s">
        <v>765</v>
      </c>
      <c r="C8" s="141" t="str">
        <f>IF('Section 2'!C15="","",'Section 2'!C15)</f>
        <v/>
      </c>
      <c r="D8" s="141" t="str">
        <f>IF('Section 2'!F15="","",'Section 2'!F15)</f>
        <v/>
      </c>
      <c r="E8" s="141" t="str">
        <f>IF('Section 2'!H15="","",'Section 2'!H15)</f>
        <v/>
      </c>
      <c r="F8" s="156">
        <f>IF('Section 2'!N15="","",'Section 2'!N15)</f>
        <v>0</v>
      </c>
    </row>
    <row r="9" spans="1:13" s="141" customFormat="1" x14ac:dyDescent="0.55000000000000004">
      <c r="A9" s="141" t="str">
        <f>'Other Data'!$A$2</f>
        <v>BR0000</v>
      </c>
      <c r="B9" s="141" t="s">
        <v>766</v>
      </c>
      <c r="C9" s="141" t="str">
        <f>IF('Section 2'!C21="","",'Section 2'!C21)</f>
        <v/>
      </c>
      <c r="D9" s="141" t="str">
        <f>IF('Section 2'!F21="","",'Section 2'!F21)</f>
        <v/>
      </c>
      <c r="E9" s="141" t="str">
        <f>IF('Section 2'!H21="","",'Section 2'!H21)</f>
        <v/>
      </c>
      <c r="F9" s="156">
        <f>IF('Section 2'!N21="","",'Section 2'!N21)</f>
        <v>0</v>
      </c>
    </row>
    <row r="10" spans="1:13" s="141" customFormat="1" x14ac:dyDescent="0.55000000000000004">
      <c r="A10" s="141" t="str">
        <f>'Other Data'!$A$2</f>
        <v>BR0000</v>
      </c>
      <c r="B10" s="141" t="s">
        <v>766</v>
      </c>
      <c r="C10" s="141" t="str">
        <f>IF('Section 2'!C22="","",'Section 2'!C22)</f>
        <v/>
      </c>
      <c r="D10" s="141" t="str">
        <f>IF('Section 2'!F22="","",'Section 2'!F22)</f>
        <v/>
      </c>
      <c r="E10" s="141" t="str">
        <f>IF('Section 2'!H22="","",'Section 2'!H22)</f>
        <v/>
      </c>
      <c r="F10" s="156">
        <f>IF('Section 2'!N22="","",'Section 2'!N22)</f>
        <v>0</v>
      </c>
    </row>
    <row r="11" spans="1:13" s="141" customFormat="1" x14ac:dyDescent="0.55000000000000004">
      <c r="A11" s="141" t="str">
        <f>'Other Data'!$A$2</f>
        <v>BR0000</v>
      </c>
      <c r="B11" s="141" t="s">
        <v>766</v>
      </c>
      <c r="C11" s="141" t="str">
        <f>IF('Section 2'!C23="","",'Section 2'!C23)</f>
        <v/>
      </c>
      <c r="D11" s="141" t="str">
        <f>IF('Section 2'!F23="","",'Section 2'!F23)</f>
        <v/>
      </c>
      <c r="E11" s="141" t="str">
        <f>IF('Section 2'!H23="","",'Section 2'!H23)</f>
        <v/>
      </c>
      <c r="F11" s="156">
        <f>IF('Section 2'!N23="","",'Section 2'!N23)</f>
        <v>0</v>
      </c>
    </row>
    <row r="13" spans="1:13" s="151" customFormat="1" x14ac:dyDescent="0.55000000000000004">
      <c r="A13" s="150" t="s">
        <v>38</v>
      </c>
      <c r="B13" s="150" t="s">
        <v>200</v>
      </c>
      <c r="C13" s="150" t="s">
        <v>330</v>
      </c>
      <c r="D13" s="150" t="s">
        <v>767</v>
      </c>
      <c r="E13" s="150" t="s">
        <v>768</v>
      </c>
      <c r="F13" s="150" t="s">
        <v>769</v>
      </c>
      <c r="G13" s="150" t="s">
        <v>770</v>
      </c>
    </row>
    <row r="14" spans="1:13" s="151" customFormat="1" x14ac:dyDescent="0.55000000000000004">
      <c r="A14" s="151" t="str">
        <f>A2</f>
        <v>BR0000</v>
      </c>
      <c r="B14" s="151" t="str">
        <f>IF('Section 5'!D15="","",'Section 5'!D15)</f>
        <v/>
      </c>
      <c r="C14" s="151" t="str">
        <f>IF('Section 5'!C18="","",'Section 5'!C18)</f>
        <v/>
      </c>
      <c r="D14" s="157">
        <f>'Section 5'!F22</f>
        <v>0</v>
      </c>
      <c r="E14" s="157">
        <f>'Section 5'!F29</f>
        <v>0</v>
      </c>
      <c r="F14" s="157">
        <f>'Section 5'!F38</f>
        <v>0</v>
      </c>
      <c r="G14" s="157">
        <f>'Section 5'!F40</f>
        <v>0</v>
      </c>
    </row>
    <row r="15" spans="1:13" s="151" customFormat="1" x14ac:dyDescent="0.55000000000000004">
      <c r="A15" s="151" t="str">
        <f>A2</f>
        <v>BR0000</v>
      </c>
      <c r="B15" s="151" t="str">
        <f>IF('Section 5'!K15="","",'Section 5'!K15)</f>
        <v/>
      </c>
      <c r="C15" s="151" t="str">
        <f>IF('Section 5'!J18="","",'Section 5'!J18)</f>
        <v/>
      </c>
      <c r="D15" s="157">
        <f>'Section 5'!N22</f>
        <v>0</v>
      </c>
      <c r="E15" s="157">
        <f>'Section 5'!N29</f>
        <v>0</v>
      </c>
      <c r="F15" s="157">
        <f>'Section 5'!N38</f>
        <v>0</v>
      </c>
      <c r="G15" s="157">
        <f>'Section 5'!N40</f>
        <v>0</v>
      </c>
    </row>
  </sheetData>
  <sheetProtection password="DA3D"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249977111117893"/>
  </sheetPr>
  <dimension ref="A1:G3"/>
  <sheetViews>
    <sheetView workbookViewId="0">
      <selection activeCell="P23" sqref="P23:R24"/>
    </sheetView>
  </sheetViews>
  <sheetFormatPr defaultRowHeight="14.4" x14ac:dyDescent="0.55000000000000004"/>
  <cols>
    <col min="2" max="2" width="22.68359375" customWidth="1"/>
    <col min="5" max="5" width="17.26171875" customWidth="1"/>
    <col min="6" max="6" width="17.68359375" customWidth="1"/>
    <col min="7" max="7" width="18.26171875" customWidth="1"/>
  </cols>
  <sheetData>
    <row r="1" spans="1:7" ht="20.399999999999999" x14ac:dyDescent="0.75">
      <c r="A1" s="170" t="s">
        <v>771</v>
      </c>
      <c r="C1" s="171"/>
      <c r="D1" s="171"/>
      <c r="F1" s="171"/>
      <c r="G1" s="171"/>
    </row>
    <row r="2" spans="1:7" x14ac:dyDescent="0.55000000000000004">
      <c r="A2" s="171"/>
      <c r="C2" s="171"/>
      <c r="D2" s="171"/>
      <c r="F2" s="171"/>
      <c r="G2" s="171"/>
    </row>
    <row r="3" spans="1:7" ht="43.2" x14ac:dyDescent="0.55000000000000004">
      <c r="A3" s="172" t="s">
        <v>772</v>
      </c>
      <c r="B3" s="172" t="s">
        <v>773</v>
      </c>
      <c r="C3" s="172" t="s">
        <v>774</v>
      </c>
      <c r="D3" s="172" t="s">
        <v>775</v>
      </c>
      <c r="E3" s="172" t="s">
        <v>776</v>
      </c>
      <c r="F3" s="172" t="s">
        <v>777</v>
      </c>
      <c r="G3" s="172" t="s">
        <v>778</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Q93"/>
  <sheetViews>
    <sheetView topLeftCell="B1" zoomScale="85" zoomScaleNormal="85" workbookViewId="0">
      <selection activeCell="B11" sqref="B11:N41"/>
    </sheetView>
  </sheetViews>
  <sheetFormatPr defaultRowHeight="14.4" x14ac:dyDescent="0.55000000000000004"/>
  <cols>
    <col min="1" max="1" width="11.26171875" customWidth="1"/>
    <col min="2" max="2" width="83" bestFit="1" customWidth="1"/>
    <col min="3" max="3" width="13.68359375" bestFit="1" customWidth="1"/>
    <col min="4" max="4" width="255.68359375" bestFit="1" customWidth="1"/>
  </cols>
  <sheetData>
    <row r="1" spans="1:17" x14ac:dyDescent="0.55000000000000004">
      <c r="A1" s="305" t="s">
        <v>779</v>
      </c>
      <c r="B1" s="305"/>
      <c r="C1" s="305"/>
      <c r="D1" s="305"/>
      <c r="E1" s="305"/>
      <c r="F1" s="305"/>
      <c r="G1" s="305"/>
      <c r="H1" s="305"/>
      <c r="I1" s="305"/>
      <c r="J1" s="305"/>
      <c r="K1" s="305"/>
      <c r="L1" s="305"/>
      <c r="M1" s="305"/>
      <c r="N1" s="305"/>
      <c r="O1" s="305"/>
      <c r="P1" s="305"/>
      <c r="Q1" s="305"/>
    </row>
    <row r="2" spans="1:17" x14ac:dyDescent="0.55000000000000004">
      <c r="A2" s="110"/>
    </row>
    <row r="3" spans="1:17" x14ac:dyDescent="0.55000000000000004">
      <c r="A3" s="35" t="s">
        <v>780</v>
      </c>
      <c r="B3" s="111" t="s">
        <v>781</v>
      </c>
      <c r="C3" s="35" t="s">
        <v>782</v>
      </c>
      <c r="D3" s="35" t="s">
        <v>783</v>
      </c>
      <c r="E3" s="35" t="s">
        <v>245</v>
      </c>
    </row>
    <row r="4" spans="1:17" x14ac:dyDescent="0.55000000000000004">
      <c r="A4" t="s">
        <v>784</v>
      </c>
      <c r="B4" t="s">
        <v>785</v>
      </c>
      <c r="C4" t="str">
        <f>IF('Section 1'!N5="","FAIL","PASS")</f>
        <v>FAIL</v>
      </c>
      <c r="D4" t="s">
        <v>786</v>
      </c>
      <c r="E4" t="str">
        <f>IF(C4="FAIL",D4&amp;CHAR(10)&amp;CHAR(10),"")</f>
        <v xml:space="preserve">No branch number entered. Please input your branch number at the top of Section 1.
</v>
      </c>
    </row>
    <row r="5" spans="1:17" x14ac:dyDescent="0.55000000000000004">
      <c r="A5" t="s">
        <v>787</v>
      </c>
      <c r="B5" t="s">
        <v>788</v>
      </c>
      <c r="C5" t="str">
        <f>IF(C4="FAIL","N/A",IF(ISERROR(VLOOKUP('Section 1'!N5,BRANCHES,2,FALSE))=TRUE,"FAIL","PASS"))</f>
        <v>N/A</v>
      </c>
      <c r="D5" t="s">
        <v>789</v>
      </c>
      <c r="E5" t="str">
        <f t="shared" ref="E5:E67" si="0">IF(C5="FAIL",D5&amp;CHAR(10)&amp;CHAR(10),"")</f>
        <v/>
      </c>
    </row>
    <row r="6" spans="1:17" x14ac:dyDescent="0.55000000000000004">
      <c r="A6" t="s">
        <v>790</v>
      </c>
      <c r="B6" t="s">
        <v>791</v>
      </c>
      <c r="C6" t="str">
        <f>IF('Section 1'!M7="","FAIL","PASS")</f>
        <v>PASS</v>
      </c>
      <c r="D6" t="s">
        <v>792</v>
      </c>
      <c r="E6" t="str">
        <f t="shared" si="0"/>
        <v/>
      </c>
    </row>
    <row r="7" spans="1:17" x14ac:dyDescent="0.55000000000000004">
      <c r="A7" t="s">
        <v>793</v>
      </c>
      <c r="B7" t="s">
        <v>794</v>
      </c>
      <c r="C7" t="str">
        <f>IF(OR(C4="FAIL",C5="FAIL",C6="FAIL"),"N/A",IF(AND(VLOOKUP('Section 1'!N5,BRANCHES,4,FALSE)&lt;&gt;"YES",'Section 1'!M7&lt;&gt;"GBP"),"FAIL","PASS"))</f>
        <v>N/A</v>
      </c>
      <c r="D7" t="s">
        <v>795</v>
      </c>
      <c r="E7" t="str">
        <f t="shared" si="0"/>
        <v/>
      </c>
    </row>
    <row r="8" spans="1:17" x14ac:dyDescent="0.55000000000000004">
      <c r="A8" t="s">
        <v>796</v>
      </c>
      <c r="B8" t="s">
        <v>797</v>
      </c>
      <c r="C8" t="str">
        <f>IF('Section 1'!B37="","FAIL","PASS")</f>
        <v>FAIL</v>
      </c>
      <c r="D8" t="s">
        <v>798</v>
      </c>
      <c r="E8" t="str">
        <f t="shared" si="0"/>
        <v xml:space="preserve">Please mark the ATDI box at Section 1 with an 'X' to confirm that you have provided an ATDI form in respect of each bank and investment institution used by the branch during the year. This is mandatory for all branches.
</v>
      </c>
    </row>
    <row r="9" spans="1:17" x14ac:dyDescent="0.55000000000000004">
      <c r="A9" t="s">
        <v>799</v>
      </c>
      <c r="B9" t="s">
        <v>800</v>
      </c>
      <c r="C9" t="str">
        <f>IF(SUM('Section 2'!N12:N15)=0,"N/A",IF('Section 1'!B38="","FAIL","PASS"))</f>
        <v>N/A</v>
      </c>
      <c r="D9" t="s">
        <v>801</v>
      </c>
      <c r="E9" t="str">
        <f t="shared" si="0"/>
        <v/>
      </c>
    </row>
    <row r="10" spans="1:17" x14ac:dyDescent="0.55000000000000004">
      <c r="A10" t="s">
        <v>802</v>
      </c>
      <c r="B10" t="s">
        <v>803</v>
      </c>
      <c r="C10" t="str">
        <f>IF(SUM('Section 2'!N21:N23)=0,"N/A",IF('Section 1'!B39="","FAIL","PASS"))</f>
        <v>N/A</v>
      </c>
      <c r="D10" t="s">
        <v>804</v>
      </c>
      <c r="E10" t="str">
        <f t="shared" si="0"/>
        <v/>
      </c>
    </row>
    <row r="11" spans="1:17" x14ac:dyDescent="0.55000000000000004">
      <c r="A11" t="s">
        <v>805</v>
      </c>
      <c r="B11" t="s">
        <v>806</v>
      </c>
      <c r="C11" t="str">
        <f>IF('Section 1'!K41="","FAIL","PASS")</f>
        <v>FAIL</v>
      </c>
      <c r="D11" t="s">
        <v>807</v>
      </c>
      <c r="E11" t="str">
        <f t="shared" si="0"/>
        <v xml:space="preserve">Branch Committee approval date has not been entered. Please enter date at Section 1 to confirm approval of the return by the Branch Committee.
</v>
      </c>
    </row>
    <row r="12" spans="1:17" x14ac:dyDescent="0.55000000000000004">
      <c r="A12" t="s">
        <v>808</v>
      </c>
      <c r="B12" t="s">
        <v>809</v>
      </c>
      <c r="C12" t="str">
        <f>IF(OR('Section 2'!L12&lt;&gt;0,'Section 2'!N12&lt;&gt;0)=FALSE,"N/A",IF('Section 2'!C12&lt;&gt;"","PASS","FAIL"))</f>
        <v>N/A</v>
      </c>
      <c r="D12" t="s">
        <v>810</v>
      </c>
      <c r="E12" t="str">
        <f t="shared" si="0"/>
        <v/>
      </c>
    </row>
    <row r="13" spans="1:17" x14ac:dyDescent="0.55000000000000004">
      <c r="A13" t="s">
        <v>811</v>
      </c>
      <c r="B13" t="s">
        <v>812</v>
      </c>
      <c r="C13" t="str">
        <f>IF(OR('Section 2'!L13&lt;&gt;0,'Section 2'!N13&lt;&gt;0)=FALSE,"N/A",IF('Section 2'!C13&lt;&gt;"","PASS","FAIL"))</f>
        <v>N/A</v>
      </c>
      <c r="D13" t="s">
        <v>813</v>
      </c>
      <c r="E13" t="str">
        <f t="shared" si="0"/>
        <v/>
      </c>
    </row>
    <row r="14" spans="1:17" x14ac:dyDescent="0.55000000000000004">
      <c r="A14" t="s">
        <v>814</v>
      </c>
      <c r="B14" t="s">
        <v>815</v>
      </c>
      <c r="C14" t="str">
        <f>IF(OR('Section 2'!L14&lt;&gt;0,'Section 2'!N14&lt;&gt;0)=FALSE,"N/A",IF('Section 2'!C14&lt;&gt;"","PASS","FAIL"))</f>
        <v>N/A</v>
      </c>
      <c r="D14" t="s">
        <v>816</v>
      </c>
      <c r="E14" t="str">
        <f t="shared" si="0"/>
        <v/>
      </c>
    </row>
    <row r="15" spans="1:17" x14ac:dyDescent="0.55000000000000004">
      <c r="A15" t="s">
        <v>817</v>
      </c>
      <c r="B15" t="s">
        <v>818</v>
      </c>
      <c r="C15" t="str">
        <f>IF(OR('Section 2'!L15&lt;&gt;0,'Section 2'!N15&lt;&gt;0)=FALSE,"N/A",IF('Section 2'!C15&lt;&gt;"","PASS","FAIL"))</f>
        <v>N/A</v>
      </c>
      <c r="D15" t="s">
        <v>819</v>
      </c>
      <c r="E15" t="str">
        <f t="shared" si="0"/>
        <v/>
      </c>
    </row>
    <row r="16" spans="1:17" x14ac:dyDescent="0.55000000000000004">
      <c r="A16" t="s">
        <v>820</v>
      </c>
      <c r="B16" t="s">
        <v>821</v>
      </c>
      <c r="C16" t="str">
        <f>IF(OR('Section 2'!L12&lt;&gt;0,'Section 2'!N12&lt;&gt;0)=FALSE,"N/A",IF('Section 2'!H12&lt;&gt;"","PASS","FAIL"))</f>
        <v>N/A</v>
      </c>
      <c r="D16" t="s">
        <v>822</v>
      </c>
      <c r="E16" t="str">
        <f t="shared" si="0"/>
        <v/>
      </c>
    </row>
    <row r="17" spans="1:5" x14ac:dyDescent="0.55000000000000004">
      <c r="A17" t="s">
        <v>823</v>
      </c>
      <c r="B17" t="s">
        <v>824</v>
      </c>
      <c r="C17" t="str">
        <f>IF(OR('Section 2'!L13&lt;&gt;0,'Section 2'!N13&lt;&gt;0)=FALSE,"N/A",IF('Section 2'!H13&lt;&gt;"","PASS","FAIL"))</f>
        <v>N/A</v>
      </c>
      <c r="D17" t="s">
        <v>825</v>
      </c>
      <c r="E17" t="str">
        <f t="shared" si="0"/>
        <v/>
      </c>
    </row>
    <row r="18" spans="1:5" x14ac:dyDescent="0.55000000000000004">
      <c r="A18" t="s">
        <v>826</v>
      </c>
      <c r="B18" t="s">
        <v>827</v>
      </c>
      <c r="C18" t="str">
        <f>IF(OR('Section 2'!L14&lt;&gt;0,'Section 2'!N14&lt;&gt;0)=FALSE,"N/A",IF('Section 2'!H14&lt;&gt;"","PASS","FAIL"))</f>
        <v>N/A</v>
      </c>
      <c r="D18" t="s">
        <v>828</v>
      </c>
      <c r="E18" t="str">
        <f t="shared" si="0"/>
        <v/>
      </c>
    </row>
    <row r="19" spans="1:5" x14ac:dyDescent="0.55000000000000004">
      <c r="A19" t="s">
        <v>829</v>
      </c>
      <c r="B19" t="s">
        <v>830</v>
      </c>
      <c r="C19" t="str">
        <f>IF(OR('Section 2'!L15&lt;&gt;0,'Section 2'!N15&lt;&gt;0)=FALSE,"N/A",IF('Section 2'!H15&lt;&gt;"","PASS","FAIL"))</f>
        <v>N/A</v>
      </c>
      <c r="D19" t="s">
        <v>831</v>
      </c>
      <c r="E19" t="str">
        <f t="shared" si="0"/>
        <v/>
      </c>
    </row>
    <row r="20" spans="1:5" x14ac:dyDescent="0.55000000000000004">
      <c r="A20" t="s">
        <v>832</v>
      </c>
      <c r="B20" t="s">
        <v>833</v>
      </c>
      <c r="C20" t="str">
        <f>IF(OR('Section 2'!L21&lt;&gt;0,'Section 2'!N21&lt;&gt;0)=FALSE,"N/A",IF('Section 2'!C21&lt;&gt;"","PASS","FAIL"))</f>
        <v>N/A</v>
      </c>
      <c r="D20" t="s">
        <v>834</v>
      </c>
      <c r="E20" t="str">
        <f t="shared" si="0"/>
        <v/>
      </c>
    </row>
    <row r="21" spans="1:5" x14ac:dyDescent="0.55000000000000004">
      <c r="A21" t="s">
        <v>835</v>
      </c>
      <c r="B21" t="s">
        <v>836</v>
      </c>
      <c r="C21" t="str">
        <f>IF(OR('Section 2'!L22&lt;&gt;0,'Section 2'!N22&lt;&gt;0)=FALSE,"N/A",IF('Section 2'!C22&lt;&gt;"","PASS","FAIL"))</f>
        <v>N/A</v>
      </c>
      <c r="D21" t="s">
        <v>837</v>
      </c>
      <c r="E21" t="str">
        <f t="shared" si="0"/>
        <v/>
      </c>
    </row>
    <row r="22" spans="1:5" x14ac:dyDescent="0.55000000000000004">
      <c r="A22" t="s">
        <v>838</v>
      </c>
      <c r="B22" t="s">
        <v>839</v>
      </c>
      <c r="C22" t="str">
        <f>IF(OR('Section 2'!L23&lt;&gt;0,'Section 2'!N23&lt;&gt;0)=FALSE,"N/A",IF('Section 2'!C23&lt;&gt;"","PASS","FAIL"))</f>
        <v>N/A</v>
      </c>
      <c r="D22" t="s">
        <v>840</v>
      </c>
      <c r="E22" t="str">
        <f t="shared" si="0"/>
        <v/>
      </c>
    </row>
    <row r="23" spans="1:5" x14ac:dyDescent="0.55000000000000004">
      <c r="A23" t="s">
        <v>841</v>
      </c>
      <c r="B23" t="s">
        <v>842</v>
      </c>
      <c r="C23" t="str">
        <f>IF(OR('Section 2'!L21&lt;&gt;0,'Section 2'!N21&lt;&gt;0)=FALSE,"N/A",IF('Section 2'!H21&lt;&gt;"","PASS","FAIL"))</f>
        <v>N/A</v>
      </c>
      <c r="D23" t="s">
        <v>843</v>
      </c>
      <c r="E23" t="str">
        <f t="shared" si="0"/>
        <v/>
      </c>
    </row>
    <row r="24" spans="1:5" x14ac:dyDescent="0.55000000000000004">
      <c r="A24" t="s">
        <v>844</v>
      </c>
      <c r="B24" t="s">
        <v>845</v>
      </c>
      <c r="C24" t="str">
        <f>IF(OR('Section 2'!L22&lt;&gt;0,'Section 2'!N22&lt;&gt;0)=FALSE,"N/A",IF('Section 2'!H22&lt;&gt;"","PASS","FAIL"))</f>
        <v>N/A</v>
      </c>
      <c r="D24" t="s">
        <v>846</v>
      </c>
      <c r="E24" t="str">
        <f t="shared" si="0"/>
        <v/>
      </c>
    </row>
    <row r="25" spans="1:5" x14ac:dyDescent="0.55000000000000004">
      <c r="A25" t="s">
        <v>847</v>
      </c>
      <c r="B25" t="s">
        <v>848</v>
      </c>
      <c r="C25" t="str">
        <f>IF(OR('Section 2'!L23&lt;&gt;0,'Section 2'!N23&lt;&gt;0)=FALSE,"N/A",IF('Section 2'!H23&lt;&gt;"","PASS","FAIL"))</f>
        <v>N/A</v>
      </c>
      <c r="D25" t="s">
        <v>849</v>
      </c>
      <c r="E25" t="str">
        <f t="shared" si="0"/>
        <v/>
      </c>
    </row>
    <row r="26" spans="1:5" x14ac:dyDescent="0.55000000000000004">
      <c r="A26" t="s">
        <v>850</v>
      </c>
      <c r="B26" t="s">
        <v>851</v>
      </c>
      <c r="C26" t="str">
        <f ca="1">IF(ABS('Section 2'!N29-'Section 3'!O50)&lt;=Parameters!I6,"PASS","FAIL")</f>
        <v>PASS</v>
      </c>
      <c r="D26" t="s">
        <v>852</v>
      </c>
      <c r="E26" t="str">
        <f t="shared" ca="1" si="0"/>
        <v/>
      </c>
    </row>
    <row r="27" spans="1:5" x14ac:dyDescent="0.55000000000000004">
      <c r="A27" t="s">
        <v>853</v>
      </c>
      <c r="B27" t="s">
        <v>854</v>
      </c>
      <c r="C27" t="str">
        <f ca="1">IF(OR('Section 4'!F8="",'Section 4'!F8=0)=TRUE,"N/A",IF('Section 4'!C8="","FAIL","PASS"))</f>
        <v>N/A</v>
      </c>
      <c r="D27" t="s">
        <v>855</v>
      </c>
      <c r="E27" t="str">
        <f t="shared" ca="1" si="0"/>
        <v/>
      </c>
    </row>
    <row r="28" spans="1:5" x14ac:dyDescent="0.55000000000000004">
      <c r="A28" t="s">
        <v>856</v>
      </c>
      <c r="B28" t="s">
        <v>857</v>
      </c>
      <c r="C28" t="str">
        <f ca="1">IF(OR('Section 4'!F9="",'Section 4'!F9=0)=TRUE,"N/A",IF('Section 4'!C9="","FAIL","PASS"))</f>
        <v>N/A</v>
      </c>
      <c r="D28" t="s">
        <v>858</v>
      </c>
      <c r="E28" t="str">
        <f t="shared" ca="1" si="0"/>
        <v/>
      </c>
    </row>
    <row r="29" spans="1:5" x14ac:dyDescent="0.55000000000000004">
      <c r="A29" t="s">
        <v>859</v>
      </c>
      <c r="B29" t="s">
        <v>860</v>
      </c>
      <c r="C29" t="str">
        <f ca="1">IF(OR('Section 4'!F11="",'Section 4'!F11=0)=TRUE,"N/A",IF('Section 4'!C11="","FAIL","PASS"))</f>
        <v>N/A</v>
      </c>
      <c r="D29" t="s">
        <v>861</v>
      </c>
      <c r="E29" t="str">
        <f t="shared" ca="1" si="0"/>
        <v/>
      </c>
    </row>
    <row r="30" spans="1:5" x14ac:dyDescent="0.55000000000000004">
      <c r="A30" t="s">
        <v>862</v>
      </c>
      <c r="B30" t="s">
        <v>863</v>
      </c>
      <c r="C30" t="str">
        <f ca="1">IF(OR('Section 4'!F12="",'Section 4'!F12=0)=TRUE,"N/A",IF('Section 4'!C12="","FAIL","PASS"))</f>
        <v>N/A</v>
      </c>
      <c r="D30" t="s">
        <v>864</v>
      </c>
      <c r="E30" t="str">
        <f t="shared" ca="1" si="0"/>
        <v/>
      </c>
    </row>
    <row r="31" spans="1:5" x14ac:dyDescent="0.55000000000000004">
      <c r="A31" t="s">
        <v>865</v>
      </c>
      <c r="B31" t="s">
        <v>866</v>
      </c>
      <c r="C31" t="str">
        <f ca="1">IF(OR('Section 4'!F13="",'Section 4'!F13=0)=TRUE,"N/A",IF('Section 4'!C13="","FAIL","PASS"))</f>
        <v>N/A</v>
      </c>
      <c r="D31" t="s">
        <v>867</v>
      </c>
      <c r="E31" t="str">
        <f t="shared" ca="1" si="0"/>
        <v/>
      </c>
    </row>
    <row r="32" spans="1:5" x14ac:dyDescent="0.55000000000000004">
      <c r="A32" t="s">
        <v>868</v>
      </c>
      <c r="B32" t="s">
        <v>869</v>
      </c>
      <c r="C32" t="str">
        <f ca="1">IF(OR('Section 4'!F28="",'Section 4'!F28=0)=TRUE,"N/A",IF('Section 4'!C28="","FAIL","PASS"))</f>
        <v>N/A</v>
      </c>
      <c r="D32" t="s">
        <v>870</v>
      </c>
      <c r="E32" t="str">
        <f t="shared" ca="1" si="0"/>
        <v/>
      </c>
    </row>
    <row r="33" spans="1:5" x14ac:dyDescent="0.55000000000000004">
      <c r="A33" t="s">
        <v>871</v>
      </c>
      <c r="B33" t="s">
        <v>872</v>
      </c>
      <c r="C33" t="str">
        <f ca="1">IF(OR('Section 4'!F29="",'Section 4'!F29=0)=TRUE,"N/A",IF('Section 4'!C29="","FAIL","PASS"))</f>
        <v>N/A</v>
      </c>
      <c r="D33" t="s">
        <v>873</v>
      </c>
      <c r="E33" t="str">
        <f t="shared" ca="1" si="0"/>
        <v/>
      </c>
    </row>
    <row r="34" spans="1:5" x14ac:dyDescent="0.55000000000000004">
      <c r="A34" t="s">
        <v>874</v>
      </c>
      <c r="B34" t="s">
        <v>875</v>
      </c>
      <c r="C34" t="str">
        <f ca="1">IF(OR('Section 4'!N21="",'Section 4'!N21=0)=TRUE,"N/A",IF('Section 4'!J21="","FAIL","PASS"))</f>
        <v>N/A</v>
      </c>
      <c r="D34" t="s">
        <v>876</v>
      </c>
      <c r="E34" t="str">
        <f t="shared" ca="1" si="0"/>
        <v/>
      </c>
    </row>
    <row r="35" spans="1:5" x14ac:dyDescent="0.55000000000000004">
      <c r="A35" t="s">
        <v>877</v>
      </c>
      <c r="B35" t="s">
        <v>878</v>
      </c>
      <c r="C35" t="str">
        <f ca="1">IF(OR('Section 4'!N22="",'Section 4'!N22=0)=TRUE,"N/A",IF('Section 4'!J22="","FAIL","PASS"))</f>
        <v>N/A</v>
      </c>
      <c r="D35" t="s">
        <v>879</v>
      </c>
      <c r="E35" t="str">
        <f t="shared" ca="1" si="0"/>
        <v/>
      </c>
    </row>
    <row r="36" spans="1:5" x14ac:dyDescent="0.55000000000000004">
      <c r="A36" t="s">
        <v>880</v>
      </c>
      <c r="B36" t="s">
        <v>881</v>
      </c>
      <c r="C36" t="str">
        <f ca="1">IF(OR('Section 4'!N24="",'Section 4'!N24=0)=TRUE,"N/A",IF('Section 4'!J24="","FAIL","PASS"))</f>
        <v>N/A</v>
      </c>
      <c r="D36" t="s">
        <v>882</v>
      </c>
      <c r="E36" t="str">
        <f t="shared" ca="1" si="0"/>
        <v/>
      </c>
    </row>
    <row r="37" spans="1:5" x14ac:dyDescent="0.55000000000000004">
      <c r="A37" t="s">
        <v>883</v>
      </c>
      <c r="B37" t="s">
        <v>884</v>
      </c>
      <c r="C37" t="str">
        <f ca="1">IF(OR('Section 4'!N25="",'Section 4'!N25=0)=TRUE,"N/A",IF('Section 4'!J25="","FAIL","PASS"))</f>
        <v>N/A</v>
      </c>
      <c r="D37" t="s">
        <v>885</v>
      </c>
      <c r="E37" t="str">
        <f t="shared" ca="1" si="0"/>
        <v/>
      </c>
    </row>
    <row r="38" spans="1:5" x14ac:dyDescent="0.55000000000000004">
      <c r="A38" t="s">
        <v>886</v>
      </c>
      <c r="B38" t="s">
        <v>887</v>
      </c>
      <c r="C38" t="str">
        <f ca="1">IF(OR('Section 4'!N29="",'Section 4'!N29=0)=TRUE,"N/A",IF('Section 4'!J29="","FAIL","PASS"))</f>
        <v>N/A</v>
      </c>
      <c r="D38" t="s">
        <v>888</v>
      </c>
      <c r="E38" t="str">
        <f t="shared" ca="1" si="0"/>
        <v/>
      </c>
    </row>
    <row r="39" spans="1:5" x14ac:dyDescent="0.55000000000000004">
      <c r="A39" t="s">
        <v>889</v>
      </c>
      <c r="B39" t="s">
        <v>890</v>
      </c>
      <c r="C39" t="str">
        <f ca="1">IF(OR('Section 4'!N37="",'Section 4'!N37=0)=TRUE,"N/A",IF('Section 4'!J37="","FAIL","PASS"))</f>
        <v>N/A</v>
      </c>
      <c r="D39" t="s">
        <v>891</v>
      </c>
      <c r="E39" t="str">
        <f t="shared" ref="E39" ca="1" si="1">IF(C39="FAIL",D39&amp;CHAR(10)&amp;CHAR(10),"")</f>
        <v/>
      </c>
    </row>
    <row r="40" spans="1:5" x14ac:dyDescent="0.55000000000000004">
      <c r="A40" t="s">
        <v>892</v>
      </c>
      <c r="B40" t="s">
        <v>893</v>
      </c>
      <c r="C40" t="str">
        <f ca="1">IF(OR('Section 4'!N38="",'Section 4'!N38=0)=TRUE,"N/A",IF('Section 4'!J38="","FAIL","PASS"))</f>
        <v>N/A</v>
      </c>
      <c r="D40" t="s">
        <v>894</v>
      </c>
      <c r="E40" t="str">
        <f t="shared" ca="1" si="0"/>
        <v/>
      </c>
    </row>
    <row r="41" spans="1:5" x14ac:dyDescent="0.55000000000000004">
      <c r="A41" t="s">
        <v>895</v>
      </c>
      <c r="B41" t="s">
        <v>896</v>
      </c>
      <c r="C41" t="str">
        <f ca="1">IF(OR('Section 4'!N39="",'Section 4'!N39=0)=TRUE,"N/A",IF('Section 4'!J39="","FAIL","PASS"))</f>
        <v>N/A</v>
      </c>
      <c r="D41" t="s">
        <v>897</v>
      </c>
      <c r="E41" t="str">
        <f t="shared" ca="1" si="0"/>
        <v/>
      </c>
    </row>
    <row r="42" spans="1:5" x14ac:dyDescent="0.55000000000000004">
      <c r="A42" t="s">
        <v>898</v>
      </c>
      <c r="B42" t="s">
        <v>899</v>
      </c>
      <c r="C42" t="str">
        <f ca="1">IF(OR('Section 4'!N40="",'Section 4'!N40=0)=TRUE,"N/A",IF('Section 4'!J40="","FAIL","PASS"))</f>
        <v>N/A</v>
      </c>
      <c r="D42" t="s">
        <v>900</v>
      </c>
      <c r="E42" t="str">
        <f t="shared" ca="1" si="0"/>
        <v/>
      </c>
    </row>
    <row r="43" spans="1:5" x14ac:dyDescent="0.55000000000000004">
      <c r="A43" t="s">
        <v>901</v>
      </c>
      <c r="B43" t="s">
        <v>902</v>
      </c>
      <c r="C43" t="str">
        <f ca="1">IF(OR('Section 4'!N41="",'Section 4'!N41=0)=TRUE,"N/A",IF('Section 4'!J41="","FAIL","PASS"))</f>
        <v>N/A</v>
      </c>
      <c r="D43" t="s">
        <v>903</v>
      </c>
      <c r="E43" t="str">
        <f t="shared" ca="1" si="0"/>
        <v/>
      </c>
    </row>
    <row r="44" spans="1:5" x14ac:dyDescent="0.55000000000000004">
      <c r="A44" t="s">
        <v>904</v>
      </c>
      <c r="B44" t="s">
        <v>905</v>
      </c>
      <c r="C44" t="str">
        <f ca="1">IF(OR('Section 4'!N42="",'Section 4'!N42=0)=TRUE,"N/A",IF('Section 4'!J42="","FAIL","PASS"))</f>
        <v>N/A</v>
      </c>
      <c r="D44" t="s">
        <v>906</v>
      </c>
      <c r="E44" t="str">
        <f t="shared" ca="1" si="0"/>
        <v/>
      </c>
    </row>
    <row r="45" spans="1:5" x14ac:dyDescent="0.55000000000000004">
      <c r="A45" t="s">
        <v>907</v>
      </c>
      <c r="B45" t="s">
        <v>908</v>
      </c>
      <c r="C45" t="str">
        <f>IF(AND('Section 5'!F22="",'Section 5'!F26="",'Section 5'!F27="",'Section 5'!F28="",'Section 5'!F33="",'Section 5'!F34="",'Section 5'!F35="",'Section 5'!F36="",'Section 5'!F37="")=TRUE,"N/A",IF('Section 5'!D15="","FAIL","PASS"))</f>
        <v>N/A</v>
      </c>
      <c r="D45" t="s">
        <v>909</v>
      </c>
      <c r="E45" t="str">
        <f t="shared" si="0"/>
        <v/>
      </c>
    </row>
    <row r="46" spans="1:5" x14ac:dyDescent="0.55000000000000004">
      <c r="A46" t="s">
        <v>910</v>
      </c>
      <c r="B46" t="s">
        <v>911</v>
      </c>
      <c r="C46" t="str">
        <f>IF(AND(C45="N/A",'Section 5'!D15="")=TRUE,"N/A",IF('Section 5'!C18="","FAIL","PASS"))</f>
        <v>N/A</v>
      </c>
      <c r="D46" t="s">
        <v>912</v>
      </c>
      <c r="E46" t="str">
        <f t="shared" si="0"/>
        <v/>
      </c>
    </row>
    <row r="47" spans="1:5" x14ac:dyDescent="0.55000000000000004">
      <c r="A47" t="s">
        <v>913</v>
      </c>
      <c r="B47" t="s">
        <v>914</v>
      </c>
      <c r="C47" t="str">
        <f>IF(AND('Section 5'!N22="",'Section 5'!N26="",'Section 5'!N27="",'Section 5'!N28="",'Section 5'!N33="",'Section 5'!N34="",'Section 5'!N35="",'Section 5'!N36="",'Section 5'!N37="")=TRUE,"N/A",IF('Section 5'!K15="","FAIL","PASS"))</f>
        <v>N/A</v>
      </c>
      <c r="D47" t="s">
        <v>915</v>
      </c>
      <c r="E47" t="str">
        <f t="shared" si="0"/>
        <v/>
      </c>
    </row>
    <row r="48" spans="1:5" x14ac:dyDescent="0.55000000000000004">
      <c r="A48" t="s">
        <v>916</v>
      </c>
      <c r="B48" t="s">
        <v>917</v>
      </c>
      <c r="C48" t="str">
        <f>IF(AND(C47="N/A",'Section 5'!K15="")=TRUE,"N/A",IF('Section 5'!J18="","FAIL","PASS"))</f>
        <v>N/A</v>
      </c>
      <c r="D48" t="s">
        <v>918</v>
      </c>
      <c r="E48" t="str">
        <f t="shared" si="0"/>
        <v/>
      </c>
    </row>
    <row r="49" spans="1:5" x14ac:dyDescent="0.55000000000000004">
      <c r="A49" t="s">
        <v>919</v>
      </c>
      <c r="B49" t="s">
        <v>920</v>
      </c>
      <c r="C49" t="str">
        <f>IF('Section 5'!F26="","N/A",IF('Section 5'!C26="","FAIL","PASS"))</f>
        <v>N/A</v>
      </c>
      <c r="D49" t="s">
        <v>921</v>
      </c>
      <c r="E49" t="str">
        <f t="shared" si="0"/>
        <v/>
      </c>
    </row>
    <row r="50" spans="1:5" x14ac:dyDescent="0.55000000000000004">
      <c r="A50" t="s">
        <v>922</v>
      </c>
      <c r="B50" t="s">
        <v>923</v>
      </c>
      <c r="C50" t="str">
        <f>IF('Section 5'!F27="","N/A",IF('Section 5'!C27="","FAIL","PASS"))</f>
        <v>N/A</v>
      </c>
      <c r="D50" t="s">
        <v>924</v>
      </c>
      <c r="E50" t="str">
        <f t="shared" si="0"/>
        <v/>
      </c>
    </row>
    <row r="51" spans="1:5" x14ac:dyDescent="0.55000000000000004">
      <c r="A51" t="s">
        <v>925</v>
      </c>
      <c r="B51" t="s">
        <v>926</v>
      </c>
      <c r="C51" t="str">
        <f>IF('Section 5'!F28="","N/A",IF('Section 5'!C28="","FAIL","PASS"))</f>
        <v>N/A</v>
      </c>
      <c r="D51" t="s">
        <v>927</v>
      </c>
      <c r="E51" t="str">
        <f t="shared" si="0"/>
        <v/>
      </c>
    </row>
    <row r="52" spans="1:5" x14ac:dyDescent="0.55000000000000004">
      <c r="A52" t="s">
        <v>928</v>
      </c>
      <c r="B52" t="s">
        <v>929</v>
      </c>
      <c r="C52" t="str">
        <f>IF('Section 5'!F33="","N/A",IF('Section 5'!C33="","FAIL","PASS"))</f>
        <v>N/A</v>
      </c>
      <c r="D52" t="s">
        <v>930</v>
      </c>
      <c r="E52" t="str">
        <f t="shared" si="0"/>
        <v/>
      </c>
    </row>
    <row r="53" spans="1:5" x14ac:dyDescent="0.55000000000000004">
      <c r="A53" t="s">
        <v>931</v>
      </c>
      <c r="B53" t="s">
        <v>932</v>
      </c>
      <c r="C53" t="str">
        <f>IF('Section 5'!F34="","N/A",IF('Section 5'!C34="","FAIL","PASS"))</f>
        <v>N/A</v>
      </c>
      <c r="D53" t="s">
        <v>933</v>
      </c>
      <c r="E53" t="str">
        <f t="shared" si="0"/>
        <v/>
      </c>
    </row>
    <row r="54" spans="1:5" x14ac:dyDescent="0.55000000000000004">
      <c r="A54" t="s">
        <v>934</v>
      </c>
      <c r="B54" t="s">
        <v>935</v>
      </c>
      <c r="C54" t="str">
        <f>IF('Section 5'!F35="","N/A",IF('Section 5'!C35="","FAIL","PASS"))</f>
        <v>N/A</v>
      </c>
      <c r="D54" t="s">
        <v>936</v>
      </c>
      <c r="E54" t="str">
        <f t="shared" si="0"/>
        <v/>
      </c>
    </row>
    <row r="55" spans="1:5" x14ac:dyDescent="0.55000000000000004">
      <c r="A55" t="s">
        <v>937</v>
      </c>
      <c r="B55" t="s">
        <v>938</v>
      </c>
      <c r="C55" t="str">
        <f>IF('Section 5'!F36="","N/A",IF('Section 5'!C36="","FAIL","PASS"))</f>
        <v>N/A</v>
      </c>
      <c r="D55" t="s">
        <v>939</v>
      </c>
      <c r="E55" t="str">
        <f t="shared" si="0"/>
        <v/>
      </c>
    </row>
    <row r="56" spans="1:5" x14ac:dyDescent="0.55000000000000004">
      <c r="A56" t="s">
        <v>940</v>
      </c>
      <c r="B56" t="s">
        <v>941</v>
      </c>
      <c r="C56" t="str">
        <f>IF('Section 5'!F37="","N/A",IF('Section 5'!C37="","FAIL","PASS"))</f>
        <v>N/A</v>
      </c>
      <c r="D56" t="s">
        <v>942</v>
      </c>
      <c r="E56" t="str">
        <f t="shared" si="0"/>
        <v/>
      </c>
    </row>
    <row r="57" spans="1:5" x14ac:dyDescent="0.55000000000000004">
      <c r="A57" t="s">
        <v>943</v>
      </c>
      <c r="B57" t="s">
        <v>944</v>
      </c>
      <c r="C57" t="str">
        <f>IF('Section 5'!N26="","N/A",IF('Section 5'!J26="","FAIL","PASS"))</f>
        <v>N/A</v>
      </c>
      <c r="D57" t="s">
        <v>945</v>
      </c>
      <c r="E57" t="str">
        <f t="shared" si="0"/>
        <v/>
      </c>
    </row>
    <row r="58" spans="1:5" x14ac:dyDescent="0.55000000000000004">
      <c r="A58" t="s">
        <v>946</v>
      </c>
      <c r="B58" t="s">
        <v>947</v>
      </c>
      <c r="C58" t="str">
        <f>IF('Section 5'!N27="","N/A",IF('Section 5'!J27="","FAIL","PASS"))</f>
        <v>N/A</v>
      </c>
      <c r="D58" t="s">
        <v>948</v>
      </c>
      <c r="E58" t="str">
        <f t="shared" si="0"/>
        <v/>
      </c>
    </row>
    <row r="59" spans="1:5" x14ac:dyDescent="0.55000000000000004">
      <c r="A59" t="s">
        <v>949</v>
      </c>
      <c r="B59" t="s">
        <v>950</v>
      </c>
      <c r="C59" t="str">
        <f>IF('Section 5'!N28="","N/A",IF('Section 5'!J28="","FAIL","PASS"))</f>
        <v>N/A</v>
      </c>
      <c r="D59" t="s">
        <v>951</v>
      </c>
      <c r="E59" t="str">
        <f t="shared" si="0"/>
        <v/>
      </c>
    </row>
    <row r="60" spans="1:5" x14ac:dyDescent="0.55000000000000004">
      <c r="A60" t="s">
        <v>952</v>
      </c>
      <c r="B60" t="s">
        <v>953</v>
      </c>
      <c r="C60" t="str">
        <f>IF('Section 5'!N33="","N/A",IF('Section 5'!J33="","FAIL","PASS"))</f>
        <v>N/A</v>
      </c>
      <c r="D60" t="s">
        <v>954</v>
      </c>
      <c r="E60" t="str">
        <f t="shared" si="0"/>
        <v/>
      </c>
    </row>
    <row r="61" spans="1:5" x14ac:dyDescent="0.55000000000000004">
      <c r="A61" t="s">
        <v>955</v>
      </c>
      <c r="B61" t="s">
        <v>956</v>
      </c>
      <c r="C61" t="str">
        <f>IF('Section 5'!N34="","N/A",IF('Section 5'!J34="","FAIL","PASS"))</f>
        <v>N/A</v>
      </c>
      <c r="D61" t="s">
        <v>957</v>
      </c>
      <c r="E61" t="str">
        <f t="shared" si="0"/>
        <v/>
      </c>
    </row>
    <row r="62" spans="1:5" x14ac:dyDescent="0.55000000000000004">
      <c r="A62" t="s">
        <v>958</v>
      </c>
      <c r="B62" t="s">
        <v>959</v>
      </c>
      <c r="C62" t="str">
        <f>IF('Section 5'!N35="","N/A",IF('Section 5'!J35="","FAIL","PASS"))</f>
        <v>N/A</v>
      </c>
      <c r="D62" t="s">
        <v>960</v>
      </c>
      <c r="E62" t="str">
        <f t="shared" si="0"/>
        <v/>
      </c>
    </row>
    <row r="63" spans="1:5" x14ac:dyDescent="0.55000000000000004">
      <c r="A63" t="s">
        <v>961</v>
      </c>
      <c r="B63" t="s">
        <v>962</v>
      </c>
      <c r="C63" t="str">
        <f>IF('Section 5'!N36="","N/A",IF('Section 5'!J36="","FAIL","PASS"))</f>
        <v>N/A</v>
      </c>
      <c r="D63" t="s">
        <v>963</v>
      </c>
      <c r="E63" t="str">
        <f t="shared" si="0"/>
        <v/>
      </c>
    </row>
    <row r="64" spans="1:5" x14ac:dyDescent="0.55000000000000004">
      <c r="A64" t="s">
        <v>964</v>
      </c>
      <c r="B64" t="s">
        <v>965</v>
      </c>
      <c r="C64" t="str">
        <f>IF('Section 5'!N37="","N/A",IF('Section 5'!J37="","FAIL","PASS"))</f>
        <v>N/A</v>
      </c>
      <c r="D64" t="s">
        <v>966</v>
      </c>
      <c r="E64" t="str">
        <f t="shared" si="0"/>
        <v/>
      </c>
    </row>
    <row r="65" spans="1:17" x14ac:dyDescent="0.55000000000000004">
      <c r="A65" t="s">
        <v>967</v>
      </c>
      <c r="B65" t="s">
        <v>968</v>
      </c>
      <c r="C65" t="str">
        <f>IF('Section 6'!B12="","FAIL","PASS")</f>
        <v>FAIL</v>
      </c>
      <c r="D65" t="s">
        <v>969</v>
      </c>
      <c r="E65" t="str">
        <f t="shared" si="0"/>
        <v xml:space="preserve">The related party transaction box at Section 6 has been left blank. This box requires completion - if there is nothing to report then please confirm this by entering 'None'.
</v>
      </c>
    </row>
    <row r="66" spans="1:17" x14ac:dyDescent="0.55000000000000004">
      <c r="A66" s="109" t="s">
        <v>970</v>
      </c>
      <c r="B66" t="s">
        <v>971</v>
      </c>
      <c r="C66" t="str">
        <f ca="1">IF('Section 3'!F24=0,"N/A",IF('Section 6'!B23="","FAIL","PASS"))</f>
        <v>N/A</v>
      </c>
      <c r="D66" t="s">
        <v>972</v>
      </c>
      <c r="E66" t="str">
        <f t="shared" ca="1" si="0"/>
        <v/>
      </c>
    </row>
    <row r="67" spans="1:17" x14ac:dyDescent="0.55000000000000004">
      <c r="A67" s="109" t="s">
        <v>973</v>
      </c>
      <c r="B67" t="s">
        <v>974</v>
      </c>
      <c r="C67" t="str">
        <f ca="1">IF(OR(C80="FAIL",COUNTIF(C83:C93,"FAIL")&gt;0)=FALSE,"N/A",IF('Section 6'!B35="","FAIL","PASS"))</f>
        <v>N/A</v>
      </c>
      <c r="D67" t="s">
        <v>975</v>
      </c>
      <c r="E67" t="str">
        <f t="shared" ca="1" si="0"/>
        <v/>
      </c>
    </row>
    <row r="70" spans="1:17" x14ac:dyDescent="0.55000000000000004">
      <c r="A70" s="305" t="s">
        <v>976</v>
      </c>
      <c r="B70" s="305"/>
      <c r="C70" s="305"/>
      <c r="D70" s="305"/>
      <c r="E70" s="305"/>
      <c r="F70" s="305"/>
      <c r="G70" s="305"/>
      <c r="H70" s="305"/>
      <c r="I70" s="305"/>
      <c r="J70" s="305"/>
      <c r="K70" s="305"/>
      <c r="L70" s="305"/>
      <c r="M70" s="305"/>
      <c r="N70" s="305"/>
      <c r="O70" s="305"/>
      <c r="P70" s="305"/>
      <c r="Q70" s="305"/>
    </row>
    <row r="72" spans="1:17" x14ac:dyDescent="0.55000000000000004">
      <c r="A72" s="35" t="s">
        <v>780</v>
      </c>
      <c r="B72" s="111" t="s">
        <v>781</v>
      </c>
      <c r="C72" s="35" t="s">
        <v>782</v>
      </c>
      <c r="D72" s="35" t="s">
        <v>783</v>
      </c>
    </row>
    <row r="73" spans="1:17" x14ac:dyDescent="0.55000000000000004">
      <c r="A73" t="s">
        <v>977</v>
      </c>
      <c r="B73" t="s">
        <v>978</v>
      </c>
      <c r="C73" t="str">
        <f>IF(OR(C4="FAIL",C5="FAIL"),"N/A",IF('Section 1'!G5=VLOOKUP('Section 1'!N5,BRANCHES,2,FALSE),"PASS","FAIL"))</f>
        <v>N/A</v>
      </c>
      <c r="D73" t="s">
        <v>979</v>
      </c>
      <c r="E73" t="str">
        <f t="shared" ref="E73:E93" si="2">IF(C73="FAIL",D73&amp;CHAR(10)&amp;CHAR(10),"")</f>
        <v/>
      </c>
    </row>
    <row r="74" spans="1:17" x14ac:dyDescent="0.55000000000000004">
      <c r="A74" t="s">
        <v>980</v>
      </c>
      <c r="B74" t="s">
        <v>981</v>
      </c>
      <c r="C74" t="str">
        <f>IF(OR(C4="FAIL",C5="FAIL"),"N/A",IF('Section 1'!G7=VLOOKUP('Section 1'!N5,BRANCHES,3,FALSE),"PASS","FAIL"))</f>
        <v>N/A</v>
      </c>
      <c r="D74" t="s">
        <v>982</v>
      </c>
      <c r="E74" t="str">
        <f t="shared" si="2"/>
        <v/>
      </c>
    </row>
    <row r="75" spans="1:17" x14ac:dyDescent="0.55000000000000004">
      <c r="A75" t="s">
        <v>983</v>
      </c>
      <c r="B75" t="s">
        <v>984</v>
      </c>
      <c r="C75" t="str">
        <f>IF(C6="PASS",IF(ISERROR(VLOOKUP('Section 1'!M7,CURRENCY,1,FALSE))=TRUE,"FAIL","PASS"),"N/A")</f>
        <v>PASS</v>
      </c>
      <c r="D75" t="s">
        <v>985</v>
      </c>
      <c r="E75" t="str">
        <f t="shared" si="2"/>
        <v/>
      </c>
    </row>
    <row r="76" spans="1:17" x14ac:dyDescent="0.55000000000000004">
      <c r="A76" t="s">
        <v>986</v>
      </c>
      <c r="B76" t="s">
        <v>987</v>
      </c>
      <c r="C76" t="str">
        <f>IF(OR('Section 2'!L12&lt;&gt;0,'Section 2'!N12&lt;&gt;0)=FALSE,"N/A",IF('Section 2'!F12&lt;&gt;"","PASS","FAIL"))</f>
        <v>N/A</v>
      </c>
      <c r="D76" t="s">
        <v>988</v>
      </c>
      <c r="E76" t="str">
        <f t="shared" si="2"/>
        <v/>
      </c>
    </row>
    <row r="77" spans="1:17" x14ac:dyDescent="0.55000000000000004">
      <c r="A77" t="s">
        <v>989</v>
      </c>
      <c r="B77" t="s">
        <v>990</v>
      </c>
      <c r="C77" t="str">
        <f>IF(OR('Section 2'!L13&lt;&gt;0,'Section 2'!N13&lt;&gt;0)=FALSE,"N/A",IF('Section 2'!F13&lt;&gt;"","PASS","FAIL"))</f>
        <v>N/A</v>
      </c>
      <c r="D77" t="s">
        <v>991</v>
      </c>
      <c r="E77" t="str">
        <f t="shared" si="2"/>
        <v/>
      </c>
    </row>
    <row r="78" spans="1:17" x14ac:dyDescent="0.55000000000000004">
      <c r="A78" t="s">
        <v>992</v>
      </c>
      <c r="B78" t="s">
        <v>993</v>
      </c>
      <c r="C78" t="str">
        <f>IF(OR('Section 2'!L14&lt;&gt;0,'Section 2'!N14&lt;&gt;0)=FALSE,"N/A",IF('Section 2'!F14&lt;&gt;"","PASS","FAIL"))</f>
        <v>N/A</v>
      </c>
      <c r="D78" t="s">
        <v>994</v>
      </c>
      <c r="E78" t="str">
        <f t="shared" si="2"/>
        <v/>
      </c>
    </row>
    <row r="79" spans="1:17" x14ac:dyDescent="0.55000000000000004">
      <c r="A79" t="s">
        <v>995</v>
      </c>
      <c r="B79" t="s">
        <v>996</v>
      </c>
      <c r="C79" t="str">
        <f>IF(OR('Section 2'!L15&lt;&gt;0,'Section 2'!N15&lt;&gt;0)=FALSE,"N/A",IF('Section 2'!F15&lt;&gt;"","PASS","FAIL"))</f>
        <v>N/A</v>
      </c>
      <c r="D79" t="s">
        <v>997</v>
      </c>
      <c r="E79" t="str">
        <f t="shared" si="2"/>
        <v/>
      </c>
    </row>
    <row r="80" spans="1:17" x14ac:dyDescent="0.55000000000000004">
      <c r="A80" t="s">
        <v>998</v>
      </c>
      <c r="B80" t="s">
        <v>999</v>
      </c>
      <c r="C80" t="str">
        <f>IF('Section 2'!N25&gt;50,"FAIL","PASS")</f>
        <v>PASS</v>
      </c>
      <c r="D80" t="s">
        <v>1000</v>
      </c>
      <c r="E80" t="str">
        <f t="shared" si="2"/>
        <v/>
      </c>
    </row>
    <row r="81" spans="1:5" x14ac:dyDescent="0.55000000000000004">
      <c r="A81" t="s">
        <v>1001</v>
      </c>
      <c r="B81" t="s">
        <v>1002</v>
      </c>
      <c r="C81" t="str">
        <f>IF(OR('Section 2'!L12&lt;0,'Section 2'!L13&lt;0,'Section 2'!L14&lt;0,'Section 2'!L15&lt;0,'Section 2'!L17&lt;0,'Section 2'!L21&lt;0,'Section 2'!L22&lt;0,'Section 2'!L23&lt;0,'Section 2'!L25&lt;0)=TRUE,"FAIL","PASS")</f>
        <v>PASS</v>
      </c>
      <c r="D81" t="s">
        <v>1003</v>
      </c>
      <c r="E81" t="str">
        <f t="shared" si="2"/>
        <v/>
      </c>
    </row>
    <row r="82" spans="1:5" x14ac:dyDescent="0.55000000000000004">
      <c r="A82" t="s">
        <v>1004</v>
      </c>
      <c r="B82" t="s">
        <v>1005</v>
      </c>
      <c r="C82" t="str">
        <f>IF(OR('Section 2'!N12&lt;0,'Section 2'!N13&lt;0,'Section 2'!N14&lt;0,'Section 2'!N15&lt;0,'Section 2'!N17&lt;0,'Section 2'!N21&lt;0,'Section 2'!N22&lt;0,'Section 2'!N23&lt;0,'Section 2'!N25&lt;0)=TRUE,"FAIL","PASS")</f>
        <v>PASS</v>
      </c>
      <c r="D82" t="s">
        <v>1006</v>
      </c>
      <c r="E82" t="str">
        <f t="shared" si="2"/>
        <v/>
      </c>
    </row>
    <row r="83" spans="1:5" x14ac:dyDescent="0.55000000000000004">
      <c r="A83" t="s">
        <v>1007</v>
      </c>
      <c r="B83" t="s">
        <v>1008</v>
      </c>
      <c r="C83" t="str">
        <f ca="1">IF(ABS('Section 3'!O9-'Section 3'!F9)&lt;=Parameters!I8,"PASS","FAIL")</f>
        <v>PASS</v>
      </c>
      <c r="D83" t="s">
        <v>1009</v>
      </c>
      <c r="E83" t="str">
        <f t="shared" ca="1" si="2"/>
        <v/>
      </c>
    </row>
    <row r="84" spans="1:5" x14ac:dyDescent="0.55000000000000004">
      <c r="A84" t="s">
        <v>1010</v>
      </c>
      <c r="B84" t="s">
        <v>1011</v>
      </c>
      <c r="C84" t="str">
        <f>IF(OR(C4="FAIL",C5="FAIL")=TRUE,"N/A",IF(VLOOKUP('Section 1'!N5,BRANCHES,4,FALSE)="YES","N/A",IF('Section 3'!F10&lt;&gt;0,"FAIL","PASS")))</f>
        <v>N/A</v>
      </c>
      <c r="D84" t="s">
        <v>1012</v>
      </c>
      <c r="E84" t="str">
        <f t="shared" si="2"/>
        <v/>
      </c>
    </row>
    <row r="85" spans="1:5" x14ac:dyDescent="0.55000000000000004">
      <c r="A85" t="s">
        <v>1013</v>
      </c>
      <c r="B85" t="s">
        <v>1014</v>
      </c>
      <c r="C85" t="str">
        <f ca="1">IF(ABS('Section 3'!F14-'Section 3'!O14-'Section 3'!O15)&lt;=Parameters!I9,"PASS","FAIL")</f>
        <v>PASS</v>
      </c>
      <c r="D85" t="s">
        <v>1015</v>
      </c>
      <c r="E85" t="str">
        <f t="shared" ca="1" si="2"/>
        <v/>
      </c>
    </row>
    <row r="86" spans="1:5" x14ac:dyDescent="0.55000000000000004">
      <c r="A86" t="s">
        <v>1016</v>
      </c>
      <c r="B86" t="s">
        <v>1017</v>
      </c>
      <c r="C86" t="str">
        <f ca="1">IF('Section 3'!F17-'Section 3'!O17&gt;-1,"PASS","FAIL")</f>
        <v>PASS</v>
      </c>
      <c r="D86" t="s">
        <v>1018</v>
      </c>
      <c r="E86" t="str">
        <f t="shared" ca="1" si="2"/>
        <v/>
      </c>
    </row>
    <row r="87" spans="1:5" x14ac:dyDescent="0.55000000000000004">
      <c r="A87" t="s">
        <v>1019</v>
      </c>
      <c r="B87" t="s">
        <v>1020</v>
      </c>
      <c r="C87" t="str">
        <f ca="1">IF(OR('Section 3'!F9&lt;0,'Section 3'!F10&lt;0,'Section 3'!F11&lt;0,'Section 3'!F14&lt;0,'Section 3'!F17&lt;0, 'Section 3'!F19&lt;0,'Section 3'!F22&lt;0,'Section 3'!F24&lt;0,'Section 3'!F28&lt;0,'Section 3'!F34&lt;0,'Section 3'!F35&lt;0,'Section 3'!F36&lt;0,'Section 3'!F37&lt;0,'Section 3'!F38&lt;0)=TRUE,"FAIL","PASS")</f>
        <v>PASS</v>
      </c>
      <c r="D87" t="s">
        <v>1021</v>
      </c>
      <c r="E87" t="str">
        <f t="shared" ca="1" si="2"/>
        <v/>
      </c>
    </row>
    <row r="88" spans="1:5" x14ac:dyDescent="0.55000000000000004">
      <c r="A88" t="s">
        <v>1022</v>
      </c>
      <c r="B88" t="s">
        <v>1023</v>
      </c>
      <c r="C88" t="str" cm="1">
        <f t="array" aca="1" ref="C88" ca="1">IF(OR('Section 3'!O9&lt;0,'Section 3'!O14&lt;0,'Section 3'!O15&lt;0,'Section 3'!O17&lt;0,'Section 3'!O26:O28&lt;0, 'Section 3'!O34&lt;0,'Section 3'!O35&lt;0,'Section 3'!O36&lt;0,'Section 3'!O37&lt;0,'Section 3'!O38&lt;0,'Section 3'!O39&lt;0,'Section 3'!O40&lt;0,'Section 3'!O42&lt;0)=TRUE,"FAIL","PASS")</f>
        <v>PASS</v>
      </c>
      <c r="D88" t="s">
        <v>1024</v>
      </c>
      <c r="E88" t="str">
        <f t="shared" ca="1" si="2"/>
        <v/>
      </c>
    </row>
    <row r="89" spans="1:5" x14ac:dyDescent="0.55000000000000004">
      <c r="A89" t="s">
        <v>1025</v>
      </c>
      <c r="B89" t="s">
        <v>1026</v>
      </c>
      <c r="C89" t="str">
        <f ca="1">IF(OR('Section 4'!F7&lt;0,'Section 4'!F8&lt;0,'Section 4'!F9&lt;0,'Section 4'!F11&lt;0,'Section 4'!F12&lt;0,'Section 4'!F13&lt;0,'Section 4'!F20&lt;0,'Section 4'!F21&lt;0,'Section 4'!F22&lt;0,'Section 4'!F23&lt;0,'Section 4'!F24&lt;0,'Section 4'!F25&lt;0,'Section 4'!F26&lt;0,'Section 4'!F28&lt;0,'Section 4'!F29&lt;0,'Section 4'!F37&lt;0,'Section 4'!F38&lt;0,'Section 4'!F39&lt;0,'Section 4'!F40&lt;0,'Section 4'!F41&lt;0,'Section 4'!F42&lt;0,'Section 4'!N6&lt;0,'Section 4'!N7&lt;0,'Section 4'!N8&lt;0,'Section 4'!N9&lt;0,'Section 4'!N10&lt;0,'Section 4'!N11&lt;0,'Section 4'!N12&lt;0,'Section 4'!N21&lt;0,'Section 4'!N22&lt;0,'Section 4'!N24&lt;0,'Section 4'!N25&lt;0,'Section 4'!N26&lt;0,'Section 4'!N27&lt;0,'Section 4'!N29&lt;0,'Section 4'!N37&lt;0,'Section 4'!N38&lt;0,'Section 4'!N39&lt;0,'Section 4'!N40&lt;0,'Section 4'!N41&lt;0,'Section 4'!N42&lt;0)=TRUE,"FAIL","PASS")</f>
        <v>PASS</v>
      </c>
      <c r="D89" t="s">
        <v>1027</v>
      </c>
      <c r="E89" t="str">
        <f t="shared" ca="1" si="2"/>
        <v/>
      </c>
    </row>
    <row r="90" spans="1:5" x14ac:dyDescent="0.55000000000000004">
      <c r="A90" t="s">
        <v>1028</v>
      </c>
      <c r="B90" t="s">
        <v>1029</v>
      </c>
      <c r="C90" t="str">
        <f>IF(OR('Section 5'!F22&lt;0,'Section 5'!N22&lt;0)=TRUE,"FAIL","PASS")</f>
        <v>PASS</v>
      </c>
      <c r="D90" t="s">
        <v>1030</v>
      </c>
      <c r="E90" t="str">
        <f t="shared" si="2"/>
        <v/>
      </c>
    </row>
    <row r="91" spans="1:5" x14ac:dyDescent="0.55000000000000004">
      <c r="A91" t="s">
        <v>1031</v>
      </c>
      <c r="B91" t="s">
        <v>1032</v>
      </c>
      <c r="C91" t="str">
        <f>IF(OR('Section 5'!F26&lt;0,'Section 5'!F27&lt;0,'Section 5'!F28&lt;0,'Section 5'!N26&lt;0,'Section 5'!N27&lt;0,'Section 5'!N28&lt;0)=TRUE,"FAIL","PASS")</f>
        <v>PASS</v>
      </c>
      <c r="D91" t="s">
        <v>1033</v>
      </c>
      <c r="E91" t="str">
        <f t="shared" si="2"/>
        <v/>
      </c>
    </row>
    <row r="92" spans="1:5" x14ac:dyDescent="0.55000000000000004">
      <c r="A92" t="s">
        <v>1034</v>
      </c>
      <c r="B92" t="s">
        <v>1035</v>
      </c>
      <c r="C92" t="str">
        <f>IF(OR('Section 5'!F33&lt;0,'Section 5'!F34&lt;0,'Section 5'!F35&lt;0,'Section 5'!F36&lt;0,'Section 5'!F37&lt;0,'Section 5'!N33&lt;0,'Section 5'!N34&lt;0,'Section 5'!N35&lt;0,'Section 5'!N36&lt;0,'Section 5'!N37&lt;0)=TRUE,"FAIL","PASS")</f>
        <v>PASS</v>
      </c>
      <c r="D92" t="s">
        <v>1036</v>
      </c>
      <c r="E92" t="str">
        <f t="shared" si="2"/>
        <v/>
      </c>
    </row>
    <row r="93" spans="1:5" x14ac:dyDescent="0.55000000000000004">
      <c r="A93" t="s">
        <v>1037</v>
      </c>
      <c r="B93" t="s">
        <v>1038</v>
      </c>
      <c r="C93" t="str">
        <f>IF(OR('Section 5'!F40&lt;0,'Section 5'!N40&lt;0)=TRUE,"FAIL","PASS")</f>
        <v>PASS</v>
      </c>
      <c r="D93" t="s">
        <v>1039</v>
      </c>
      <c r="E93" t="str">
        <f t="shared" si="2"/>
        <v/>
      </c>
    </row>
  </sheetData>
  <sheetProtection algorithmName="SHA-512" hashValue="WHWxZHJ+cy4jV0oHPIIzoLQa2pm0iSaTFx12NMT806MAqpz9LK5hj6knW26fp11JuUyNwyZ6KfEnQRDnmNKAfQ==" saltValue="t1CHshVqUBZ2W36yl/bBig==" spinCount="100000" sheet="1" objects="1" scenarios="1"/>
  <dataConsolidate function="varp"/>
  <mergeCells count="2">
    <mergeCell ref="A1:Q1"/>
    <mergeCell ref="A70:Q7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Y42"/>
  <sheetViews>
    <sheetView zoomScale="85" zoomScaleNormal="85" workbookViewId="0">
      <selection activeCell="B11" sqref="B11:N41"/>
    </sheetView>
  </sheetViews>
  <sheetFormatPr defaultRowHeight="14.4" x14ac:dyDescent="0.55000000000000004"/>
  <cols>
    <col min="1" max="1" width="35.26171875" bestFit="1" customWidth="1"/>
    <col min="2" max="2" width="4.26171875" bestFit="1" customWidth="1"/>
    <col min="4" max="4" width="41.68359375" bestFit="1" customWidth="1"/>
    <col min="5" max="5" width="9.26171875" bestFit="1" customWidth="1"/>
    <col min="6" max="6" width="47.578125" bestFit="1" customWidth="1"/>
    <col min="7" max="7" width="9.26171875" bestFit="1" customWidth="1"/>
    <col min="8" max="8" width="36.578125" bestFit="1" customWidth="1"/>
    <col min="9" max="9" width="9.26171875" bestFit="1" customWidth="1"/>
    <col min="10" max="10" width="47.26171875" bestFit="1" customWidth="1"/>
    <col min="11" max="11" width="9.26171875" bestFit="1" customWidth="1"/>
    <col min="12" max="12" width="35.578125" bestFit="1" customWidth="1"/>
    <col min="13" max="13" width="9.26171875" bestFit="1" customWidth="1"/>
    <col min="14" max="14" width="45.68359375" bestFit="1" customWidth="1"/>
    <col min="15" max="15" width="9.26171875" customWidth="1"/>
    <col min="16" max="16" width="54.26171875" bestFit="1" customWidth="1"/>
    <col min="17" max="17" width="9.26171875" bestFit="1" customWidth="1"/>
    <col min="18" max="18" width="46.41796875" bestFit="1" customWidth="1"/>
    <col min="19" max="19" width="9.26171875" bestFit="1" customWidth="1"/>
    <col min="20" max="20" width="46.41796875" bestFit="1" customWidth="1"/>
    <col min="21" max="21" width="9.26171875" bestFit="1" customWidth="1"/>
    <col min="22" max="22" width="33.578125" bestFit="1" customWidth="1"/>
    <col min="23" max="23" width="9.26171875" bestFit="1" customWidth="1"/>
    <col min="24" max="24" width="33.578125" bestFit="1" customWidth="1"/>
  </cols>
  <sheetData>
    <row r="1" spans="1:25" x14ac:dyDescent="0.55000000000000004">
      <c r="A1" s="173" t="s">
        <v>1040</v>
      </c>
      <c r="B1" s="173"/>
      <c r="C1" s="35"/>
      <c r="D1" s="177" t="s">
        <v>1041</v>
      </c>
      <c r="E1" s="177" t="s">
        <v>1042</v>
      </c>
      <c r="F1" s="177" t="s">
        <v>1043</v>
      </c>
      <c r="G1" s="177" t="s">
        <v>1044</v>
      </c>
      <c r="H1" s="177" t="s">
        <v>1045</v>
      </c>
      <c r="I1" s="177" t="s">
        <v>1046</v>
      </c>
      <c r="J1" s="177" t="s">
        <v>1047</v>
      </c>
      <c r="K1" s="177" t="s">
        <v>1048</v>
      </c>
      <c r="L1" s="177" t="s">
        <v>1049</v>
      </c>
      <c r="M1" s="177" t="s">
        <v>1050</v>
      </c>
      <c r="N1" s="177" t="s">
        <v>1051</v>
      </c>
      <c r="O1" s="177" t="s">
        <v>1052</v>
      </c>
      <c r="P1" s="177" t="s">
        <v>1053</v>
      </c>
      <c r="Q1" s="177" t="s">
        <v>1054</v>
      </c>
      <c r="R1" s="177" t="s">
        <v>1055</v>
      </c>
      <c r="S1" s="177" t="s">
        <v>1056</v>
      </c>
      <c r="T1" s="177" t="s">
        <v>1057</v>
      </c>
      <c r="U1" s="177" t="s">
        <v>1058</v>
      </c>
      <c r="V1" s="177" t="s">
        <v>1059</v>
      </c>
      <c r="W1" s="177" t="s">
        <v>1060</v>
      </c>
      <c r="X1" s="177" t="s">
        <v>1061</v>
      </c>
      <c r="Y1" s="177" t="s">
        <v>1062</v>
      </c>
    </row>
    <row r="2" spans="1:25" x14ac:dyDescent="0.55000000000000004">
      <c r="A2" s="174" t="s">
        <v>1063</v>
      </c>
      <c r="B2" s="174" t="s">
        <v>1064</v>
      </c>
      <c r="D2" s="178" t="s">
        <v>90</v>
      </c>
      <c r="E2" s="178">
        <v>12</v>
      </c>
      <c r="F2" s="178" t="s">
        <v>95</v>
      </c>
      <c r="G2" s="178">
        <v>15</v>
      </c>
      <c r="H2" s="178" t="s">
        <v>98</v>
      </c>
      <c r="I2" s="178">
        <v>16</v>
      </c>
      <c r="J2" s="178" t="s">
        <v>1065</v>
      </c>
      <c r="K2" s="178">
        <v>17</v>
      </c>
      <c r="L2" s="178" t="s">
        <v>104</v>
      </c>
      <c r="M2" s="178">
        <v>18</v>
      </c>
      <c r="N2" s="178" t="s">
        <v>108</v>
      </c>
      <c r="O2" s="178">
        <v>20</v>
      </c>
      <c r="P2" s="178" t="s">
        <v>111</v>
      </c>
      <c r="Q2" s="178">
        <v>21</v>
      </c>
      <c r="R2" s="178" t="s">
        <v>136</v>
      </c>
      <c r="S2" s="178">
        <v>48</v>
      </c>
      <c r="T2" s="178"/>
      <c r="U2" s="178"/>
      <c r="V2" s="178"/>
      <c r="W2" s="178"/>
      <c r="X2" s="178"/>
      <c r="Y2" s="178"/>
    </row>
    <row r="3" spans="1:25" x14ac:dyDescent="0.55000000000000004">
      <c r="A3" s="174" t="s">
        <v>1066</v>
      </c>
      <c r="B3" s="174" t="s">
        <v>1067</v>
      </c>
      <c r="D3" s="178" t="s">
        <v>92</v>
      </c>
      <c r="E3" s="178">
        <v>13</v>
      </c>
      <c r="F3" s="178"/>
      <c r="G3" s="178"/>
      <c r="H3" s="178"/>
      <c r="I3" s="178"/>
      <c r="J3" s="178"/>
      <c r="K3" s="178"/>
      <c r="L3" s="178" t="s">
        <v>106</v>
      </c>
      <c r="M3" s="178">
        <v>19</v>
      </c>
      <c r="N3" s="178"/>
      <c r="O3" s="178"/>
      <c r="P3" s="178" t="s">
        <v>113</v>
      </c>
      <c r="Q3" s="178">
        <v>22</v>
      </c>
      <c r="R3" s="178" t="str">
        <f>IF('Section 4'!C8="","Please enter description at line 49",'Section 4'!C8)</f>
        <v>Please enter description at line 49</v>
      </c>
      <c r="S3" s="178">
        <v>49</v>
      </c>
      <c r="T3" s="178"/>
      <c r="U3" s="178"/>
      <c r="V3" s="178"/>
      <c r="W3" s="178"/>
      <c r="X3" s="178"/>
      <c r="Y3" s="178"/>
    </row>
    <row r="4" spans="1:25" x14ac:dyDescent="0.55000000000000004">
      <c r="A4" s="174" t="s">
        <v>1068</v>
      </c>
      <c r="B4" s="174" t="s">
        <v>1069</v>
      </c>
      <c r="D4" s="178" t="s">
        <v>93</v>
      </c>
      <c r="E4" s="178">
        <v>14</v>
      </c>
      <c r="F4" s="178"/>
      <c r="G4" s="178"/>
      <c r="H4" s="178"/>
      <c r="I4" s="178"/>
      <c r="J4" s="178"/>
      <c r="K4" s="178"/>
      <c r="L4" s="178"/>
      <c r="M4" s="178"/>
      <c r="N4" s="178"/>
      <c r="O4" s="178"/>
      <c r="P4" s="178" t="s">
        <v>115</v>
      </c>
      <c r="Q4" s="178">
        <v>23</v>
      </c>
      <c r="R4" s="178" t="str">
        <f>IF('Section 4'!C9="","Please enter description at line 50",'Section 4'!C9)</f>
        <v>Please enter description at line 50</v>
      </c>
      <c r="S4" s="178">
        <v>50</v>
      </c>
      <c r="T4" s="178"/>
      <c r="U4" s="178"/>
      <c r="V4" s="178"/>
      <c r="W4" s="178"/>
      <c r="X4" s="178"/>
      <c r="Y4" s="178"/>
    </row>
    <row r="5" spans="1:25" x14ac:dyDescent="0.55000000000000004">
      <c r="A5" s="174" t="s">
        <v>1070</v>
      </c>
      <c r="B5" s="174" t="s">
        <v>1071</v>
      </c>
      <c r="D5" s="178"/>
      <c r="E5" s="178"/>
      <c r="F5" s="178"/>
      <c r="G5" s="178"/>
      <c r="H5" s="178"/>
      <c r="I5" s="178"/>
      <c r="J5" s="178"/>
      <c r="K5" s="178"/>
      <c r="L5" s="178"/>
      <c r="M5" s="178"/>
      <c r="N5" s="178"/>
      <c r="O5" s="178"/>
      <c r="P5" s="178" t="s">
        <v>117</v>
      </c>
      <c r="Q5" s="178">
        <v>24</v>
      </c>
      <c r="R5" s="178" t="str">
        <f>IF('Section 4'!C11="","Please enter description at line 51",'Section 4'!C11)</f>
        <v>Please enter description at line 51</v>
      </c>
      <c r="S5" s="178">
        <v>51</v>
      </c>
      <c r="T5" s="178"/>
      <c r="U5" s="178"/>
      <c r="V5" s="178"/>
      <c r="W5" s="178"/>
      <c r="X5" s="178"/>
      <c r="Y5" s="178"/>
    </row>
    <row r="6" spans="1:25" x14ac:dyDescent="0.55000000000000004">
      <c r="A6" s="174" t="s">
        <v>102</v>
      </c>
      <c r="B6" s="174" t="s">
        <v>1072</v>
      </c>
      <c r="D6" s="178"/>
      <c r="E6" s="178"/>
      <c r="F6" s="178"/>
      <c r="G6" s="178"/>
      <c r="H6" s="178"/>
      <c r="I6" s="178"/>
      <c r="J6" s="178"/>
      <c r="K6" s="178"/>
      <c r="L6" s="178"/>
      <c r="M6" s="178"/>
      <c r="N6" s="178"/>
      <c r="O6" s="178"/>
      <c r="P6" s="178" t="s">
        <v>119</v>
      </c>
      <c r="Q6" s="178">
        <v>25</v>
      </c>
      <c r="R6" s="178" t="str">
        <f>IF('Section 4'!C12="","Please enter description at line 52",'Section 4'!C12)</f>
        <v>Please enter description at line 52</v>
      </c>
      <c r="S6" s="178">
        <v>52</v>
      </c>
      <c r="T6" s="178"/>
      <c r="U6" s="178"/>
      <c r="V6" s="178"/>
      <c r="W6" s="178"/>
      <c r="X6" s="178"/>
      <c r="Y6" s="178"/>
    </row>
    <row r="7" spans="1:25" x14ac:dyDescent="0.55000000000000004">
      <c r="A7" s="174" t="s">
        <v>108</v>
      </c>
      <c r="B7" s="174" t="s">
        <v>1073</v>
      </c>
      <c r="D7" s="178"/>
      <c r="E7" s="178"/>
      <c r="F7" s="178"/>
      <c r="G7" s="178"/>
      <c r="H7" s="178"/>
      <c r="I7" s="178"/>
      <c r="J7" s="178"/>
      <c r="K7" s="178"/>
      <c r="L7" s="178"/>
      <c r="M7" s="178"/>
      <c r="N7" s="178"/>
      <c r="O7" s="178"/>
      <c r="P7" s="178"/>
      <c r="Q7" s="178"/>
      <c r="R7" s="178" t="str">
        <f>IF('Section 4'!C13="","Please enter description at line 53",'Section 4'!C13)</f>
        <v>Please enter description at line 53</v>
      </c>
      <c r="S7" s="178">
        <v>53</v>
      </c>
      <c r="T7" s="178"/>
      <c r="U7" s="178"/>
      <c r="V7" s="178"/>
      <c r="W7" s="178"/>
      <c r="X7" s="178"/>
      <c r="Y7" s="178"/>
    </row>
    <row r="8" spans="1:25" x14ac:dyDescent="0.55000000000000004">
      <c r="A8" s="174" t="s">
        <v>1074</v>
      </c>
      <c r="B8" s="174" t="s">
        <v>1075</v>
      </c>
      <c r="D8" s="178"/>
      <c r="E8" s="178"/>
      <c r="F8" s="178"/>
      <c r="G8" s="178"/>
      <c r="H8" s="178"/>
      <c r="I8" s="178"/>
      <c r="J8" s="178"/>
      <c r="K8" s="178"/>
      <c r="L8" s="178"/>
      <c r="M8" s="178"/>
      <c r="N8" s="178"/>
      <c r="O8" s="178"/>
      <c r="P8" s="178"/>
      <c r="Q8" s="178"/>
      <c r="R8" s="178"/>
      <c r="S8" s="178"/>
      <c r="T8" s="178"/>
      <c r="U8" s="178"/>
      <c r="V8" s="178"/>
      <c r="W8" s="178"/>
      <c r="X8" s="178"/>
      <c r="Y8" s="178"/>
    </row>
    <row r="9" spans="1:25" x14ac:dyDescent="0.55000000000000004">
      <c r="A9" s="174" t="s">
        <v>1076</v>
      </c>
      <c r="B9" s="174" t="s">
        <v>1077</v>
      </c>
      <c r="D9" s="178"/>
      <c r="E9" s="178"/>
      <c r="F9" s="178"/>
      <c r="G9" s="178"/>
      <c r="H9" s="178"/>
      <c r="I9" s="178"/>
      <c r="J9" s="178"/>
      <c r="K9" s="178"/>
      <c r="L9" s="178"/>
      <c r="M9" s="178"/>
      <c r="N9" s="178"/>
      <c r="O9" s="178"/>
      <c r="P9" s="178"/>
      <c r="Q9" s="178"/>
      <c r="R9" s="178"/>
      <c r="S9" s="178"/>
      <c r="T9" s="178"/>
      <c r="U9" s="178"/>
      <c r="V9" s="178"/>
      <c r="W9" s="178"/>
      <c r="X9" s="178"/>
      <c r="Y9" s="178"/>
    </row>
    <row r="10" spans="1:25" x14ac:dyDescent="0.55000000000000004">
      <c r="A10" s="174"/>
      <c r="B10" s="174" t="s">
        <v>1078</v>
      </c>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x14ac:dyDescent="0.55000000000000004">
      <c r="A11" s="174"/>
      <c r="B11" s="174" t="s">
        <v>1079</v>
      </c>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x14ac:dyDescent="0.55000000000000004">
      <c r="A12" s="174"/>
      <c r="B12" s="174" t="s">
        <v>1080</v>
      </c>
      <c r="D12" s="178"/>
      <c r="E12" s="178"/>
      <c r="F12" s="178"/>
      <c r="G12" s="178"/>
      <c r="H12" s="178"/>
      <c r="I12" s="178"/>
      <c r="J12" s="178"/>
      <c r="K12" s="178"/>
      <c r="L12" s="178"/>
      <c r="M12" s="178"/>
      <c r="N12" s="178"/>
      <c r="O12" s="178"/>
      <c r="P12" s="178"/>
      <c r="Q12" s="178"/>
      <c r="R12" s="178"/>
      <c r="S12" s="178"/>
      <c r="T12" s="178"/>
      <c r="U12" s="178"/>
      <c r="V12" s="178"/>
      <c r="W12" s="178"/>
      <c r="X12" s="178"/>
      <c r="Y12" s="178"/>
    </row>
    <row r="14" spans="1:25" x14ac:dyDescent="0.55000000000000004">
      <c r="A14" s="175" t="s">
        <v>1081</v>
      </c>
      <c r="B14" s="175"/>
      <c r="C14" s="35"/>
      <c r="D14" s="179" t="s">
        <v>1082</v>
      </c>
      <c r="E14" s="179" t="s">
        <v>1083</v>
      </c>
      <c r="F14" s="179" t="s">
        <v>1084</v>
      </c>
      <c r="G14" s="179" t="s">
        <v>1085</v>
      </c>
      <c r="H14" s="179" t="s">
        <v>1086</v>
      </c>
      <c r="I14" s="179" t="s">
        <v>1087</v>
      </c>
      <c r="J14" s="179" t="s">
        <v>1088</v>
      </c>
      <c r="K14" s="179" t="s">
        <v>1089</v>
      </c>
      <c r="L14" s="179" t="s">
        <v>1090</v>
      </c>
      <c r="M14" s="179" t="s">
        <v>1091</v>
      </c>
      <c r="N14" s="179" t="s">
        <v>1092</v>
      </c>
      <c r="O14" s="179" t="s">
        <v>1093</v>
      </c>
      <c r="P14" s="179" t="s">
        <v>1094</v>
      </c>
      <c r="Q14" s="179" t="s">
        <v>1095</v>
      </c>
      <c r="R14" s="179" t="s">
        <v>1096</v>
      </c>
      <c r="S14" s="179" t="s">
        <v>1097</v>
      </c>
      <c r="T14" s="179" t="s">
        <v>1098</v>
      </c>
      <c r="U14" s="179" t="s">
        <v>1099</v>
      </c>
      <c r="V14" s="179" t="s">
        <v>1100</v>
      </c>
      <c r="W14" s="179" t="s">
        <v>1101</v>
      </c>
      <c r="X14" s="179" t="s">
        <v>1102</v>
      </c>
      <c r="Y14" s="179" t="s">
        <v>1103</v>
      </c>
    </row>
    <row r="15" spans="1:25" x14ac:dyDescent="0.55000000000000004">
      <c r="A15" s="176" t="s">
        <v>1063</v>
      </c>
      <c r="B15" s="176" t="s">
        <v>1104</v>
      </c>
      <c r="D15" s="180" t="s">
        <v>1105</v>
      </c>
      <c r="E15" s="180">
        <v>28</v>
      </c>
      <c r="F15" s="180" t="s">
        <v>96</v>
      </c>
      <c r="G15" s="180">
        <v>29</v>
      </c>
      <c r="H15" s="180" t="s">
        <v>99</v>
      </c>
      <c r="I15" s="180">
        <v>31</v>
      </c>
      <c r="J15" s="180" t="s">
        <v>374</v>
      </c>
      <c r="K15" s="180">
        <v>55</v>
      </c>
      <c r="L15" s="180" t="s">
        <v>381</v>
      </c>
      <c r="M15" s="180">
        <v>65</v>
      </c>
      <c r="N15" s="180" t="s">
        <v>135</v>
      </c>
      <c r="O15" s="180">
        <v>72</v>
      </c>
      <c r="P15" s="180" t="s">
        <v>107</v>
      </c>
      <c r="Q15" s="180">
        <v>35</v>
      </c>
      <c r="R15" s="180" t="s">
        <v>112</v>
      </c>
      <c r="S15" s="180">
        <v>36</v>
      </c>
      <c r="T15" s="180" t="s">
        <v>124</v>
      </c>
      <c r="U15" s="180">
        <v>43</v>
      </c>
      <c r="V15" s="180" t="str">
        <f>IF('Section 4'!J21="","Please specify recipient at line 80",'Section 4'!J21)</f>
        <v>Please specify recipient at line 80</v>
      </c>
      <c r="W15" s="180">
        <v>80</v>
      </c>
      <c r="X15" s="180" t="str">
        <f>IF('Section 4'!J37="","Please enter description at line 88",'Section 4'!J37)</f>
        <v>Please enter description at line 88</v>
      </c>
      <c r="Y15" s="180">
        <v>88</v>
      </c>
    </row>
    <row r="16" spans="1:25" x14ac:dyDescent="0.55000000000000004">
      <c r="A16" s="176" t="s">
        <v>1066</v>
      </c>
      <c r="B16" s="176" t="s">
        <v>1106</v>
      </c>
      <c r="D16" s="180"/>
      <c r="E16" s="180"/>
      <c r="F16" s="180" t="s">
        <v>1107</v>
      </c>
      <c r="G16" s="180">
        <v>30</v>
      </c>
      <c r="H16" s="180"/>
      <c r="I16" s="180"/>
      <c r="J16" s="180" t="s">
        <v>375</v>
      </c>
      <c r="K16" s="180">
        <v>56</v>
      </c>
      <c r="L16" s="180" t="s">
        <v>166</v>
      </c>
      <c r="M16" s="180">
        <v>66</v>
      </c>
      <c r="N16" s="180" t="s">
        <v>137</v>
      </c>
      <c r="O16" s="180">
        <v>73</v>
      </c>
      <c r="P16" s="180"/>
      <c r="Q16" s="180"/>
      <c r="R16" s="180" t="s">
        <v>114</v>
      </c>
      <c r="S16" s="180">
        <v>37</v>
      </c>
      <c r="T16" s="180"/>
      <c r="U16" s="180"/>
      <c r="V16" s="180" t="str">
        <f>IF('Section 4'!J22="","Please specify recipient at line 81",'Section 4'!J22)</f>
        <v>Please specify recipient at line 81</v>
      </c>
      <c r="W16" s="180">
        <v>81</v>
      </c>
      <c r="X16" s="180" t="str">
        <f>IF('Section 4'!J38="","Please enter description at line 89",'Section 4'!J38)</f>
        <v>Please enter description at line 89</v>
      </c>
      <c r="Y16" s="180">
        <v>89</v>
      </c>
    </row>
    <row r="17" spans="1:25" x14ac:dyDescent="0.55000000000000004">
      <c r="A17" s="176" t="s">
        <v>1068</v>
      </c>
      <c r="B17" s="176" t="s">
        <v>1108</v>
      </c>
      <c r="D17" s="180"/>
      <c r="E17" s="180"/>
      <c r="F17" s="180"/>
      <c r="G17" s="180"/>
      <c r="H17" s="180"/>
      <c r="I17" s="180"/>
      <c r="J17" s="180" t="s">
        <v>1109</v>
      </c>
      <c r="K17" s="180">
        <v>57</v>
      </c>
      <c r="L17" s="180" t="s">
        <v>167</v>
      </c>
      <c r="M17" s="180">
        <v>67</v>
      </c>
      <c r="N17" s="180" t="s">
        <v>138</v>
      </c>
      <c r="O17" s="180">
        <v>74</v>
      </c>
      <c r="P17" s="180"/>
      <c r="Q17" s="180"/>
      <c r="R17" s="180" t="s">
        <v>116</v>
      </c>
      <c r="S17" s="180">
        <v>38</v>
      </c>
      <c r="T17" s="180"/>
      <c r="U17" s="180"/>
      <c r="V17" s="180" t="str">
        <f>IF('Section 4'!J24="","Please specify recipient at line 82",'Section 4'!J24)</f>
        <v>Please specify recipient at line 82</v>
      </c>
      <c r="W17" s="180">
        <v>82</v>
      </c>
      <c r="X17" s="180" t="str">
        <f>IF('Section 4'!J39="","Please enter description at line 90",'Section 4'!J39)</f>
        <v>Please enter description at line 90</v>
      </c>
      <c r="Y17" s="180">
        <v>90</v>
      </c>
    </row>
    <row r="18" spans="1:25" x14ac:dyDescent="0.55000000000000004">
      <c r="A18" s="176" t="s">
        <v>1110</v>
      </c>
      <c r="B18" s="176" t="s">
        <v>1111</v>
      </c>
      <c r="D18" s="180"/>
      <c r="E18" s="180"/>
      <c r="F18" s="180"/>
      <c r="G18" s="180"/>
      <c r="H18" s="180"/>
      <c r="I18" s="180"/>
      <c r="J18" s="180" t="s">
        <v>1112</v>
      </c>
      <c r="K18" s="180">
        <v>58</v>
      </c>
      <c r="L18" s="180" t="s">
        <v>168</v>
      </c>
      <c r="M18" s="180">
        <v>68</v>
      </c>
      <c r="N18" s="180" t="s">
        <v>139</v>
      </c>
      <c r="O18" s="180">
        <v>75</v>
      </c>
      <c r="P18" s="180"/>
      <c r="Q18" s="180"/>
      <c r="R18" s="180" t="s">
        <v>118</v>
      </c>
      <c r="S18" s="180">
        <v>39</v>
      </c>
      <c r="T18" s="180"/>
      <c r="U18" s="180"/>
      <c r="V18" s="180" t="str">
        <f>IF('Section 4'!J25="","Please specify recipient at line 83",'Section 4'!J25)</f>
        <v>Please specify recipient at line 83</v>
      </c>
      <c r="W18" s="180">
        <v>83</v>
      </c>
      <c r="X18" s="180" t="str">
        <f>IF('Section 4'!J40="","Please enter description at line 91",'Section 4'!J40)</f>
        <v>Please enter description at line 91</v>
      </c>
      <c r="Y18" s="180">
        <v>91</v>
      </c>
    </row>
    <row r="19" spans="1:25" x14ac:dyDescent="0.55000000000000004">
      <c r="A19" s="176" t="s">
        <v>1113</v>
      </c>
      <c r="B19" s="176" t="s">
        <v>1114</v>
      </c>
      <c r="D19" s="180"/>
      <c r="E19" s="180"/>
      <c r="F19" s="180"/>
      <c r="G19" s="180"/>
      <c r="H19" s="180"/>
      <c r="I19" s="180"/>
      <c r="J19" s="180" t="s">
        <v>1115</v>
      </c>
      <c r="K19" s="180">
        <v>59</v>
      </c>
      <c r="L19" s="180" t="s">
        <v>169</v>
      </c>
      <c r="M19" s="180">
        <v>69</v>
      </c>
      <c r="N19" s="180" t="s">
        <v>141</v>
      </c>
      <c r="O19" s="180">
        <v>76</v>
      </c>
      <c r="P19" s="180"/>
      <c r="Q19" s="180"/>
      <c r="R19" s="180" t="s">
        <v>120</v>
      </c>
      <c r="S19" s="180">
        <v>40</v>
      </c>
      <c r="T19" s="180"/>
      <c r="U19" s="180"/>
      <c r="V19" s="180" t="s">
        <v>157</v>
      </c>
      <c r="W19" s="180">
        <v>84</v>
      </c>
      <c r="X19" s="180" t="str">
        <f>IF('Section 4'!J41="","Please enter description at line 92",'Section 4'!J41)</f>
        <v>Please enter description at line 92</v>
      </c>
      <c r="Y19" s="180">
        <v>92</v>
      </c>
    </row>
    <row r="20" spans="1:25" x14ac:dyDescent="0.55000000000000004">
      <c r="A20" s="176" t="s">
        <v>1116</v>
      </c>
      <c r="B20" s="176" t="s">
        <v>1117</v>
      </c>
      <c r="D20" s="180"/>
      <c r="E20" s="180"/>
      <c r="F20" s="180"/>
      <c r="G20" s="180"/>
      <c r="H20" s="180"/>
      <c r="I20" s="180"/>
      <c r="J20" s="180" t="s">
        <v>1118</v>
      </c>
      <c r="K20" s="180">
        <v>60</v>
      </c>
      <c r="L20" s="180" t="s">
        <v>1119</v>
      </c>
      <c r="M20" s="180">
        <v>70</v>
      </c>
      <c r="N20" s="180" t="s">
        <v>1120</v>
      </c>
      <c r="O20" s="180">
        <v>77</v>
      </c>
      <c r="P20" s="180"/>
      <c r="Q20" s="180"/>
      <c r="R20" s="180" t="s">
        <v>121</v>
      </c>
      <c r="S20" s="180">
        <v>41</v>
      </c>
      <c r="T20" s="180"/>
      <c r="U20" s="180"/>
      <c r="V20" s="180" t="s">
        <v>159</v>
      </c>
      <c r="W20" s="180">
        <v>85</v>
      </c>
      <c r="X20" s="180" t="str">
        <f>IF('Section 4'!J42="","Please enter description at line 93",'Section 4'!J42)</f>
        <v>Please enter description at line 93</v>
      </c>
      <c r="Y20" s="180">
        <v>93</v>
      </c>
    </row>
    <row r="21" spans="1:25" x14ac:dyDescent="0.55000000000000004">
      <c r="A21" s="176" t="s">
        <v>107</v>
      </c>
      <c r="B21" s="176" t="s">
        <v>1121</v>
      </c>
      <c r="D21" s="180"/>
      <c r="E21" s="180"/>
      <c r="F21" s="180"/>
      <c r="G21" s="180"/>
      <c r="H21" s="180"/>
      <c r="I21" s="180"/>
      <c r="J21" s="180" t="s">
        <v>1122</v>
      </c>
      <c r="K21" s="180">
        <v>61</v>
      </c>
      <c r="L21" s="180"/>
      <c r="M21" s="180"/>
      <c r="N21" s="180" t="s">
        <v>1123</v>
      </c>
      <c r="O21" s="180">
        <v>78</v>
      </c>
      <c r="P21" s="180"/>
      <c r="Q21" s="180"/>
      <c r="R21" s="180" t="s">
        <v>122</v>
      </c>
      <c r="S21" s="180">
        <v>42</v>
      </c>
      <c r="T21" s="180"/>
      <c r="U21" s="180"/>
      <c r="V21" s="180" t="str">
        <f>IF('Section 4'!J29="","Please specify recipient at line 86",'Section 4'!J29)</f>
        <v>Please specify recipient at line 86</v>
      </c>
      <c r="W21" s="180">
        <v>86</v>
      </c>
      <c r="X21" s="180"/>
      <c r="Y21" s="180"/>
    </row>
    <row r="22" spans="1:25" x14ac:dyDescent="0.55000000000000004">
      <c r="A22" s="176" t="s">
        <v>1124</v>
      </c>
      <c r="B22" s="176" t="s">
        <v>1125</v>
      </c>
      <c r="D22" s="180"/>
      <c r="E22" s="180"/>
      <c r="F22" s="180"/>
      <c r="G22" s="180"/>
      <c r="H22" s="180"/>
      <c r="I22" s="180"/>
      <c r="J22" s="180" t="str">
        <f>IF('Section 4'!C28="","Please enter description at line 62",'Section 4'!C28)</f>
        <v>Please enter description at line 62</v>
      </c>
      <c r="K22" s="180">
        <v>62</v>
      </c>
      <c r="L22" s="180"/>
      <c r="M22" s="180"/>
      <c r="N22" s="180"/>
      <c r="O22" s="180"/>
      <c r="P22" s="180"/>
      <c r="Q22" s="180"/>
      <c r="R22" s="180"/>
      <c r="S22" s="180"/>
      <c r="T22" s="180"/>
      <c r="U22" s="180"/>
      <c r="V22" s="180"/>
      <c r="W22" s="180"/>
      <c r="X22" s="180"/>
      <c r="Y22" s="180"/>
    </row>
    <row r="23" spans="1:25" x14ac:dyDescent="0.55000000000000004">
      <c r="A23" s="176" t="s">
        <v>1126</v>
      </c>
      <c r="B23" s="176" t="s">
        <v>1127</v>
      </c>
      <c r="D23" s="180"/>
      <c r="E23" s="180"/>
      <c r="F23" s="180"/>
      <c r="G23" s="180"/>
      <c r="H23" s="180"/>
      <c r="I23" s="180"/>
      <c r="J23" s="180" t="str">
        <f>IF('Section 4'!C29="","Please enter description at line 63",'Section 4'!C29)</f>
        <v>Please enter description at line 63</v>
      </c>
      <c r="K23" s="180">
        <v>63</v>
      </c>
      <c r="L23" s="180"/>
      <c r="M23" s="180"/>
      <c r="N23" s="180"/>
      <c r="O23" s="180"/>
      <c r="P23" s="180"/>
      <c r="Q23" s="180"/>
      <c r="R23" s="180"/>
      <c r="S23" s="180"/>
      <c r="T23" s="180"/>
      <c r="U23" s="180"/>
      <c r="V23" s="180"/>
      <c r="W23" s="180"/>
      <c r="X23" s="180"/>
      <c r="Y23" s="180"/>
    </row>
    <row r="24" spans="1:25" x14ac:dyDescent="0.55000000000000004">
      <c r="A24" s="176" t="s">
        <v>1128</v>
      </c>
      <c r="B24" s="176" t="s">
        <v>1129</v>
      </c>
      <c r="D24" s="180"/>
      <c r="E24" s="180"/>
      <c r="F24" s="180"/>
      <c r="G24" s="180"/>
      <c r="H24" s="180"/>
      <c r="I24" s="180"/>
      <c r="J24" s="180"/>
      <c r="K24" s="180"/>
      <c r="L24" s="180"/>
      <c r="M24" s="180"/>
      <c r="N24" s="180"/>
      <c r="O24" s="180"/>
      <c r="P24" s="180"/>
      <c r="Q24" s="180"/>
      <c r="R24" s="180"/>
      <c r="S24" s="180"/>
      <c r="T24" s="180"/>
      <c r="U24" s="180"/>
      <c r="V24" s="180"/>
      <c r="W24" s="180"/>
      <c r="X24" s="180"/>
      <c r="Y24" s="180"/>
    </row>
    <row r="25" spans="1:25" x14ac:dyDescent="0.55000000000000004">
      <c r="A25" s="176" t="s">
        <v>1130</v>
      </c>
      <c r="B25" s="176" t="s">
        <v>1131</v>
      </c>
      <c r="D25" s="180"/>
      <c r="E25" s="180"/>
      <c r="F25" s="180"/>
      <c r="G25" s="180"/>
      <c r="H25" s="180"/>
      <c r="I25" s="180"/>
      <c r="J25" s="180"/>
      <c r="K25" s="180"/>
      <c r="L25" s="180"/>
      <c r="M25" s="180"/>
      <c r="N25" s="180"/>
      <c r="O25" s="180"/>
      <c r="P25" s="180"/>
      <c r="Q25" s="180"/>
      <c r="R25" s="180"/>
      <c r="S25" s="180"/>
      <c r="T25" s="180"/>
      <c r="U25" s="180"/>
      <c r="V25" s="180"/>
      <c r="W25" s="180"/>
      <c r="X25" s="180"/>
      <c r="Y25" s="180"/>
    </row>
    <row r="27" spans="1:25" x14ac:dyDescent="0.55000000000000004">
      <c r="A27" s="35" t="s">
        <v>1132</v>
      </c>
      <c r="D27" s="35" t="s">
        <v>1133</v>
      </c>
    </row>
    <row r="28" spans="1:25" x14ac:dyDescent="0.55000000000000004">
      <c r="A28" t="s">
        <v>1134</v>
      </c>
      <c r="D28" t="s">
        <v>1135</v>
      </c>
      <c r="E28" t="s">
        <v>1136</v>
      </c>
    </row>
    <row r="29" spans="1:25" x14ac:dyDescent="0.55000000000000004">
      <c r="A29" t="s">
        <v>1137</v>
      </c>
    </row>
    <row r="30" spans="1:25" x14ac:dyDescent="0.55000000000000004">
      <c r="A30" t="s">
        <v>1135</v>
      </c>
      <c r="B30" t="s">
        <v>1138</v>
      </c>
    </row>
    <row r="32" spans="1:25" x14ac:dyDescent="0.55000000000000004">
      <c r="A32" s="35" t="s">
        <v>1139</v>
      </c>
    </row>
    <row r="33" spans="1:25" x14ac:dyDescent="0.55000000000000004">
      <c r="A33" t="s">
        <v>1134</v>
      </c>
    </row>
    <row r="34" spans="1:25" x14ac:dyDescent="0.55000000000000004">
      <c r="A34" t="s">
        <v>1135</v>
      </c>
    </row>
    <row r="36" spans="1:25" x14ac:dyDescent="0.55000000000000004">
      <c r="A36" s="173" t="s">
        <v>1140</v>
      </c>
      <c r="B36" s="174"/>
      <c r="D36" s="178"/>
      <c r="E36" s="178"/>
      <c r="F36" s="178"/>
      <c r="G36" s="178"/>
      <c r="H36" s="178"/>
      <c r="I36" s="178"/>
      <c r="J36" s="178"/>
      <c r="K36" s="178"/>
      <c r="L36" s="178"/>
      <c r="M36" s="178"/>
      <c r="N36" s="178"/>
      <c r="O36" s="178"/>
      <c r="P36" s="177" t="s">
        <v>1053</v>
      </c>
      <c r="Q36" s="177" t="s">
        <v>1054</v>
      </c>
      <c r="R36" s="178"/>
      <c r="S36" s="178"/>
      <c r="T36" s="178"/>
      <c r="U36" s="178"/>
      <c r="V36" s="178"/>
      <c r="W36" s="178"/>
      <c r="X36" s="178"/>
      <c r="Y36" s="178"/>
    </row>
    <row r="37" spans="1:25" x14ac:dyDescent="0.55000000000000004">
      <c r="A37" s="174" t="s">
        <v>1074</v>
      </c>
      <c r="B37" s="174" t="s">
        <v>1075</v>
      </c>
      <c r="D37" s="178"/>
      <c r="E37" s="178"/>
      <c r="F37" s="178"/>
      <c r="G37" s="178"/>
      <c r="H37" s="178"/>
      <c r="I37" s="178"/>
      <c r="J37" s="178"/>
      <c r="K37" s="178"/>
      <c r="L37" s="178"/>
      <c r="M37" s="178"/>
      <c r="N37" s="178"/>
      <c r="O37" s="178"/>
      <c r="P37" s="178" t="s">
        <v>115</v>
      </c>
      <c r="Q37" s="178">
        <v>23</v>
      </c>
      <c r="R37" s="178"/>
      <c r="S37" s="178"/>
      <c r="T37" s="178"/>
      <c r="U37" s="178"/>
      <c r="V37" s="178"/>
      <c r="W37" s="178"/>
      <c r="X37" s="178"/>
      <c r="Y37" s="178"/>
    </row>
    <row r="38" spans="1:25" x14ac:dyDescent="0.55000000000000004">
      <c r="A38" s="174"/>
      <c r="B38" s="174"/>
      <c r="D38" s="178"/>
      <c r="E38" s="178"/>
      <c r="F38" s="178"/>
      <c r="G38" s="178"/>
      <c r="H38" s="178"/>
      <c r="I38" s="178"/>
      <c r="J38" s="178"/>
      <c r="K38" s="178"/>
      <c r="L38" s="178"/>
      <c r="M38" s="178"/>
      <c r="N38" s="178"/>
      <c r="O38" s="178"/>
      <c r="P38" s="178" t="s">
        <v>117</v>
      </c>
      <c r="Q38" s="178">
        <v>24</v>
      </c>
      <c r="R38" s="178"/>
      <c r="S38" s="178"/>
      <c r="T38" s="178"/>
      <c r="U38" s="178"/>
      <c r="V38" s="178"/>
      <c r="W38" s="178"/>
      <c r="X38" s="178"/>
      <c r="Y38" s="178"/>
    </row>
    <row r="39" spans="1:25" x14ac:dyDescent="0.55000000000000004">
      <c r="A39" s="174"/>
      <c r="B39" s="174"/>
      <c r="D39" s="178"/>
      <c r="E39" s="178"/>
      <c r="F39" s="178"/>
      <c r="G39" s="178"/>
      <c r="H39" s="178"/>
      <c r="I39" s="178"/>
      <c r="J39" s="178"/>
      <c r="K39" s="178"/>
      <c r="L39" s="178"/>
      <c r="M39" s="178"/>
      <c r="N39" s="178"/>
      <c r="O39" s="178"/>
      <c r="P39" s="178" t="s">
        <v>119</v>
      </c>
      <c r="Q39" s="178">
        <v>25</v>
      </c>
      <c r="R39" s="178"/>
      <c r="S39" s="178"/>
      <c r="T39" s="178"/>
      <c r="U39" s="178"/>
      <c r="V39" s="178"/>
      <c r="W39" s="178"/>
      <c r="X39" s="178"/>
      <c r="Y39" s="178"/>
    </row>
    <row r="41" spans="1:25" x14ac:dyDescent="0.55000000000000004">
      <c r="A41" t="s">
        <v>1135</v>
      </c>
      <c r="B41" t="s">
        <v>1138</v>
      </c>
      <c r="D41" s="35" t="s">
        <v>1133</v>
      </c>
    </row>
    <row r="42" spans="1:25" x14ac:dyDescent="0.55000000000000004">
      <c r="D42" t="s">
        <v>1135</v>
      </c>
      <c r="E42" t="s">
        <v>1136</v>
      </c>
    </row>
  </sheetData>
  <sheetProtection algorithmName="SHA-512" hashValue="5bjyCTsBxMcG3Ww2nR846o5nAmnGK0zUMOb8DPM1sa5ORuj5NqXhYSRzqwSmC4XtkowQX129Pa+tVVWV+4NTOA==" saltValue="huogk+ajFs2FDjWV78QGqg==" spinCount="100000" sheet="1" objects="1" scenarios="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I10"/>
  <sheetViews>
    <sheetView workbookViewId="0">
      <selection activeCell="B11" sqref="B11:N41"/>
    </sheetView>
  </sheetViews>
  <sheetFormatPr defaultRowHeight="14.4" x14ac:dyDescent="0.55000000000000004"/>
  <cols>
    <col min="1" max="1" width="10.578125" bestFit="1" customWidth="1"/>
  </cols>
  <sheetData>
    <row r="1" spans="1:9" x14ac:dyDescent="0.55000000000000004">
      <c r="A1" s="35" t="s">
        <v>1141</v>
      </c>
    </row>
    <row r="2" spans="1:9" x14ac:dyDescent="0.55000000000000004">
      <c r="A2" s="35"/>
    </row>
    <row r="3" spans="1:9" x14ac:dyDescent="0.55000000000000004">
      <c r="A3" t="s">
        <v>1142</v>
      </c>
    </row>
    <row r="4" spans="1:9" x14ac:dyDescent="0.55000000000000004">
      <c r="A4" t="s">
        <v>1143</v>
      </c>
    </row>
    <row r="6" spans="1:9" x14ac:dyDescent="0.55000000000000004">
      <c r="A6" t="s">
        <v>1144</v>
      </c>
      <c r="I6">
        <v>1</v>
      </c>
    </row>
    <row r="8" spans="1:9" x14ac:dyDescent="0.55000000000000004">
      <c r="A8" t="s">
        <v>1145</v>
      </c>
      <c r="I8">
        <v>1</v>
      </c>
    </row>
    <row r="9" spans="1:9" x14ac:dyDescent="0.55000000000000004">
      <c r="A9" t="s">
        <v>1146</v>
      </c>
      <c r="I9">
        <v>1</v>
      </c>
    </row>
    <row r="10" spans="1:9" x14ac:dyDescent="0.55000000000000004">
      <c r="A10" t="s">
        <v>1147</v>
      </c>
      <c r="I10">
        <v>1</v>
      </c>
    </row>
  </sheetData>
  <sheetProtection algorithmName="SHA-512" hashValue="31ymxO8C8IMdUnT09oAFU5nX9qtItjtp+BCm7RiG67bSInslFu9zg54S30tTOLCfqtDXZwb5Hb3W8aJO/fzWQQ==" saltValue="f97P8UvRRoixhLnGEq1AIQ==" spinCount="100000" sheet="1" objects="1" scenarios="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L41"/>
  <sheetViews>
    <sheetView workbookViewId="0">
      <selection activeCell="B11" sqref="B11:N41"/>
    </sheetView>
  </sheetViews>
  <sheetFormatPr defaultRowHeight="14.4" x14ac:dyDescent="0.55000000000000004"/>
  <cols>
    <col min="1" max="1" width="10.41796875" bestFit="1" customWidth="1"/>
    <col min="5" max="5" width="15.68359375" bestFit="1" customWidth="1"/>
    <col min="6" max="6" width="37.68359375" bestFit="1" customWidth="1"/>
    <col min="8" max="8" width="20.26171875" bestFit="1" customWidth="1"/>
    <col min="9" max="9" width="31.26171875" bestFit="1" customWidth="1"/>
  </cols>
  <sheetData>
    <row r="1" spans="1:12" x14ac:dyDescent="0.55000000000000004">
      <c r="A1" s="35" t="s">
        <v>1148</v>
      </c>
      <c r="C1" s="35" t="s">
        <v>1149</v>
      </c>
      <c r="E1" s="35" t="s">
        <v>1150</v>
      </c>
      <c r="H1" s="35" t="s">
        <v>1151</v>
      </c>
      <c r="K1" s="35" t="s">
        <v>1152</v>
      </c>
    </row>
    <row r="3" spans="1:12" x14ac:dyDescent="0.55000000000000004">
      <c r="A3" t="s">
        <v>42</v>
      </c>
      <c r="C3" t="s">
        <v>1149</v>
      </c>
      <c r="E3">
        <v>111001</v>
      </c>
      <c r="F3" t="s">
        <v>1153</v>
      </c>
      <c r="H3">
        <v>202100</v>
      </c>
      <c r="I3" t="s">
        <v>369</v>
      </c>
      <c r="K3">
        <v>111001</v>
      </c>
      <c r="L3" t="s">
        <v>1153</v>
      </c>
    </row>
    <row r="4" spans="1:12" x14ac:dyDescent="0.55000000000000004">
      <c r="A4" t="s">
        <v>268</v>
      </c>
      <c r="C4" t="s">
        <v>1154</v>
      </c>
      <c r="E4">
        <v>121001</v>
      </c>
      <c r="F4" t="s">
        <v>361</v>
      </c>
      <c r="H4">
        <v>207001</v>
      </c>
      <c r="I4" t="s">
        <v>1155</v>
      </c>
      <c r="K4">
        <v>121001</v>
      </c>
      <c r="L4" t="s">
        <v>361</v>
      </c>
    </row>
    <row r="5" spans="1:12" x14ac:dyDescent="0.55000000000000004">
      <c r="A5" t="s">
        <v>271</v>
      </c>
      <c r="E5">
        <v>152101</v>
      </c>
      <c r="F5" t="s">
        <v>1156</v>
      </c>
      <c r="H5">
        <v>210003</v>
      </c>
      <c r="I5" t="s">
        <v>151</v>
      </c>
      <c r="K5">
        <v>152101</v>
      </c>
      <c r="L5" t="s">
        <v>1156</v>
      </c>
    </row>
    <row r="6" spans="1:12" x14ac:dyDescent="0.55000000000000004">
      <c r="A6" t="s">
        <v>274</v>
      </c>
      <c r="E6">
        <v>161101</v>
      </c>
      <c r="F6" t="s">
        <v>1157</v>
      </c>
      <c r="H6">
        <v>220001</v>
      </c>
      <c r="I6" t="s">
        <v>1158</v>
      </c>
      <c r="K6">
        <v>161101</v>
      </c>
      <c r="L6" t="s">
        <v>1157</v>
      </c>
    </row>
    <row r="7" spans="1:12" x14ac:dyDescent="0.55000000000000004">
      <c r="A7" t="s">
        <v>276</v>
      </c>
      <c r="E7">
        <v>161301</v>
      </c>
      <c r="F7" t="s">
        <v>1159</v>
      </c>
      <c r="H7">
        <v>220011</v>
      </c>
      <c r="I7" t="s">
        <v>1160</v>
      </c>
      <c r="K7">
        <v>161301</v>
      </c>
      <c r="L7" t="s">
        <v>1159</v>
      </c>
    </row>
    <row r="8" spans="1:12" x14ac:dyDescent="0.55000000000000004">
      <c r="A8" t="s">
        <v>278</v>
      </c>
      <c r="E8">
        <v>162001</v>
      </c>
      <c r="F8" t="s">
        <v>1161</v>
      </c>
      <c r="H8">
        <v>241101</v>
      </c>
      <c r="I8" t="s">
        <v>1162</v>
      </c>
      <c r="K8">
        <v>162001</v>
      </c>
      <c r="L8" t="s">
        <v>1161</v>
      </c>
    </row>
    <row r="9" spans="1:12" x14ac:dyDescent="0.55000000000000004">
      <c r="A9" t="s">
        <v>280</v>
      </c>
      <c r="E9">
        <v>163201</v>
      </c>
      <c r="F9" t="s">
        <v>1163</v>
      </c>
      <c r="H9">
        <v>271101</v>
      </c>
      <c r="I9" t="s">
        <v>1164</v>
      </c>
      <c r="K9">
        <v>163201</v>
      </c>
      <c r="L9" t="s">
        <v>1163</v>
      </c>
    </row>
    <row r="10" spans="1:12" x14ac:dyDescent="0.55000000000000004">
      <c r="A10" t="s">
        <v>282</v>
      </c>
      <c r="E10">
        <v>164001</v>
      </c>
      <c r="F10" t="s">
        <v>1165</v>
      </c>
      <c r="H10">
        <v>271301</v>
      </c>
      <c r="I10" t="s">
        <v>1166</v>
      </c>
      <c r="K10">
        <v>164001</v>
      </c>
      <c r="L10" t="s">
        <v>1165</v>
      </c>
    </row>
    <row r="11" spans="1:12" x14ac:dyDescent="0.55000000000000004">
      <c r="A11" t="s">
        <v>285</v>
      </c>
      <c r="E11">
        <v>171001</v>
      </c>
      <c r="F11" t="s">
        <v>1167</v>
      </c>
      <c r="H11">
        <v>281001</v>
      </c>
      <c r="I11" t="s">
        <v>1168</v>
      </c>
      <c r="K11">
        <v>171001</v>
      </c>
      <c r="L11" t="s">
        <v>1167</v>
      </c>
    </row>
    <row r="12" spans="1:12" x14ac:dyDescent="0.55000000000000004">
      <c r="A12" t="s">
        <v>287</v>
      </c>
      <c r="E12">
        <v>193004</v>
      </c>
      <c r="F12" t="s">
        <v>1169</v>
      </c>
      <c r="H12">
        <v>282002</v>
      </c>
      <c r="I12" t="s">
        <v>393</v>
      </c>
      <c r="K12">
        <v>193004</v>
      </c>
      <c r="L12" t="s">
        <v>1169</v>
      </c>
    </row>
    <row r="13" spans="1:12" x14ac:dyDescent="0.55000000000000004">
      <c r="E13">
        <v>504301</v>
      </c>
      <c r="F13" t="s">
        <v>1170</v>
      </c>
      <c r="H13">
        <v>301201</v>
      </c>
      <c r="I13" t="s">
        <v>124</v>
      </c>
      <c r="K13">
        <v>202100</v>
      </c>
      <c r="L13" t="s">
        <v>369</v>
      </c>
    </row>
    <row r="14" spans="1:12" x14ac:dyDescent="0.55000000000000004">
      <c r="E14">
        <v>554500</v>
      </c>
      <c r="F14" t="s">
        <v>1171</v>
      </c>
      <c r="H14">
        <v>332001</v>
      </c>
      <c r="I14" t="s">
        <v>1172</v>
      </c>
      <c r="K14">
        <v>207001</v>
      </c>
      <c r="L14" t="s">
        <v>1155</v>
      </c>
    </row>
    <row r="15" spans="1:12" x14ac:dyDescent="0.55000000000000004">
      <c r="E15">
        <v>900001</v>
      </c>
      <c r="F15" t="s">
        <v>1173</v>
      </c>
      <c r="H15">
        <v>351001</v>
      </c>
      <c r="I15" t="s">
        <v>1174</v>
      </c>
      <c r="K15">
        <v>210003</v>
      </c>
      <c r="L15" t="s">
        <v>151</v>
      </c>
    </row>
    <row r="16" spans="1:12" x14ac:dyDescent="0.55000000000000004">
      <c r="H16">
        <v>353001</v>
      </c>
      <c r="I16" t="s">
        <v>1175</v>
      </c>
      <c r="K16">
        <v>220001</v>
      </c>
      <c r="L16" t="s">
        <v>1158</v>
      </c>
    </row>
    <row r="17" spans="8:12" x14ac:dyDescent="0.55000000000000004">
      <c r="H17">
        <v>354001</v>
      </c>
      <c r="I17" t="s">
        <v>148</v>
      </c>
      <c r="K17">
        <v>241101</v>
      </c>
      <c r="L17" t="s">
        <v>1162</v>
      </c>
    </row>
    <row r="18" spans="8:12" x14ac:dyDescent="0.55000000000000004">
      <c r="H18">
        <v>356001</v>
      </c>
      <c r="I18" t="s">
        <v>1176</v>
      </c>
      <c r="K18">
        <v>271101</v>
      </c>
      <c r="L18" t="s">
        <v>1164</v>
      </c>
    </row>
    <row r="19" spans="8:12" x14ac:dyDescent="0.55000000000000004">
      <c r="H19">
        <v>356005</v>
      </c>
      <c r="I19" t="s">
        <v>1177</v>
      </c>
      <c r="K19">
        <v>271301</v>
      </c>
      <c r="L19" t="s">
        <v>1166</v>
      </c>
    </row>
    <row r="20" spans="8:12" x14ac:dyDescent="0.55000000000000004">
      <c r="H20">
        <v>361002</v>
      </c>
      <c r="I20" t="s">
        <v>1178</v>
      </c>
      <c r="K20">
        <v>281001</v>
      </c>
      <c r="L20" t="s">
        <v>1168</v>
      </c>
    </row>
    <row r="21" spans="8:12" x14ac:dyDescent="0.55000000000000004">
      <c r="H21">
        <v>381001</v>
      </c>
      <c r="I21" t="s">
        <v>1179</v>
      </c>
      <c r="K21">
        <v>282002</v>
      </c>
      <c r="L21" t="s">
        <v>393</v>
      </c>
    </row>
    <row r="22" spans="8:12" x14ac:dyDescent="0.55000000000000004">
      <c r="H22">
        <v>421001</v>
      </c>
      <c r="I22" t="s">
        <v>1180</v>
      </c>
      <c r="K22">
        <v>301201</v>
      </c>
      <c r="L22" t="s">
        <v>124</v>
      </c>
    </row>
    <row r="23" spans="8:12" x14ac:dyDescent="0.55000000000000004">
      <c r="H23">
        <v>422001</v>
      </c>
      <c r="I23" t="s">
        <v>1181</v>
      </c>
      <c r="K23">
        <v>332001</v>
      </c>
      <c r="L23" t="s">
        <v>1172</v>
      </c>
    </row>
    <row r="24" spans="8:12" x14ac:dyDescent="0.55000000000000004">
      <c r="H24">
        <v>504301</v>
      </c>
      <c r="I24" t="s">
        <v>1170</v>
      </c>
      <c r="K24">
        <v>351001</v>
      </c>
      <c r="L24" t="s">
        <v>1174</v>
      </c>
    </row>
    <row r="25" spans="8:12" x14ac:dyDescent="0.55000000000000004">
      <c r="H25">
        <v>554500</v>
      </c>
      <c r="I25" t="s">
        <v>1171</v>
      </c>
      <c r="K25">
        <v>353001</v>
      </c>
      <c r="L25" t="s">
        <v>1175</v>
      </c>
    </row>
    <row r="26" spans="8:12" x14ac:dyDescent="0.55000000000000004">
      <c r="H26">
        <v>900001</v>
      </c>
      <c r="I26" t="s">
        <v>1182</v>
      </c>
      <c r="K26">
        <v>354001</v>
      </c>
      <c r="L26" t="s">
        <v>148</v>
      </c>
    </row>
    <row r="27" spans="8:12" x14ac:dyDescent="0.55000000000000004">
      <c r="H27">
        <v>900101</v>
      </c>
      <c r="I27" t="s">
        <v>1183</v>
      </c>
      <c r="K27">
        <v>356001</v>
      </c>
      <c r="L27" t="s">
        <v>1176</v>
      </c>
    </row>
    <row r="28" spans="8:12" x14ac:dyDescent="0.55000000000000004">
      <c r="H28">
        <v>900401</v>
      </c>
      <c r="I28" t="s">
        <v>1184</v>
      </c>
      <c r="K28">
        <v>356005</v>
      </c>
      <c r="L28" t="s">
        <v>1177</v>
      </c>
    </row>
    <row r="29" spans="8:12" x14ac:dyDescent="0.55000000000000004">
      <c r="H29">
        <v>900501</v>
      </c>
      <c r="I29" t="s">
        <v>1185</v>
      </c>
      <c r="K29">
        <v>361002</v>
      </c>
      <c r="L29" t="s">
        <v>1178</v>
      </c>
    </row>
    <row r="30" spans="8:12" x14ac:dyDescent="0.55000000000000004">
      <c r="K30">
        <v>381001</v>
      </c>
      <c r="L30" t="s">
        <v>1179</v>
      </c>
    </row>
    <row r="31" spans="8:12" x14ac:dyDescent="0.55000000000000004">
      <c r="K31">
        <v>421001</v>
      </c>
      <c r="L31" t="s">
        <v>1180</v>
      </c>
    </row>
    <row r="32" spans="8:12" x14ac:dyDescent="0.55000000000000004">
      <c r="K32">
        <v>422001</v>
      </c>
      <c r="L32" t="s">
        <v>1181</v>
      </c>
    </row>
    <row r="33" spans="11:12" x14ac:dyDescent="0.55000000000000004">
      <c r="K33">
        <v>504301</v>
      </c>
      <c r="L33" t="s">
        <v>1170</v>
      </c>
    </row>
    <row r="34" spans="11:12" x14ac:dyDescent="0.55000000000000004">
      <c r="K34">
        <v>504301</v>
      </c>
      <c r="L34" t="s">
        <v>1170</v>
      </c>
    </row>
    <row r="35" spans="11:12" x14ac:dyDescent="0.55000000000000004">
      <c r="K35">
        <v>554500</v>
      </c>
      <c r="L35" t="s">
        <v>1171</v>
      </c>
    </row>
    <row r="36" spans="11:12" x14ac:dyDescent="0.55000000000000004">
      <c r="K36">
        <v>554500</v>
      </c>
      <c r="L36" t="s">
        <v>1171</v>
      </c>
    </row>
    <row r="37" spans="11:12" x14ac:dyDescent="0.55000000000000004">
      <c r="K37">
        <v>900001</v>
      </c>
      <c r="L37" t="s">
        <v>1173</v>
      </c>
    </row>
    <row r="38" spans="11:12" x14ac:dyDescent="0.55000000000000004">
      <c r="K38">
        <v>900001</v>
      </c>
      <c r="L38" t="s">
        <v>1182</v>
      </c>
    </row>
    <row r="39" spans="11:12" x14ac:dyDescent="0.55000000000000004">
      <c r="K39">
        <v>900101</v>
      </c>
      <c r="L39" t="s">
        <v>1183</v>
      </c>
    </row>
    <row r="40" spans="11:12" x14ac:dyDescent="0.55000000000000004">
      <c r="K40">
        <v>900401</v>
      </c>
      <c r="L40" t="s">
        <v>1184</v>
      </c>
    </row>
    <row r="41" spans="11:12" x14ac:dyDescent="0.55000000000000004">
      <c r="K41">
        <v>900501</v>
      </c>
      <c r="L41" t="s">
        <v>1185</v>
      </c>
    </row>
  </sheetData>
  <sheetProtection algorithmName="SHA-512" hashValue="ypi+pHtC1o29ioF+qj1A6PtoQK3kxaZ1mEu2Hq9E1eP0SWaH2J38wTiorbaty5+tTIJLQS6bOORgYoZXshbM1A==" saltValue="g9YOphhMZZetYiUBuiIxvw==" spinCount="100000" sheet="1" objects="1" scenarios="1"/>
  <sortState xmlns:xlrd2="http://schemas.microsoft.com/office/spreadsheetml/2017/richdata2" ref="K3:L38">
    <sortCondition ref="K3:K38"/>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0000"/>
  </sheetPr>
  <dimension ref="A1:F2463"/>
  <sheetViews>
    <sheetView workbookViewId="0">
      <selection activeCell="E5" sqref="E5"/>
    </sheetView>
  </sheetViews>
  <sheetFormatPr defaultColWidth="76" defaultRowHeight="14.4" x14ac:dyDescent="0.55000000000000004"/>
  <cols>
    <col min="1" max="1" width="10.578125" bestFit="1" customWidth="1"/>
    <col min="2" max="2" width="5.68359375" bestFit="1" customWidth="1"/>
    <col min="3" max="3" width="51" bestFit="1" customWidth="1"/>
    <col min="4" max="4" width="28.578125" bestFit="1" customWidth="1"/>
    <col min="5" max="5" width="28.578125" customWidth="1"/>
  </cols>
  <sheetData>
    <row r="1" spans="1:6" s="35" customFormat="1" x14ac:dyDescent="0.55000000000000004">
      <c r="A1" s="35" t="s">
        <v>1</v>
      </c>
      <c r="B1" s="35" t="s">
        <v>1186</v>
      </c>
      <c r="C1" s="35" t="s">
        <v>4</v>
      </c>
      <c r="D1" s="35" t="s">
        <v>1187</v>
      </c>
      <c r="E1" s="35" t="s">
        <v>1188</v>
      </c>
    </row>
    <row r="2" spans="1:6" x14ac:dyDescent="0.55000000000000004">
      <c r="A2" s="108" t="s">
        <v>1189</v>
      </c>
      <c r="B2" s="108">
        <f>VALUE(RIGHT(A2,4))</f>
        <v>305</v>
      </c>
      <c r="C2" s="158" t="s">
        <v>1190</v>
      </c>
      <c r="D2" s="158" t="s">
        <v>408</v>
      </c>
      <c r="E2" s="108"/>
      <c r="F2" s="108"/>
    </row>
    <row r="3" spans="1:6" x14ac:dyDescent="0.55000000000000004">
      <c r="A3" s="108" t="s">
        <v>1191</v>
      </c>
      <c r="B3" s="108">
        <f t="shared" ref="B3:B66" si="0">VALUE(RIGHT(A3,4))</f>
        <v>306</v>
      </c>
      <c r="C3" s="158" t="s">
        <v>1192</v>
      </c>
      <c r="D3" s="158" t="s">
        <v>408</v>
      </c>
      <c r="E3" s="108"/>
      <c r="F3" s="108"/>
    </row>
    <row r="4" spans="1:6" x14ac:dyDescent="0.55000000000000004">
      <c r="A4" s="108" t="s">
        <v>1193</v>
      </c>
      <c r="B4" s="108">
        <f t="shared" si="0"/>
        <v>307</v>
      </c>
      <c r="C4" s="158" t="s">
        <v>1194</v>
      </c>
      <c r="D4" s="158" t="s">
        <v>408</v>
      </c>
      <c r="E4" s="108"/>
      <c r="F4" s="108"/>
    </row>
    <row r="5" spans="1:6" x14ac:dyDescent="0.55000000000000004">
      <c r="A5" s="108" t="s">
        <v>1195</v>
      </c>
      <c r="B5" s="108">
        <f t="shared" si="0"/>
        <v>309</v>
      </c>
      <c r="C5" s="158" t="s">
        <v>1196</v>
      </c>
      <c r="D5" s="158" t="s">
        <v>408</v>
      </c>
      <c r="E5" s="108"/>
      <c r="F5" s="108"/>
    </row>
    <row r="6" spans="1:6" x14ac:dyDescent="0.55000000000000004">
      <c r="A6" s="108" t="s">
        <v>1197</v>
      </c>
      <c r="B6" s="108">
        <f t="shared" si="0"/>
        <v>338</v>
      </c>
      <c r="C6" s="158" t="s">
        <v>1198</v>
      </c>
      <c r="D6" s="158" t="s">
        <v>408</v>
      </c>
      <c r="E6" s="108"/>
      <c r="F6" s="108"/>
    </row>
    <row r="7" spans="1:6" x14ac:dyDescent="0.55000000000000004">
      <c r="A7" s="108" t="s">
        <v>1199</v>
      </c>
      <c r="B7" s="108">
        <f t="shared" si="0"/>
        <v>311</v>
      </c>
      <c r="C7" s="158" t="s">
        <v>1200</v>
      </c>
      <c r="D7" s="158" t="s">
        <v>408</v>
      </c>
      <c r="E7" s="108"/>
      <c r="F7" s="108"/>
    </row>
    <row r="8" spans="1:6" x14ac:dyDescent="0.55000000000000004">
      <c r="A8" s="108" t="s">
        <v>1201</v>
      </c>
      <c r="B8" s="108">
        <f t="shared" si="0"/>
        <v>312</v>
      </c>
      <c r="C8" s="158" t="s">
        <v>1202</v>
      </c>
      <c r="D8" s="158" t="s">
        <v>408</v>
      </c>
      <c r="E8" s="108"/>
      <c r="F8" s="108"/>
    </row>
    <row r="9" spans="1:6" x14ac:dyDescent="0.55000000000000004">
      <c r="A9" s="108" t="s">
        <v>1203</v>
      </c>
      <c r="B9" s="108">
        <f t="shared" si="0"/>
        <v>313</v>
      </c>
      <c r="C9" s="158" t="s">
        <v>1204</v>
      </c>
      <c r="D9" s="158" t="s">
        <v>408</v>
      </c>
      <c r="E9" s="108"/>
      <c r="F9" s="108"/>
    </row>
    <row r="10" spans="1:6" x14ac:dyDescent="0.55000000000000004">
      <c r="A10" s="108" t="s">
        <v>1205</v>
      </c>
      <c r="B10" s="108">
        <f t="shared" si="0"/>
        <v>314</v>
      </c>
      <c r="C10" s="158" t="s">
        <v>1206</v>
      </c>
      <c r="D10" s="158" t="s">
        <v>408</v>
      </c>
      <c r="E10" s="108"/>
      <c r="F10" s="108"/>
    </row>
    <row r="11" spans="1:6" x14ac:dyDescent="0.55000000000000004">
      <c r="A11" s="108" t="s">
        <v>1207</v>
      </c>
      <c r="B11" s="108">
        <f t="shared" si="0"/>
        <v>315</v>
      </c>
      <c r="C11" s="158" t="s">
        <v>1208</v>
      </c>
      <c r="D11" s="158" t="s">
        <v>408</v>
      </c>
      <c r="E11" s="108"/>
      <c r="F11" s="108"/>
    </row>
    <row r="12" spans="1:6" x14ac:dyDescent="0.55000000000000004">
      <c r="A12" s="108" t="s">
        <v>1209</v>
      </c>
      <c r="B12" s="108">
        <f t="shared" si="0"/>
        <v>316</v>
      </c>
      <c r="C12" s="158" t="s">
        <v>1210</v>
      </c>
      <c r="D12" s="158" t="s">
        <v>408</v>
      </c>
      <c r="E12" s="108"/>
      <c r="F12" s="108"/>
    </row>
    <row r="13" spans="1:6" x14ac:dyDescent="0.55000000000000004">
      <c r="A13" s="108" t="s">
        <v>1211</v>
      </c>
      <c r="B13" s="108">
        <f t="shared" si="0"/>
        <v>319</v>
      </c>
      <c r="C13" s="158" t="s">
        <v>1212</v>
      </c>
      <c r="D13" s="158" t="s">
        <v>408</v>
      </c>
      <c r="E13" s="108"/>
      <c r="F13" s="108"/>
    </row>
    <row r="14" spans="1:6" x14ac:dyDescent="0.55000000000000004">
      <c r="A14" s="108" t="s">
        <v>1213</v>
      </c>
      <c r="B14" s="108">
        <f t="shared" si="0"/>
        <v>321</v>
      </c>
      <c r="C14" s="158" t="s">
        <v>1214</v>
      </c>
      <c r="D14" s="158" t="s">
        <v>408</v>
      </c>
      <c r="E14" s="108"/>
      <c r="F14" s="108"/>
    </row>
    <row r="15" spans="1:6" x14ac:dyDescent="0.55000000000000004">
      <c r="A15" s="108" t="s">
        <v>1215</v>
      </c>
      <c r="B15" s="108">
        <f t="shared" si="0"/>
        <v>322</v>
      </c>
      <c r="C15" s="158" t="s">
        <v>1216</v>
      </c>
      <c r="D15" s="158" t="s">
        <v>408</v>
      </c>
      <c r="E15" s="108"/>
      <c r="F15" s="108"/>
    </row>
    <row r="16" spans="1:6" x14ac:dyDescent="0.55000000000000004">
      <c r="A16" s="108" t="s">
        <v>1217</v>
      </c>
      <c r="B16" s="108">
        <f t="shared" si="0"/>
        <v>324</v>
      </c>
      <c r="C16" s="158" t="s">
        <v>1218</v>
      </c>
      <c r="D16" s="158" t="s">
        <v>408</v>
      </c>
      <c r="E16" s="108"/>
      <c r="F16" s="108"/>
    </row>
    <row r="17" spans="1:6" x14ac:dyDescent="0.55000000000000004">
      <c r="A17" s="108" t="s">
        <v>1219</v>
      </c>
      <c r="B17" s="108">
        <f t="shared" si="0"/>
        <v>326</v>
      </c>
      <c r="C17" s="158" t="s">
        <v>1220</v>
      </c>
      <c r="D17" s="158" t="s">
        <v>408</v>
      </c>
      <c r="E17" s="108"/>
      <c r="F17" s="108"/>
    </row>
    <row r="18" spans="1:6" x14ac:dyDescent="0.55000000000000004">
      <c r="A18" s="108" t="s">
        <v>1221</v>
      </c>
      <c r="B18" s="108">
        <f t="shared" si="0"/>
        <v>327</v>
      </c>
      <c r="C18" s="158" t="s">
        <v>1222</v>
      </c>
      <c r="D18" s="158" t="s">
        <v>408</v>
      </c>
      <c r="E18" s="108"/>
      <c r="F18" s="108"/>
    </row>
    <row r="19" spans="1:6" x14ac:dyDescent="0.55000000000000004">
      <c r="A19" s="108" t="s">
        <v>1223</v>
      </c>
      <c r="B19" s="108">
        <f t="shared" si="0"/>
        <v>329</v>
      </c>
      <c r="C19" s="158" t="s">
        <v>1224</v>
      </c>
      <c r="D19" s="158" t="s">
        <v>408</v>
      </c>
      <c r="E19" s="108"/>
      <c r="F19" s="108"/>
    </row>
    <row r="20" spans="1:6" x14ac:dyDescent="0.55000000000000004">
      <c r="A20" s="108" t="s">
        <v>1225</v>
      </c>
      <c r="B20" s="108">
        <f t="shared" si="0"/>
        <v>330</v>
      </c>
      <c r="C20" s="158" t="s">
        <v>1226</v>
      </c>
      <c r="D20" s="158" t="s">
        <v>408</v>
      </c>
      <c r="E20" s="108"/>
      <c r="F20" s="108"/>
    </row>
    <row r="21" spans="1:6" x14ac:dyDescent="0.55000000000000004">
      <c r="A21" s="108" t="s">
        <v>1227</v>
      </c>
      <c r="B21" s="108">
        <f t="shared" si="0"/>
        <v>331</v>
      </c>
      <c r="C21" s="158" t="s">
        <v>1228</v>
      </c>
      <c r="D21" s="158" t="s">
        <v>408</v>
      </c>
      <c r="E21" s="108"/>
      <c r="F21" s="108"/>
    </row>
    <row r="22" spans="1:6" x14ac:dyDescent="0.55000000000000004">
      <c r="A22" s="108" t="s">
        <v>1229</v>
      </c>
      <c r="B22" s="108">
        <f t="shared" si="0"/>
        <v>334</v>
      </c>
      <c r="C22" s="158" t="s">
        <v>1230</v>
      </c>
      <c r="D22" s="158" t="s">
        <v>408</v>
      </c>
      <c r="E22" s="108"/>
      <c r="F22" s="108"/>
    </row>
    <row r="23" spans="1:6" x14ac:dyDescent="0.55000000000000004">
      <c r="A23" s="108" t="s">
        <v>1231</v>
      </c>
      <c r="B23" s="108">
        <f t="shared" si="0"/>
        <v>336</v>
      </c>
      <c r="C23" s="158" t="s">
        <v>1232</v>
      </c>
      <c r="D23" s="158" t="s">
        <v>408</v>
      </c>
      <c r="E23" s="108"/>
      <c r="F23" s="108"/>
    </row>
    <row r="24" spans="1:6" x14ac:dyDescent="0.55000000000000004">
      <c r="A24" s="108" t="s">
        <v>1233</v>
      </c>
      <c r="B24" s="108">
        <f t="shared" si="0"/>
        <v>1786</v>
      </c>
      <c r="C24" s="158" t="s">
        <v>1234</v>
      </c>
      <c r="D24" s="158" t="s">
        <v>414</v>
      </c>
      <c r="E24" s="108"/>
      <c r="F24" s="108"/>
    </row>
    <row r="25" spans="1:6" x14ac:dyDescent="0.55000000000000004">
      <c r="A25" s="108" t="s">
        <v>1235</v>
      </c>
      <c r="B25" s="108">
        <f t="shared" si="0"/>
        <v>1787</v>
      </c>
      <c r="C25" s="158" t="s">
        <v>1236</v>
      </c>
      <c r="D25" s="158" t="s">
        <v>414</v>
      </c>
      <c r="E25" s="108"/>
      <c r="F25" s="108"/>
    </row>
    <row r="26" spans="1:6" x14ac:dyDescent="0.55000000000000004">
      <c r="A26" s="108" t="s">
        <v>1237</v>
      </c>
      <c r="B26" s="108">
        <f t="shared" si="0"/>
        <v>1788</v>
      </c>
      <c r="C26" s="158" t="s">
        <v>1238</v>
      </c>
      <c r="D26" s="158" t="s">
        <v>414</v>
      </c>
      <c r="E26" s="108"/>
      <c r="F26" s="108"/>
    </row>
    <row r="27" spans="1:6" x14ac:dyDescent="0.55000000000000004">
      <c r="A27" s="108" t="s">
        <v>1239</v>
      </c>
      <c r="B27" s="108">
        <f t="shared" si="0"/>
        <v>1789</v>
      </c>
      <c r="C27" s="158" t="s">
        <v>1240</v>
      </c>
      <c r="D27" s="158" t="s">
        <v>414</v>
      </c>
      <c r="E27" s="108"/>
      <c r="F27" s="108"/>
    </row>
    <row r="28" spans="1:6" x14ac:dyDescent="0.55000000000000004">
      <c r="A28" s="108" t="s">
        <v>1241</v>
      </c>
      <c r="B28" s="108">
        <f t="shared" si="0"/>
        <v>1790</v>
      </c>
      <c r="C28" s="158" t="s">
        <v>1242</v>
      </c>
      <c r="D28" s="158" t="s">
        <v>414</v>
      </c>
      <c r="E28" s="108"/>
      <c r="F28" s="108"/>
    </row>
    <row r="29" spans="1:6" x14ac:dyDescent="0.55000000000000004">
      <c r="A29" s="108" t="s">
        <v>1243</v>
      </c>
      <c r="B29" s="108">
        <f t="shared" si="0"/>
        <v>1791</v>
      </c>
      <c r="C29" s="158" t="s">
        <v>1244</v>
      </c>
      <c r="D29" s="158" t="s">
        <v>414</v>
      </c>
      <c r="E29" s="108"/>
      <c r="F29" s="108"/>
    </row>
    <row r="30" spans="1:6" x14ac:dyDescent="0.55000000000000004">
      <c r="A30" s="108" t="s">
        <v>1245</v>
      </c>
      <c r="B30" s="108">
        <f t="shared" si="0"/>
        <v>1792</v>
      </c>
      <c r="C30" s="158" t="s">
        <v>1246</v>
      </c>
      <c r="D30" s="158" t="s">
        <v>414</v>
      </c>
      <c r="E30" s="108"/>
      <c r="F30" s="108"/>
    </row>
    <row r="31" spans="1:6" x14ac:dyDescent="0.55000000000000004">
      <c r="A31" s="108" t="s">
        <v>1247</v>
      </c>
      <c r="B31" s="108">
        <f t="shared" si="0"/>
        <v>1794</v>
      </c>
      <c r="C31" s="158" t="s">
        <v>1248</v>
      </c>
      <c r="D31" s="158" t="s">
        <v>414</v>
      </c>
      <c r="E31" s="108"/>
      <c r="F31" s="108"/>
    </row>
    <row r="32" spans="1:6" x14ac:dyDescent="0.55000000000000004">
      <c r="A32" s="108" t="s">
        <v>1249</v>
      </c>
      <c r="B32" s="108">
        <f t="shared" si="0"/>
        <v>1837</v>
      </c>
      <c r="C32" s="158" t="s">
        <v>1250</v>
      </c>
      <c r="D32" s="158" t="s">
        <v>414</v>
      </c>
      <c r="E32" s="108"/>
      <c r="F32" s="108"/>
    </row>
    <row r="33" spans="1:6" x14ac:dyDescent="0.55000000000000004">
      <c r="A33" s="108" t="s">
        <v>1251</v>
      </c>
      <c r="B33" s="108">
        <f t="shared" si="0"/>
        <v>350</v>
      </c>
      <c r="C33" s="158" t="s">
        <v>1252</v>
      </c>
      <c r="D33" s="158" t="s">
        <v>414</v>
      </c>
      <c r="E33" s="108"/>
      <c r="F33" s="108"/>
    </row>
    <row r="34" spans="1:6" x14ac:dyDescent="0.55000000000000004">
      <c r="A34" s="108" t="s">
        <v>1253</v>
      </c>
      <c r="B34" s="108">
        <f t="shared" si="0"/>
        <v>1797</v>
      </c>
      <c r="C34" s="158" t="s">
        <v>1254</v>
      </c>
      <c r="D34" s="158" t="s">
        <v>414</v>
      </c>
      <c r="E34" s="108"/>
      <c r="F34" s="108"/>
    </row>
    <row r="35" spans="1:6" x14ac:dyDescent="0.55000000000000004">
      <c r="A35" s="108" t="s">
        <v>1255</v>
      </c>
      <c r="B35" s="108">
        <f t="shared" si="0"/>
        <v>1799</v>
      </c>
      <c r="C35" s="158" t="s">
        <v>1256</v>
      </c>
      <c r="D35" s="158" t="s">
        <v>414</v>
      </c>
      <c r="E35" s="108"/>
      <c r="F35" s="108"/>
    </row>
    <row r="36" spans="1:6" x14ac:dyDescent="0.55000000000000004">
      <c r="A36" s="108" t="s">
        <v>1257</v>
      </c>
      <c r="B36" s="108">
        <f t="shared" si="0"/>
        <v>1800</v>
      </c>
      <c r="C36" s="158" t="s">
        <v>1258</v>
      </c>
      <c r="D36" s="158" t="s">
        <v>414</v>
      </c>
      <c r="E36" s="108"/>
      <c r="F36" s="108"/>
    </row>
    <row r="37" spans="1:6" x14ac:dyDescent="0.55000000000000004">
      <c r="A37" s="108" t="s">
        <v>1259</v>
      </c>
      <c r="B37" s="108">
        <f t="shared" si="0"/>
        <v>1801</v>
      </c>
      <c r="C37" s="158" t="s">
        <v>1260</v>
      </c>
      <c r="D37" s="158" t="s">
        <v>414</v>
      </c>
      <c r="E37" s="108"/>
      <c r="F37" s="108"/>
    </row>
    <row r="38" spans="1:6" x14ac:dyDescent="0.55000000000000004">
      <c r="A38" s="108" t="s">
        <v>1261</v>
      </c>
      <c r="B38" s="108">
        <f t="shared" si="0"/>
        <v>390</v>
      </c>
      <c r="C38" s="158" t="s">
        <v>1262</v>
      </c>
      <c r="D38" s="158" t="s">
        <v>414</v>
      </c>
      <c r="E38" s="108"/>
      <c r="F38" s="108"/>
    </row>
    <row r="39" spans="1:6" x14ac:dyDescent="0.55000000000000004">
      <c r="A39" s="108" t="s">
        <v>1263</v>
      </c>
      <c r="B39" s="108">
        <f t="shared" si="0"/>
        <v>1803</v>
      </c>
      <c r="C39" s="158" t="s">
        <v>1264</v>
      </c>
      <c r="D39" s="158" t="s">
        <v>414</v>
      </c>
      <c r="E39" s="108"/>
      <c r="F39" s="108"/>
    </row>
    <row r="40" spans="1:6" x14ac:dyDescent="0.55000000000000004">
      <c r="A40" s="108" t="s">
        <v>1265</v>
      </c>
      <c r="B40" s="108">
        <f t="shared" si="0"/>
        <v>1835</v>
      </c>
      <c r="C40" s="158" t="s">
        <v>1266</v>
      </c>
      <c r="D40" s="158" t="s">
        <v>414</v>
      </c>
      <c r="E40" s="108"/>
      <c r="F40" s="108"/>
    </row>
    <row r="41" spans="1:6" x14ac:dyDescent="0.55000000000000004">
      <c r="A41" s="108" t="s">
        <v>1267</v>
      </c>
      <c r="B41" s="108">
        <f t="shared" si="0"/>
        <v>1804</v>
      </c>
      <c r="C41" s="158" t="s">
        <v>1268</v>
      </c>
      <c r="D41" s="158" t="s">
        <v>414</v>
      </c>
      <c r="E41" s="108"/>
      <c r="F41" s="108"/>
    </row>
    <row r="42" spans="1:6" x14ac:dyDescent="0.55000000000000004">
      <c r="A42" s="108" t="s">
        <v>1269</v>
      </c>
      <c r="B42" s="108">
        <f t="shared" si="0"/>
        <v>1805</v>
      </c>
      <c r="C42" s="158" t="s">
        <v>1270</v>
      </c>
      <c r="D42" s="158" t="s">
        <v>414</v>
      </c>
      <c r="E42" s="108"/>
      <c r="F42" s="108"/>
    </row>
    <row r="43" spans="1:6" x14ac:dyDescent="0.55000000000000004">
      <c r="A43" s="108" t="s">
        <v>1271</v>
      </c>
      <c r="B43" s="108">
        <f t="shared" si="0"/>
        <v>1806</v>
      </c>
      <c r="C43" s="158" t="s">
        <v>1272</v>
      </c>
      <c r="D43" s="158" t="s">
        <v>414</v>
      </c>
      <c r="E43" s="108"/>
      <c r="F43" s="108"/>
    </row>
    <row r="44" spans="1:6" x14ac:dyDescent="0.55000000000000004">
      <c r="A44" s="108" t="s">
        <v>1273</v>
      </c>
      <c r="B44" s="108">
        <f t="shared" si="0"/>
        <v>1807</v>
      </c>
      <c r="C44" s="158" t="s">
        <v>1274</v>
      </c>
      <c r="D44" s="158" t="s">
        <v>414</v>
      </c>
      <c r="E44" s="108"/>
      <c r="F44" s="108"/>
    </row>
    <row r="45" spans="1:6" x14ac:dyDescent="0.55000000000000004">
      <c r="A45" s="108" t="s">
        <v>1275</v>
      </c>
      <c r="B45" s="108">
        <f t="shared" si="0"/>
        <v>1810</v>
      </c>
      <c r="C45" s="158" t="s">
        <v>1276</v>
      </c>
      <c r="D45" s="158" t="s">
        <v>414</v>
      </c>
      <c r="E45" s="108"/>
      <c r="F45" s="108"/>
    </row>
    <row r="46" spans="1:6" x14ac:dyDescent="0.55000000000000004">
      <c r="A46" s="108" t="s">
        <v>1277</v>
      </c>
      <c r="B46" s="108">
        <f t="shared" si="0"/>
        <v>1811</v>
      </c>
      <c r="C46" s="158" t="s">
        <v>1278</v>
      </c>
      <c r="D46" s="158" t="s">
        <v>414</v>
      </c>
      <c r="E46" s="108"/>
      <c r="F46" s="108"/>
    </row>
    <row r="47" spans="1:6" x14ac:dyDescent="0.55000000000000004">
      <c r="A47" s="108" t="s">
        <v>1279</v>
      </c>
      <c r="B47" s="108">
        <f t="shared" si="0"/>
        <v>1812</v>
      </c>
      <c r="C47" s="158" t="s">
        <v>1280</v>
      </c>
      <c r="D47" s="158" t="s">
        <v>414</v>
      </c>
      <c r="E47" s="108"/>
      <c r="F47" s="108"/>
    </row>
    <row r="48" spans="1:6" x14ac:dyDescent="0.55000000000000004">
      <c r="A48" s="108" t="s">
        <v>1281</v>
      </c>
      <c r="B48" s="108">
        <f t="shared" si="0"/>
        <v>1813</v>
      </c>
      <c r="C48" s="158" t="s">
        <v>1282</v>
      </c>
      <c r="D48" s="158" t="s">
        <v>414</v>
      </c>
      <c r="E48" s="108"/>
      <c r="F48" s="108"/>
    </row>
    <row r="49" spans="1:6" x14ac:dyDescent="0.55000000000000004">
      <c r="A49" s="108" t="s">
        <v>1283</v>
      </c>
      <c r="B49" s="108">
        <f t="shared" si="0"/>
        <v>1814</v>
      </c>
      <c r="C49" s="158" t="s">
        <v>1284</v>
      </c>
      <c r="D49" s="158" t="s">
        <v>414</v>
      </c>
      <c r="E49" s="108"/>
      <c r="F49" s="108"/>
    </row>
    <row r="50" spans="1:6" x14ac:dyDescent="0.55000000000000004">
      <c r="A50" s="108" t="s">
        <v>1285</v>
      </c>
      <c r="B50" s="108">
        <f t="shared" si="0"/>
        <v>1817</v>
      </c>
      <c r="C50" s="158" t="s">
        <v>1286</v>
      </c>
      <c r="D50" s="158" t="s">
        <v>414</v>
      </c>
      <c r="E50" s="108"/>
      <c r="F50" s="108"/>
    </row>
    <row r="51" spans="1:6" x14ac:dyDescent="0.55000000000000004">
      <c r="A51" s="108" t="s">
        <v>1287</v>
      </c>
      <c r="B51" s="108">
        <f t="shared" si="0"/>
        <v>1819</v>
      </c>
      <c r="C51" s="158" t="s">
        <v>1288</v>
      </c>
      <c r="D51" s="158" t="s">
        <v>414</v>
      </c>
      <c r="E51" s="108"/>
      <c r="F51" s="108"/>
    </row>
    <row r="52" spans="1:6" x14ac:dyDescent="0.55000000000000004">
      <c r="A52" s="108" t="s">
        <v>1289</v>
      </c>
      <c r="B52" s="108">
        <f t="shared" si="0"/>
        <v>1821</v>
      </c>
      <c r="C52" s="158" t="s">
        <v>1290</v>
      </c>
      <c r="D52" s="158" t="s">
        <v>414</v>
      </c>
      <c r="E52" s="108"/>
      <c r="F52" s="108"/>
    </row>
    <row r="53" spans="1:6" x14ac:dyDescent="0.55000000000000004">
      <c r="A53" s="108" t="s">
        <v>1291</v>
      </c>
      <c r="B53" s="108">
        <f t="shared" si="0"/>
        <v>1822</v>
      </c>
      <c r="C53" s="158" t="s">
        <v>1292</v>
      </c>
      <c r="D53" s="158" t="s">
        <v>414</v>
      </c>
      <c r="E53" s="108"/>
      <c r="F53" s="108"/>
    </row>
    <row r="54" spans="1:6" x14ac:dyDescent="0.55000000000000004">
      <c r="A54" s="108" t="s">
        <v>1293</v>
      </c>
      <c r="B54" s="108">
        <f t="shared" si="0"/>
        <v>1823</v>
      </c>
      <c r="C54" s="158" t="s">
        <v>1294</v>
      </c>
      <c r="D54" s="158" t="s">
        <v>414</v>
      </c>
      <c r="E54" s="108"/>
      <c r="F54" s="108"/>
    </row>
    <row r="55" spans="1:6" x14ac:dyDescent="0.55000000000000004">
      <c r="A55" s="108" t="s">
        <v>1295</v>
      </c>
      <c r="B55" s="108">
        <f t="shared" si="0"/>
        <v>1824</v>
      </c>
      <c r="C55" s="158" t="s">
        <v>1296</v>
      </c>
      <c r="D55" s="158" t="s">
        <v>414</v>
      </c>
      <c r="E55" s="108"/>
      <c r="F55" s="108"/>
    </row>
    <row r="56" spans="1:6" x14ac:dyDescent="0.55000000000000004">
      <c r="A56" s="108" t="s">
        <v>1297</v>
      </c>
      <c r="B56" s="108">
        <f t="shared" si="0"/>
        <v>1826</v>
      </c>
      <c r="C56" s="158" t="s">
        <v>1298</v>
      </c>
      <c r="D56" s="158" t="s">
        <v>414</v>
      </c>
      <c r="E56" s="108"/>
      <c r="F56" s="108"/>
    </row>
    <row r="57" spans="1:6" x14ac:dyDescent="0.55000000000000004">
      <c r="A57" s="108" t="s">
        <v>1299</v>
      </c>
      <c r="B57" s="108">
        <f t="shared" si="0"/>
        <v>1827</v>
      </c>
      <c r="C57" s="158" t="s">
        <v>1300</v>
      </c>
      <c r="D57" s="158" t="s">
        <v>414</v>
      </c>
      <c r="E57" s="108"/>
      <c r="F57" s="108"/>
    </row>
    <row r="58" spans="1:6" x14ac:dyDescent="0.55000000000000004">
      <c r="A58" s="108" t="s">
        <v>1301</v>
      </c>
      <c r="B58" s="108">
        <f t="shared" si="0"/>
        <v>1828</v>
      </c>
      <c r="C58" s="158" t="s">
        <v>1302</v>
      </c>
      <c r="D58" s="158" t="s">
        <v>414</v>
      </c>
      <c r="E58" s="108"/>
      <c r="F58" s="108"/>
    </row>
    <row r="59" spans="1:6" x14ac:dyDescent="0.55000000000000004">
      <c r="A59" s="108" t="s">
        <v>1303</v>
      </c>
      <c r="B59" s="108">
        <f t="shared" si="0"/>
        <v>1802</v>
      </c>
      <c r="C59" s="158" t="s">
        <v>1304</v>
      </c>
      <c r="D59" s="158" t="s">
        <v>414</v>
      </c>
      <c r="E59" s="108"/>
      <c r="F59" s="108"/>
    </row>
    <row r="60" spans="1:6" x14ac:dyDescent="0.55000000000000004">
      <c r="A60" s="108" t="s">
        <v>1305</v>
      </c>
      <c r="B60" s="108">
        <f t="shared" si="0"/>
        <v>3590</v>
      </c>
      <c r="C60" s="158" t="s">
        <v>1306</v>
      </c>
      <c r="D60" s="158" t="s">
        <v>414</v>
      </c>
      <c r="E60" s="108"/>
      <c r="F60" s="108"/>
    </row>
    <row r="61" spans="1:6" x14ac:dyDescent="0.55000000000000004">
      <c r="A61" s="108" t="s">
        <v>1307</v>
      </c>
      <c r="B61" s="108">
        <f t="shared" si="0"/>
        <v>340</v>
      </c>
      <c r="C61" s="158" t="s">
        <v>1308</v>
      </c>
      <c r="D61" s="158" t="s">
        <v>421</v>
      </c>
      <c r="E61" s="108"/>
      <c r="F61" s="108"/>
    </row>
    <row r="62" spans="1:6" x14ac:dyDescent="0.55000000000000004">
      <c r="A62" s="108" t="s">
        <v>1309</v>
      </c>
      <c r="B62" s="108">
        <f t="shared" si="0"/>
        <v>341</v>
      </c>
      <c r="C62" s="158" t="s">
        <v>1310</v>
      </c>
      <c r="D62" s="158" t="s">
        <v>421</v>
      </c>
      <c r="E62" s="108"/>
      <c r="F62" s="108"/>
    </row>
    <row r="63" spans="1:6" x14ac:dyDescent="0.55000000000000004">
      <c r="A63" s="108" t="s">
        <v>1311</v>
      </c>
      <c r="B63" s="108">
        <f t="shared" si="0"/>
        <v>342</v>
      </c>
      <c r="C63" s="158" t="s">
        <v>1312</v>
      </c>
      <c r="D63" s="158" t="s">
        <v>421</v>
      </c>
      <c r="E63" s="108"/>
      <c r="F63" s="108"/>
    </row>
    <row r="64" spans="1:6" x14ac:dyDescent="0.55000000000000004">
      <c r="A64" s="108" t="s">
        <v>1313</v>
      </c>
      <c r="B64" s="108">
        <f t="shared" si="0"/>
        <v>343</v>
      </c>
      <c r="C64" s="158" t="s">
        <v>1314</v>
      </c>
      <c r="D64" s="158" t="s">
        <v>421</v>
      </c>
      <c r="E64" s="108"/>
      <c r="F64" s="108"/>
    </row>
    <row r="65" spans="1:6" x14ac:dyDescent="0.55000000000000004">
      <c r="A65" s="108" t="s">
        <v>1315</v>
      </c>
      <c r="B65" s="108">
        <f t="shared" si="0"/>
        <v>344</v>
      </c>
      <c r="C65" s="158" t="s">
        <v>1316</v>
      </c>
      <c r="D65" s="158" t="s">
        <v>421</v>
      </c>
      <c r="E65" s="108"/>
      <c r="F65" s="108"/>
    </row>
    <row r="66" spans="1:6" x14ac:dyDescent="0.55000000000000004">
      <c r="A66" s="108" t="s">
        <v>1317</v>
      </c>
      <c r="B66" s="108">
        <f t="shared" si="0"/>
        <v>345</v>
      </c>
      <c r="C66" s="158" t="s">
        <v>1318</v>
      </c>
      <c r="D66" s="158" t="s">
        <v>421</v>
      </c>
      <c r="E66" s="108"/>
      <c r="F66" s="108"/>
    </row>
    <row r="67" spans="1:6" x14ac:dyDescent="0.55000000000000004">
      <c r="A67" s="108" t="s">
        <v>1319</v>
      </c>
      <c r="B67" s="108">
        <f t="shared" ref="B67:B130" si="1">VALUE(RIGHT(A67,4))</f>
        <v>392</v>
      </c>
      <c r="C67" s="158" t="s">
        <v>1320</v>
      </c>
      <c r="D67" s="158" t="s">
        <v>421</v>
      </c>
      <c r="E67" s="108"/>
      <c r="F67" s="108"/>
    </row>
    <row r="68" spans="1:6" x14ac:dyDescent="0.55000000000000004">
      <c r="A68" s="108" t="s">
        <v>1321</v>
      </c>
      <c r="B68" s="108">
        <f t="shared" si="1"/>
        <v>347</v>
      </c>
      <c r="C68" s="158" t="s">
        <v>1322</v>
      </c>
      <c r="D68" s="158" t="s">
        <v>421</v>
      </c>
      <c r="E68" s="108"/>
      <c r="F68" s="108"/>
    </row>
    <row r="69" spans="1:6" x14ac:dyDescent="0.55000000000000004">
      <c r="A69" s="108" t="s">
        <v>1323</v>
      </c>
      <c r="B69" s="108">
        <f t="shared" si="1"/>
        <v>348</v>
      </c>
      <c r="C69" s="158" t="s">
        <v>1324</v>
      </c>
      <c r="D69" s="158" t="s">
        <v>421</v>
      </c>
      <c r="E69" s="108"/>
      <c r="F69" s="108"/>
    </row>
    <row r="70" spans="1:6" x14ac:dyDescent="0.55000000000000004">
      <c r="A70" s="108" t="s">
        <v>1325</v>
      </c>
      <c r="B70" s="108">
        <f t="shared" si="1"/>
        <v>349</v>
      </c>
      <c r="C70" s="158" t="s">
        <v>1326</v>
      </c>
      <c r="D70" s="158" t="s">
        <v>421</v>
      </c>
      <c r="E70" s="108"/>
      <c r="F70" s="108"/>
    </row>
    <row r="71" spans="1:6" x14ac:dyDescent="0.55000000000000004">
      <c r="A71" s="108" t="s">
        <v>1327</v>
      </c>
      <c r="B71" s="108">
        <f t="shared" si="1"/>
        <v>354</v>
      </c>
      <c r="C71" s="158" t="s">
        <v>1328</v>
      </c>
      <c r="D71" s="158" t="s">
        <v>421</v>
      </c>
      <c r="E71" s="108"/>
      <c r="F71" s="108"/>
    </row>
    <row r="72" spans="1:6" x14ac:dyDescent="0.55000000000000004">
      <c r="A72" s="108" t="s">
        <v>1329</v>
      </c>
      <c r="B72" s="108">
        <f t="shared" si="1"/>
        <v>355</v>
      </c>
      <c r="C72" s="158" t="s">
        <v>1330</v>
      </c>
      <c r="D72" s="158" t="s">
        <v>421</v>
      </c>
      <c r="E72" s="108"/>
      <c r="F72" s="108"/>
    </row>
    <row r="73" spans="1:6" x14ac:dyDescent="0.55000000000000004">
      <c r="A73" s="108" t="s">
        <v>1331</v>
      </c>
      <c r="B73" s="108">
        <f t="shared" si="1"/>
        <v>356</v>
      </c>
      <c r="C73" s="158" t="s">
        <v>1332</v>
      </c>
      <c r="D73" s="158" t="s">
        <v>421</v>
      </c>
      <c r="E73" s="108"/>
      <c r="F73" s="108"/>
    </row>
    <row r="74" spans="1:6" x14ac:dyDescent="0.55000000000000004">
      <c r="A74" s="108" t="s">
        <v>1333</v>
      </c>
      <c r="B74" s="108">
        <f t="shared" si="1"/>
        <v>358</v>
      </c>
      <c r="C74" s="158" t="s">
        <v>1334</v>
      </c>
      <c r="D74" s="158" t="s">
        <v>421</v>
      </c>
      <c r="E74" s="108"/>
      <c r="F74" s="108"/>
    </row>
    <row r="75" spans="1:6" x14ac:dyDescent="0.55000000000000004">
      <c r="A75" s="108" t="s">
        <v>1335</v>
      </c>
      <c r="B75" s="108">
        <f t="shared" si="1"/>
        <v>359</v>
      </c>
      <c r="C75" s="158" t="s">
        <v>1336</v>
      </c>
      <c r="D75" s="158" t="s">
        <v>421</v>
      </c>
      <c r="E75" s="108"/>
      <c r="F75" s="108"/>
    </row>
    <row r="76" spans="1:6" x14ac:dyDescent="0.55000000000000004">
      <c r="A76" s="108" t="s">
        <v>1337</v>
      </c>
      <c r="B76" s="108">
        <f t="shared" si="1"/>
        <v>360</v>
      </c>
      <c r="C76" s="158" t="s">
        <v>1338</v>
      </c>
      <c r="D76" s="158" t="s">
        <v>421</v>
      </c>
      <c r="E76" s="108"/>
      <c r="F76" s="108"/>
    </row>
    <row r="77" spans="1:6" x14ac:dyDescent="0.55000000000000004">
      <c r="A77" s="108" t="s">
        <v>1339</v>
      </c>
      <c r="B77" s="108">
        <f t="shared" si="1"/>
        <v>361</v>
      </c>
      <c r="C77" s="158" t="s">
        <v>1340</v>
      </c>
      <c r="D77" s="158" t="s">
        <v>421</v>
      </c>
      <c r="E77" s="108"/>
      <c r="F77" s="108"/>
    </row>
    <row r="78" spans="1:6" x14ac:dyDescent="0.55000000000000004">
      <c r="A78" s="108" t="s">
        <v>1341</v>
      </c>
      <c r="B78" s="108">
        <f t="shared" si="1"/>
        <v>362</v>
      </c>
      <c r="C78" s="158" t="s">
        <v>1342</v>
      </c>
      <c r="D78" s="158" t="s">
        <v>421</v>
      </c>
      <c r="E78" s="108"/>
      <c r="F78" s="108"/>
    </row>
    <row r="79" spans="1:6" x14ac:dyDescent="0.55000000000000004">
      <c r="A79" s="108" t="s">
        <v>1343</v>
      </c>
      <c r="B79" s="108">
        <f t="shared" si="1"/>
        <v>391</v>
      </c>
      <c r="C79" s="158" t="s">
        <v>1344</v>
      </c>
      <c r="D79" s="158" t="s">
        <v>421</v>
      </c>
      <c r="E79" s="108"/>
      <c r="F79" s="108"/>
    </row>
    <row r="80" spans="1:6" x14ac:dyDescent="0.55000000000000004">
      <c r="A80" s="108" t="s">
        <v>1345</v>
      </c>
      <c r="B80" s="108">
        <f t="shared" si="1"/>
        <v>364</v>
      </c>
      <c r="C80" s="158" t="s">
        <v>1346</v>
      </c>
      <c r="D80" s="158" t="s">
        <v>421</v>
      </c>
      <c r="E80" s="108"/>
      <c r="F80" s="108"/>
    </row>
    <row r="81" spans="1:6" x14ac:dyDescent="0.55000000000000004">
      <c r="A81" s="108" t="s">
        <v>1347</v>
      </c>
      <c r="B81" s="108">
        <f t="shared" si="1"/>
        <v>365</v>
      </c>
      <c r="C81" s="158" t="s">
        <v>1348</v>
      </c>
      <c r="D81" s="158" t="s">
        <v>421</v>
      </c>
      <c r="E81" s="108"/>
      <c r="F81" s="108"/>
    </row>
    <row r="82" spans="1:6" x14ac:dyDescent="0.55000000000000004">
      <c r="A82" s="108" t="s">
        <v>1349</v>
      </c>
      <c r="B82" s="108">
        <f t="shared" si="1"/>
        <v>368</v>
      </c>
      <c r="C82" s="158" t="s">
        <v>1350</v>
      </c>
      <c r="D82" s="158" t="s">
        <v>421</v>
      </c>
      <c r="E82" s="108"/>
      <c r="F82" s="108"/>
    </row>
    <row r="83" spans="1:6" x14ac:dyDescent="0.55000000000000004">
      <c r="A83" s="108" t="s">
        <v>1351</v>
      </c>
      <c r="B83" s="108">
        <f t="shared" si="1"/>
        <v>3515</v>
      </c>
      <c r="C83" s="158" t="s">
        <v>1352</v>
      </c>
      <c r="D83" s="158" t="s">
        <v>421</v>
      </c>
      <c r="E83" s="108"/>
      <c r="F83" s="108"/>
    </row>
    <row r="84" spans="1:6" x14ac:dyDescent="0.55000000000000004">
      <c r="A84" s="108" t="s">
        <v>1353</v>
      </c>
      <c r="B84" s="108">
        <f t="shared" si="1"/>
        <v>369</v>
      </c>
      <c r="C84" s="158" t="s">
        <v>1354</v>
      </c>
      <c r="D84" s="158" t="s">
        <v>421</v>
      </c>
      <c r="E84" s="108"/>
      <c r="F84" s="108"/>
    </row>
    <row r="85" spans="1:6" x14ac:dyDescent="0.55000000000000004">
      <c r="A85" s="108" t="s">
        <v>1355</v>
      </c>
      <c r="B85" s="108">
        <f t="shared" si="1"/>
        <v>370</v>
      </c>
      <c r="C85" s="158" t="s">
        <v>1356</v>
      </c>
      <c r="D85" s="158" t="s">
        <v>421</v>
      </c>
      <c r="E85" s="108"/>
      <c r="F85" s="108"/>
    </row>
    <row r="86" spans="1:6" x14ac:dyDescent="0.55000000000000004">
      <c r="A86" s="108" t="s">
        <v>1357</v>
      </c>
      <c r="B86" s="108">
        <f t="shared" si="1"/>
        <v>371</v>
      </c>
      <c r="C86" s="158" t="s">
        <v>1358</v>
      </c>
      <c r="D86" s="158" t="s">
        <v>421</v>
      </c>
      <c r="E86" s="108"/>
      <c r="F86" s="108"/>
    </row>
    <row r="87" spans="1:6" x14ac:dyDescent="0.55000000000000004">
      <c r="A87" s="108" t="s">
        <v>1359</v>
      </c>
      <c r="B87" s="108">
        <f t="shared" si="1"/>
        <v>372</v>
      </c>
      <c r="C87" s="158" t="s">
        <v>1360</v>
      </c>
      <c r="D87" s="158" t="s">
        <v>421</v>
      </c>
      <c r="E87" s="108"/>
      <c r="F87" s="108"/>
    </row>
    <row r="88" spans="1:6" x14ac:dyDescent="0.55000000000000004">
      <c r="A88" s="108" t="s">
        <v>1361</v>
      </c>
      <c r="B88" s="108">
        <f t="shared" si="1"/>
        <v>373</v>
      </c>
      <c r="C88" s="158" t="s">
        <v>1362</v>
      </c>
      <c r="D88" s="158" t="s">
        <v>421</v>
      </c>
      <c r="E88" s="108"/>
      <c r="F88" s="108"/>
    </row>
    <row r="89" spans="1:6" x14ac:dyDescent="0.55000000000000004">
      <c r="A89" s="108" t="s">
        <v>1363</v>
      </c>
      <c r="B89" s="108">
        <f t="shared" si="1"/>
        <v>374</v>
      </c>
      <c r="C89" s="158" t="s">
        <v>1364</v>
      </c>
      <c r="D89" s="158" t="s">
        <v>421</v>
      </c>
      <c r="E89" s="108"/>
      <c r="F89" s="108"/>
    </row>
    <row r="90" spans="1:6" x14ac:dyDescent="0.55000000000000004">
      <c r="A90" s="108" t="s">
        <v>1365</v>
      </c>
      <c r="B90" s="108">
        <f t="shared" si="1"/>
        <v>389</v>
      </c>
      <c r="C90" s="158" t="s">
        <v>1366</v>
      </c>
      <c r="D90" s="158" t="s">
        <v>421</v>
      </c>
      <c r="E90" s="108"/>
      <c r="F90" s="108"/>
    </row>
    <row r="91" spans="1:6" x14ac:dyDescent="0.55000000000000004">
      <c r="A91" s="108" t="s">
        <v>1367</v>
      </c>
      <c r="B91" s="108">
        <f t="shared" si="1"/>
        <v>382</v>
      </c>
      <c r="C91" s="158" t="s">
        <v>1368</v>
      </c>
      <c r="D91" s="158" t="s">
        <v>421</v>
      </c>
      <c r="E91" s="108"/>
      <c r="F91" s="108"/>
    </row>
    <row r="92" spans="1:6" x14ac:dyDescent="0.55000000000000004">
      <c r="A92" s="108" t="s">
        <v>1369</v>
      </c>
      <c r="B92" s="108">
        <f t="shared" si="1"/>
        <v>384</v>
      </c>
      <c r="C92" s="158" t="s">
        <v>1370</v>
      </c>
      <c r="D92" s="158" t="s">
        <v>421</v>
      </c>
      <c r="E92" s="108"/>
      <c r="F92" s="108"/>
    </row>
    <row r="93" spans="1:6" x14ac:dyDescent="0.55000000000000004">
      <c r="A93" s="108" t="s">
        <v>1371</v>
      </c>
      <c r="B93" s="108">
        <f t="shared" si="1"/>
        <v>386</v>
      </c>
      <c r="C93" s="158" t="s">
        <v>1372</v>
      </c>
      <c r="D93" s="158" t="s">
        <v>421</v>
      </c>
      <c r="E93" s="108"/>
      <c r="F93" s="108"/>
    </row>
    <row r="94" spans="1:6" x14ac:dyDescent="0.55000000000000004">
      <c r="A94" s="108" t="s">
        <v>1373</v>
      </c>
      <c r="B94" s="108">
        <f t="shared" si="1"/>
        <v>387</v>
      </c>
      <c r="C94" s="158" t="s">
        <v>1374</v>
      </c>
      <c r="D94" s="158" t="s">
        <v>421</v>
      </c>
      <c r="E94" s="108"/>
      <c r="F94" s="108"/>
    </row>
    <row r="95" spans="1:6" x14ac:dyDescent="0.55000000000000004">
      <c r="A95" s="108" t="s">
        <v>1375</v>
      </c>
      <c r="B95" s="108">
        <f t="shared" si="1"/>
        <v>388</v>
      </c>
      <c r="C95" s="158" t="s">
        <v>1376</v>
      </c>
      <c r="D95" s="158" t="s">
        <v>421</v>
      </c>
      <c r="E95" s="108"/>
      <c r="F95" s="108"/>
    </row>
    <row r="96" spans="1:6" x14ac:dyDescent="0.55000000000000004">
      <c r="A96" s="108" t="s">
        <v>1377</v>
      </c>
      <c r="B96" s="108">
        <f t="shared" si="1"/>
        <v>394</v>
      </c>
      <c r="C96" s="158" t="s">
        <v>1378</v>
      </c>
      <c r="D96" s="158" t="s">
        <v>428</v>
      </c>
      <c r="E96" s="108"/>
      <c r="F96" s="108"/>
    </row>
    <row r="97" spans="1:6" x14ac:dyDescent="0.55000000000000004">
      <c r="A97" s="108" t="s">
        <v>1379</v>
      </c>
      <c r="B97" s="108">
        <f t="shared" si="1"/>
        <v>395</v>
      </c>
      <c r="C97" s="158" t="s">
        <v>1380</v>
      </c>
      <c r="D97" s="158" t="s">
        <v>428</v>
      </c>
      <c r="E97" s="108"/>
      <c r="F97" s="108"/>
    </row>
    <row r="98" spans="1:6" x14ac:dyDescent="0.55000000000000004">
      <c r="A98" s="108" t="s">
        <v>1381</v>
      </c>
      <c r="B98" s="108">
        <f t="shared" si="1"/>
        <v>396</v>
      </c>
      <c r="C98" s="158" t="s">
        <v>1382</v>
      </c>
      <c r="D98" s="158" t="s">
        <v>428</v>
      </c>
      <c r="E98" s="108"/>
      <c r="F98" s="108"/>
    </row>
    <row r="99" spans="1:6" x14ac:dyDescent="0.55000000000000004">
      <c r="A99" s="108" t="s">
        <v>1383</v>
      </c>
      <c r="B99" s="108">
        <f t="shared" si="1"/>
        <v>601</v>
      </c>
      <c r="C99" s="158" t="s">
        <v>1384</v>
      </c>
      <c r="D99" s="158" t="s">
        <v>428</v>
      </c>
      <c r="E99" s="108"/>
      <c r="F99" s="108"/>
    </row>
    <row r="100" spans="1:6" x14ac:dyDescent="0.55000000000000004">
      <c r="A100" s="108" t="s">
        <v>1385</v>
      </c>
      <c r="B100" s="108">
        <f t="shared" si="1"/>
        <v>602</v>
      </c>
      <c r="C100" s="158" t="s">
        <v>1386</v>
      </c>
      <c r="D100" s="158" t="s">
        <v>428</v>
      </c>
      <c r="E100" s="108"/>
      <c r="F100" s="108"/>
    </row>
    <row r="101" spans="1:6" x14ac:dyDescent="0.55000000000000004">
      <c r="A101" s="108" t="s">
        <v>1387</v>
      </c>
      <c r="B101" s="108">
        <f t="shared" si="1"/>
        <v>399</v>
      </c>
      <c r="C101" s="158" t="s">
        <v>1388</v>
      </c>
      <c r="D101" s="158" t="s">
        <v>428</v>
      </c>
      <c r="E101" s="108"/>
      <c r="F101" s="108"/>
    </row>
    <row r="102" spans="1:6" x14ac:dyDescent="0.55000000000000004">
      <c r="A102" s="108" t="s">
        <v>1389</v>
      </c>
      <c r="B102" s="108">
        <f t="shared" si="1"/>
        <v>400</v>
      </c>
      <c r="C102" s="158" t="s">
        <v>1390</v>
      </c>
      <c r="D102" s="158" t="s">
        <v>428</v>
      </c>
      <c r="E102" s="108"/>
      <c r="F102" s="108"/>
    </row>
    <row r="103" spans="1:6" x14ac:dyDescent="0.55000000000000004">
      <c r="A103" s="108" t="s">
        <v>1391</v>
      </c>
      <c r="B103" s="108">
        <f t="shared" si="1"/>
        <v>401</v>
      </c>
      <c r="C103" s="158" t="s">
        <v>1392</v>
      </c>
      <c r="D103" s="158" t="s">
        <v>428</v>
      </c>
      <c r="E103" s="108"/>
      <c r="F103" s="108"/>
    </row>
    <row r="104" spans="1:6" x14ac:dyDescent="0.55000000000000004">
      <c r="A104" s="108" t="s">
        <v>1393</v>
      </c>
      <c r="B104" s="108">
        <f t="shared" si="1"/>
        <v>442</v>
      </c>
      <c r="C104" s="158" t="s">
        <v>1394</v>
      </c>
      <c r="D104" s="158" t="s">
        <v>428</v>
      </c>
      <c r="E104" s="108"/>
      <c r="F104" s="108"/>
    </row>
    <row r="105" spans="1:6" x14ac:dyDescent="0.55000000000000004">
      <c r="A105" s="108" t="s">
        <v>1395</v>
      </c>
      <c r="B105" s="108">
        <f t="shared" si="1"/>
        <v>403</v>
      </c>
      <c r="C105" s="158" t="s">
        <v>1396</v>
      </c>
      <c r="D105" s="158" t="s">
        <v>428</v>
      </c>
      <c r="E105" s="108"/>
      <c r="F105" s="108"/>
    </row>
    <row r="106" spans="1:6" x14ac:dyDescent="0.55000000000000004">
      <c r="A106" s="108" t="s">
        <v>1397</v>
      </c>
      <c r="B106" s="108">
        <f t="shared" si="1"/>
        <v>398</v>
      </c>
      <c r="C106" s="158" t="s">
        <v>1398</v>
      </c>
      <c r="D106" s="158" t="s">
        <v>428</v>
      </c>
      <c r="E106" s="108"/>
      <c r="F106" s="108"/>
    </row>
    <row r="107" spans="1:6" x14ac:dyDescent="0.55000000000000004">
      <c r="A107" s="108" t="s">
        <v>1399</v>
      </c>
      <c r="B107" s="108">
        <f t="shared" si="1"/>
        <v>405</v>
      </c>
      <c r="C107" s="158" t="s">
        <v>1400</v>
      </c>
      <c r="D107" s="158" t="s">
        <v>428</v>
      </c>
      <c r="E107" s="108"/>
      <c r="F107" s="108"/>
    </row>
    <row r="108" spans="1:6" x14ac:dyDescent="0.55000000000000004">
      <c r="A108" s="108" t="s">
        <v>1401</v>
      </c>
      <c r="B108" s="108">
        <f t="shared" si="1"/>
        <v>603</v>
      </c>
      <c r="C108" s="158" t="s">
        <v>1402</v>
      </c>
      <c r="D108" s="158" t="s">
        <v>428</v>
      </c>
      <c r="E108" s="108"/>
      <c r="F108" s="108"/>
    </row>
    <row r="109" spans="1:6" x14ac:dyDescent="0.55000000000000004">
      <c r="A109" s="108" t="s">
        <v>1403</v>
      </c>
      <c r="B109" s="108">
        <f t="shared" si="1"/>
        <v>408</v>
      </c>
      <c r="C109" s="158" t="s">
        <v>1404</v>
      </c>
      <c r="D109" s="158" t="s">
        <v>428</v>
      </c>
      <c r="E109" s="108"/>
      <c r="F109" s="108"/>
    </row>
    <row r="110" spans="1:6" x14ac:dyDescent="0.55000000000000004">
      <c r="A110" s="108" t="s">
        <v>1405</v>
      </c>
      <c r="B110" s="108">
        <f t="shared" si="1"/>
        <v>409</v>
      </c>
      <c r="C110" s="158" t="s">
        <v>1406</v>
      </c>
      <c r="D110" s="158" t="s">
        <v>428</v>
      </c>
      <c r="E110" s="108"/>
      <c r="F110" s="108"/>
    </row>
    <row r="111" spans="1:6" x14ac:dyDescent="0.55000000000000004">
      <c r="A111" s="108" t="s">
        <v>1407</v>
      </c>
      <c r="B111" s="108">
        <f t="shared" si="1"/>
        <v>605</v>
      </c>
      <c r="C111" s="158" t="s">
        <v>1408</v>
      </c>
      <c r="D111" s="158" t="s">
        <v>428</v>
      </c>
      <c r="E111" s="108"/>
      <c r="F111" s="108"/>
    </row>
    <row r="112" spans="1:6" x14ac:dyDescent="0.55000000000000004">
      <c r="A112" s="108" t="s">
        <v>1409</v>
      </c>
      <c r="B112" s="108">
        <f t="shared" si="1"/>
        <v>412</v>
      </c>
      <c r="C112" s="158" t="s">
        <v>1410</v>
      </c>
      <c r="D112" s="158" t="s">
        <v>428</v>
      </c>
      <c r="E112" s="108"/>
      <c r="F112" s="108"/>
    </row>
    <row r="113" spans="1:6" x14ac:dyDescent="0.55000000000000004">
      <c r="A113" s="108" t="s">
        <v>1411</v>
      </c>
      <c r="B113" s="108">
        <f t="shared" si="1"/>
        <v>414</v>
      </c>
      <c r="C113" s="158" t="s">
        <v>1412</v>
      </c>
      <c r="D113" s="158" t="s">
        <v>428</v>
      </c>
      <c r="E113" s="108"/>
      <c r="F113" s="108"/>
    </row>
    <row r="114" spans="1:6" x14ac:dyDescent="0.55000000000000004">
      <c r="A114" s="108" t="s">
        <v>1413</v>
      </c>
      <c r="B114" s="108">
        <f t="shared" si="1"/>
        <v>606</v>
      </c>
      <c r="C114" s="158" t="s">
        <v>1414</v>
      </c>
      <c r="D114" s="158" t="s">
        <v>428</v>
      </c>
      <c r="E114" s="108"/>
      <c r="F114" s="108"/>
    </row>
    <row r="115" spans="1:6" x14ac:dyDescent="0.55000000000000004">
      <c r="A115" s="108" t="s">
        <v>1415</v>
      </c>
      <c r="B115" s="108">
        <f t="shared" si="1"/>
        <v>607</v>
      </c>
      <c r="C115" s="158" t="s">
        <v>1416</v>
      </c>
      <c r="D115" s="158" t="s">
        <v>428</v>
      </c>
      <c r="E115" s="108"/>
      <c r="F115" s="108"/>
    </row>
    <row r="116" spans="1:6" x14ac:dyDescent="0.55000000000000004">
      <c r="A116" s="108" t="s">
        <v>1417</v>
      </c>
      <c r="B116" s="108">
        <f t="shared" si="1"/>
        <v>608</v>
      </c>
      <c r="C116" s="158" t="s">
        <v>1418</v>
      </c>
      <c r="D116" s="158" t="s">
        <v>428</v>
      </c>
      <c r="E116" s="108"/>
      <c r="F116" s="108"/>
    </row>
    <row r="117" spans="1:6" x14ac:dyDescent="0.55000000000000004">
      <c r="A117" s="108" t="s">
        <v>1419</v>
      </c>
      <c r="B117" s="108">
        <f t="shared" si="1"/>
        <v>416</v>
      </c>
      <c r="C117" s="158" t="s">
        <v>1420</v>
      </c>
      <c r="D117" s="158" t="s">
        <v>428</v>
      </c>
      <c r="E117" s="108"/>
      <c r="F117" s="108"/>
    </row>
    <row r="118" spans="1:6" x14ac:dyDescent="0.55000000000000004">
      <c r="A118" s="108" t="s">
        <v>1421</v>
      </c>
      <c r="B118" s="108">
        <f t="shared" si="1"/>
        <v>417</v>
      </c>
      <c r="C118" s="158" t="s">
        <v>1422</v>
      </c>
      <c r="D118" s="158" t="s">
        <v>428</v>
      </c>
      <c r="E118" s="108"/>
      <c r="F118" s="108"/>
    </row>
    <row r="119" spans="1:6" x14ac:dyDescent="0.55000000000000004">
      <c r="A119" s="108" t="s">
        <v>1423</v>
      </c>
      <c r="B119" s="108">
        <f t="shared" si="1"/>
        <v>418</v>
      </c>
      <c r="C119" s="158" t="s">
        <v>1424</v>
      </c>
      <c r="D119" s="158" t="s">
        <v>428</v>
      </c>
      <c r="E119" s="108"/>
      <c r="F119" s="108"/>
    </row>
    <row r="120" spans="1:6" x14ac:dyDescent="0.55000000000000004">
      <c r="A120" s="108" t="s">
        <v>1425</v>
      </c>
      <c r="B120" s="108">
        <f t="shared" si="1"/>
        <v>420</v>
      </c>
      <c r="C120" s="158" t="s">
        <v>1426</v>
      </c>
      <c r="D120" s="158" t="s">
        <v>428</v>
      </c>
      <c r="E120" s="108"/>
      <c r="F120" s="108"/>
    </row>
    <row r="121" spans="1:6" x14ac:dyDescent="0.55000000000000004">
      <c r="A121" s="108" t="s">
        <v>1427</v>
      </c>
      <c r="B121" s="108">
        <f t="shared" si="1"/>
        <v>421</v>
      </c>
      <c r="C121" s="158" t="s">
        <v>1428</v>
      </c>
      <c r="D121" s="158" t="s">
        <v>428</v>
      </c>
      <c r="E121" s="108"/>
      <c r="F121" s="108"/>
    </row>
    <row r="122" spans="1:6" x14ac:dyDescent="0.55000000000000004">
      <c r="A122" s="108" t="s">
        <v>1429</v>
      </c>
      <c r="B122" s="108">
        <f t="shared" si="1"/>
        <v>423</v>
      </c>
      <c r="C122" s="158" t="s">
        <v>1430</v>
      </c>
      <c r="D122" s="158" t="s">
        <v>428</v>
      </c>
      <c r="E122" s="108"/>
      <c r="F122" s="108"/>
    </row>
    <row r="123" spans="1:6" x14ac:dyDescent="0.55000000000000004">
      <c r="A123" s="108" t="s">
        <v>1431</v>
      </c>
      <c r="B123" s="108">
        <f t="shared" si="1"/>
        <v>233</v>
      </c>
      <c r="C123" s="158" t="s">
        <v>1432</v>
      </c>
      <c r="D123" s="158" t="s">
        <v>428</v>
      </c>
      <c r="E123" s="108"/>
      <c r="F123" s="108"/>
    </row>
    <row r="124" spans="1:6" x14ac:dyDescent="0.55000000000000004">
      <c r="A124" s="108" t="s">
        <v>1433</v>
      </c>
      <c r="B124" s="108">
        <f t="shared" si="1"/>
        <v>609</v>
      </c>
      <c r="C124" s="158" t="s">
        <v>1434</v>
      </c>
      <c r="D124" s="158" t="s">
        <v>428</v>
      </c>
      <c r="E124" s="108"/>
      <c r="F124" s="108"/>
    </row>
    <row r="125" spans="1:6" x14ac:dyDescent="0.55000000000000004">
      <c r="A125" s="108" t="s">
        <v>1435</v>
      </c>
      <c r="B125" s="108">
        <f t="shared" si="1"/>
        <v>424</v>
      </c>
      <c r="C125" s="158" t="s">
        <v>1436</v>
      </c>
      <c r="D125" s="158" t="s">
        <v>428</v>
      </c>
      <c r="E125" s="108"/>
      <c r="F125" s="108"/>
    </row>
    <row r="126" spans="1:6" x14ac:dyDescent="0.55000000000000004">
      <c r="A126" s="108" t="s">
        <v>1437</v>
      </c>
      <c r="B126" s="108">
        <f t="shared" si="1"/>
        <v>610</v>
      </c>
      <c r="C126" s="158" t="s">
        <v>1438</v>
      </c>
      <c r="D126" s="158" t="s">
        <v>428</v>
      </c>
      <c r="E126" s="108"/>
      <c r="F126" s="108"/>
    </row>
    <row r="127" spans="1:6" x14ac:dyDescent="0.55000000000000004">
      <c r="A127" s="108" t="s">
        <v>1439</v>
      </c>
      <c r="B127" s="108">
        <f t="shared" si="1"/>
        <v>426</v>
      </c>
      <c r="C127" s="158" t="s">
        <v>1440</v>
      </c>
      <c r="D127" s="158" t="s">
        <v>428</v>
      </c>
      <c r="E127" s="108"/>
      <c r="F127" s="108"/>
    </row>
    <row r="128" spans="1:6" x14ac:dyDescent="0.55000000000000004">
      <c r="A128" s="108" t="s">
        <v>1441</v>
      </c>
      <c r="B128" s="108">
        <f t="shared" si="1"/>
        <v>611</v>
      </c>
      <c r="C128" s="158" t="s">
        <v>1442</v>
      </c>
      <c r="D128" s="158" t="s">
        <v>428</v>
      </c>
      <c r="E128" s="108"/>
      <c r="F128" s="108"/>
    </row>
    <row r="129" spans="1:6" x14ac:dyDescent="0.55000000000000004">
      <c r="A129" s="108" t="s">
        <v>1443</v>
      </c>
      <c r="B129" s="108">
        <f t="shared" si="1"/>
        <v>612</v>
      </c>
      <c r="C129" s="158" t="s">
        <v>1444</v>
      </c>
      <c r="D129" s="158" t="s">
        <v>428</v>
      </c>
      <c r="E129" s="108"/>
      <c r="F129" s="108"/>
    </row>
    <row r="130" spans="1:6" x14ac:dyDescent="0.55000000000000004">
      <c r="A130" s="108" t="s">
        <v>1445</v>
      </c>
      <c r="B130" s="108">
        <f t="shared" si="1"/>
        <v>613</v>
      </c>
      <c r="C130" s="158" t="s">
        <v>1446</v>
      </c>
      <c r="D130" s="158" t="s">
        <v>428</v>
      </c>
      <c r="E130" s="108"/>
      <c r="F130" s="108"/>
    </row>
    <row r="131" spans="1:6" x14ac:dyDescent="0.55000000000000004">
      <c r="A131" s="108" t="s">
        <v>1447</v>
      </c>
      <c r="B131" s="108">
        <f t="shared" ref="B131:B194" si="2">VALUE(RIGHT(A131,4))</f>
        <v>614</v>
      </c>
      <c r="C131" s="158" t="s">
        <v>1448</v>
      </c>
      <c r="D131" s="158" t="s">
        <v>428</v>
      </c>
      <c r="E131" s="108"/>
      <c r="F131" s="108"/>
    </row>
    <row r="132" spans="1:6" x14ac:dyDescent="0.55000000000000004">
      <c r="A132" s="108" t="s">
        <v>1449</v>
      </c>
      <c r="B132" s="108">
        <f t="shared" si="2"/>
        <v>430</v>
      </c>
      <c r="C132" s="158" t="s">
        <v>1450</v>
      </c>
      <c r="D132" s="158" t="s">
        <v>428</v>
      </c>
      <c r="E132" s="108"/>
      <c r="F132" s="108"/>
    </row>
    <row r="133" spans="1:6" x14ac:dyDescent="0.55000000000000004">
      <c r="A133" s="108" t="s">
        <v>1451</v>
      </c>
      <c r="B133" s="108">
        <f t="shared" si="2"/>
        <v>432</v>
      </c>
      <c r="C133" s="158" t="s">
        <v>1452</v>
      </c>
      <c r="D133" s="158" t="s">
        <v>428</v>
      </c>
      <c r="E133" s="108"/>
      <c r="F133" s="108"/>
    </row>
    <row r="134" spans="1:6" x14ac:dyDescent="0.55000000000000004">
      <c r="A134" s="108" t="s">
        <v>1453</v>
      </c>
      <c r="B134" s="108">
        <f t="shared" si="2"/>
        <v>446</v>
      </c>
      <c r="C134" s="158" t="s">
        <v>1454</v>
      </c>
      <c r="D134" s="158" t="s">
        <v>428</v>
      </c>
      <c r="E134" s="108"/>
      <c r="F134" s="108"/>
    </row>
    <row r="135" spans="1:6" x14ac:dyDescent="0.55000000000000004">
      <c r="A135" s="108" t="s">
        <v>1455</v>
      </c>
      <c r="B135" s="108">
        <f t="shared" si="2"/>
        <v>445</v>
      </c>
      <c r="C135" s="158" t="s">
        <v>1456</v>
      </c>
      <c r="D135" s="158" t="s">
        <v>428</v>
      </c>
      <c r="E135" s="108"/>
      <c r="F135" s="108"/>
    </row>
    <row r="136" spans="1:6" x14ac:dyDescent="0.55000000000000004">
      <c r="A136" s="108" t="s">
        <v>1457</v>
      </c>
      <c r="B136" s="108">
        <f t="shared" si="2"/>
        <v>616</v>
      </c>
      <c r="C136" s="158" t="s">
        <v>1458</v>
      </c>
      <c r="D136" s="158" t="s">
        <v>428</v>
      </c>
      <c r="E136" s="108"/>
      <c r="F136" s="108"/>
    </row>
    <row r="137" spans="1:6" x14ac:dyDescent="0.55000000000000004">
      <c r="A137" s="108" t="s">
        <v>1459</v>
      </c>
      <c r="B137" s="108">
        <f t="shared" si="2"/>
        <v>435</v>
      </c>
      <c r="C137" s="158" t="s">
        <v>1460</v>
      </c>
      <c r="D137" s="158" t="s">
        <v>428</v>
      </c>
      <c r="E137" s="108"/>
      <c r="F137" s="108"/>
    </row>
    <row r="138" spans="1:6" x14ac:dyDescent="0.55000000000000004">
      <c r="A138" s="108" t="s">
        <v>1461</v>
      </c>
      <c r="B138" s="108">
        <f t="shared" si="2"/>
        <v>436</v>
      </c>
      <c r="C138" s="158" t="s">
        <v>1462</v>
      </c>
      <c r="D138" s="158" t="s">
        <v>428</v>
      </c>
      <c r="E138" s="108"/>
      <c r="F138" s="108"/>
    </row>
    <row r="139" spans="1:6" x14ac:dyDescent="0.55000000000000004">
      <c r="A139" s="108" t="s">
        <v>1463</v>
      </c>
      <c r="B139" s="108">
        <f t="shared" si="2"/>
        <v>438</v>
      </c>
      <c r="C139" s="158" t="s">
        <v>1464</v>
      </c>
      <c r="D139" s="158" t="s">
        <v>428</v>
      </c>
      <c r="E139" s="108"/>
      <c r="F139" s="108"/>
    </row>
    <row r="140" spans="1:6" x14ac:dyDescent="0.55000000000000004">
      <c r="A140" s="108" t="s">
        <v>1465</v>
      </c>
      <c r="B140" s="108">
        <f t="shared" si="2"/>
        <v>617</v>
      </c>
      <c r="C140" s="158" t="s">
        <v>1466</v>
      </c>
      <c r="D140" s="158" t="s">
        <v>428</v>
      </c>
      <c r="E140" s="108"/>
      <c r="F140" s="108"/>
    </row>
    <row r="141" spans="1:6" x14ac:dyDescent="0.55000000000000004">
      <c r="A141" s="108" t="s">
        <v>1467</v>
      </c>
      <c r="B141" s="108">
        <f t="shared" si="2"/>
        <v>1334</v>
      </c>
      <c r="C141" s="158" t="s">
        <v>1468</v>
      </c>
      <c r="D141" s="158" t="s">
        <v>438</v>
      </c>
      <c r="E141" s="108"/>
      <c r="F141" s="108"/>
    </row>
    <row r="142" spans="1:6" x14ac:dyDescent="0.55000000000000004">
      <c r="A142" s="108" t="s">
        <v>1469</v>
      </c>
      <c r="B142" s="108">
        <f t="shared" si="2"/>
        <v>1335</v>
      </c>
      <c r="C142" s="158" t="s">
        <v>1470</v>
      </c>
      <c r="D142" s="158" t="s">
        <v>438</v>
      </c>
      <c r="E142" s="108"/>
      <c r="F142" s="108"/>
    </row>
    <row r="143" spans="1:6" x14ac:dyDescent="0.55000000000000004">
      <c r="A143" s="108" t="s">
        <v>1471</v>
      </c>
      <c r="B143" s="108">
        <f t="shared" si="2"/>
        <v>1336</v>
      </c>
      <c r="C143" s="158" t="s">
        <v>1472</v>
      </c>
      <c r="D143" s="158" t="s">
        <v>438</v>
      </c>
      <c r="E143" s="108"/>
      <c r="F143" s="108"/>
    </row>
    <row r="144" spans="1:6" x14ac:dyDescent="0.55000000000000004">
      <c r="A144" s="108" t="s">
        <v>1473</v>
      </c>
      <c r="B144" s="108">
        <f t="shared" si="2"/>
        <v>1337</v>
      </c>
      <c r="C144" s="158" t="s">
        <v>1474</v>
      </c>
      <c r="D144" s="158" t="s">
        <v>438</v>
      </c>
      <c r="E144" s="108"/>
      <c r="F144" s="108"/>
    </row>
    <row r="145" spans="1:6" x14ac:dyDescent="0.55000000000000004">
      <c r="A145" s="108" t="s">
        <v>1475</v>
      </c>
      <c r="B145" s="108">
        <f t="shared" si="2"/>
        <v>1338</v>
      </c>
      <c r="C145" s="158" t="s">
        <v>1476</v>
      </c>
      <c r="D145" s="158" t="s">
        <v>438</v>
      </c>
      <c r="E145" s="108"/>
      <c r="F145" s="108"/>
    </row>
    <row r="146" spans="1:6" x14ac:dyDescent="0.55000000000000004">
      <c r="A146" s="108" t="s">
        <v>1477</v>
      </c>
      <c r="B146" s="108">
        <f t="shared" si="2"/>
        <v>1340</v>
      </c>
      <c r="C146" s="158" t="s">
        <v>1478</v>
      </c>
      <c r="D146" s="158" t="s">
        <v>438</v>
      </c>
      <c r="E146" s="108"/>
      <c r="F146" s="108"/>
    </row>
    <row r="147" spans="1:6" x14ac:dyDescent="0.55000000000000004">
      <c r="A147" s="108" t="s">
        <v>1479</v>
      </c>
      <c r="B147" s="108">
        <f t="shared" si="2"/>
        <v>1343</v>
      </c>
      <c r="C147" s="158" t="s">
        <v>1480</v>
      </c>
      <c r="D147" s="158" t="s">
        <v>438</v>
      </c>
      <c r="E147" s="108"/>
      <c r="F147" s="108"/>
    </row>
    <row r="148" spans="1:6" x14ac:dyDescent="0.55000000000000004">
      <c r="A148" s="108" t="s">
        <v>1481</v>
      </c>
      <c r="B148" s="108">
        <f t="shared" si="2"/>
        <v>1344</v>
      </c>
      <c r="C148" s="158" t="s">
        <v>1482</v>
      </c>
      <c r="D148" s="158" t="s">
        <v>438</v>
      </c>
      <c r="E148" s="108"/>
      <c r="F148" s="108"/>
    </row>
    <row r="149" spans="1:6" x14ac:dyDescent="0.55000000000000004">
      <c r="A149" s="108" t="s">
        <v>1483</v>
      </c>
      <c r="B149" s="108">
        <f t="shared" si="2"/>
        <v>1345</v>
      </c>
      <c r="C149" s="158" t="s">
        <v>1484</v>
      </c>
      <c r="D149" s="158" t="s">
        <v>438</v>
      </c>
      <c r="E149" s="108"/>
      <c r="F149" s="108"/>
    </row>
    <row r="150" spans="1:6" x14ac:dyDescent="0.55000000000000004">
      <c r="A150" s="108" t="s">
        <v>1485</v>
      </c>
      <c r="B150" s="108">
        <f t="shared" si="2"/>
        <v>1346</v>
      </c>
      <c r="C150" s="158" t="s">
        <v>1486</v>
      </c>
      <c r="D150" s="158" t="s">
        <v>438</v>
      </c>
      <c r="E150" s="108"/>
      <c r="F150" s="108"/>
    </row>
    <row r="151" spans="1:6" x14ac:dyDescent="0.55000000000000004">
      <c r="A151" s="108" t="s">
        <v>1487</v>
      </c>
      <c r="B151" s="108">
        <f t="shared" si="2"/>
        <v>1347</v>
      </c>
      <c r="C151" s="158" t="s">
        <v>1488</v>
      </c>
      <c r="D151" s="158" t="s">
        <v>438</v>
      </c>
      <c r="E151" s="108"/>
      <c r="F151" s="108"/>
    </row>
    <row r="152" spans="1:6" x14ac:dyDescent="0.55000000000000004">
      <c r="A152" s="108" t="s">
        <v>1489</v>
      </c>
      <c r="B152" s="108">
        <f t="shared" si="2"/>
        <v>1349</v>
      </c>
      <c r="C152" s="158" t="s">
        <v>1490</v>
      </c>
      <c r="D152" s="158" t="s">
        <v>438</v>
      </c>
      <c r="E152" s="108"/>
      <c r="F152" s="108"/>
    </row>
    <row r="153" spans="1:6" x14ac:dyDescent="0.55000000000000004">
      <c r="A153" s="108" t="s">
        <v>1491</v>
      </c>
      <c r="B153" s="108">
        <f t="shared" si="2"/>
        <v>1350</v>
      </c>
      <c r="C153" s="158" t="s">
        <v>1492</v>
      </c>
      <c r="D153" s="158" t="s">
        <v>438</v>
      </c>
      <c r="E153" s="108"/>
      <c r="F153" s="108"/>
    </row>
    <row r="154" spans="1:6" x14ac:dyDescent="0.55000000000000004">
      <c r="A154" s="108" t="s">
        <v>1493</v>
      </c>
      <c r="B154" s="108">
        <f t="shared" si="2"/>
        <v>1351</v>
      </c>
      <c r="C154" s="158" t="s">
        <v>1494</v>
      </c>
      <c r="D154" s="158" t="s">
        <v>438</v>
      </c>
      <c r="E154" s="108"/>
      <c r="F154" s="108"/>
    </row>
    <row r="155" spans="1:6" x14ac:dyDescent="0.55000000000000004">
      <c r="A155" s="108" t="s">
        <v>1495</v>
      </c>
      <c r="B155" s="108">
        <f t="shared" si="2"/>
        <v>1352</v>
      </c>
      <c r="C155" s="158" t="s">
        <v>1496</v>
      </c>
      <c r="D155" s="158" t="s">
        <v>438</v>
      </c>
      <c r="E155" s="108"/>
      <c r="F155" s="108"/>
    </row>
    <row r="156" spans="1:6" x14ac:dyDescent="0.55000000000000004">
      <c r="A156" s="108" t="s">
        <v>1497</v>
      </c>
      <c r="B156" s="108">
        <f t="shared" si="2"/>
        <v>1356</v>
      </c>
      <c r="C156" s="158" t="s">
        <v>1498</v>
      </c>
      <c r="D156" s="158" t="s">
        <v>438</v>
      </c>
      <c r="E156" s="108"/>
      <c r="F156" s="108"/>
    </row>
    <row r="157" spans="1:6" x14ac:dyDescent="0.55000000000000004">
      <c r="A157" s="108" t="s">
        <v>1499</v>
      </c>
      <c r="B157" s="108">
        <f t="shared" si="2"/>
        <v>1357</v>
      </c>
      <c r="C157" s="158" t="s">
        <v>1500</v>
      </c>
      <c r="D157" s="158" t="s">
        <v>438</v>
      </c>
      <c r="E157" s="108"/>
      <c r="F157" s="108"/>
    </row>
    <row r="158" spans="1:6" x14ac:dyDescent="0.55000000000000004">
      <c r="A158" s="108" t="s">
        <v>1501</v>
      </c>
      <c r="B158" s="108">
        <f t="shared" si="2"/>
        <v>1358</v>
      </c>
      <c r="C158" s="158" t="s">
        <v>1502</v>
      </c>
      <c r="D158" s="158" t="s">
        <v>438</v>
      </c>
      <c r="E158" s="108"/>
      <c r="F158" s="108"/>
    </row>
    <row r="159" spans="1:6" x14ac:dyDescent="0.55000000000000004">
      <c r="A159" s="108" t="s">
        <v>1503</v>
      </c>
      <c r="B159" s="108">
        <f t="shared" si="2"/>
        <v>1359</v>
      </c>
      <c r="C159" s="158" t="s">
        <v>1504</v>
      </c>
      <c r="D159" s="158" t="s">
        <v>438</v>
      </c>
      <c r="E159" s="108"/>
      <c r="F159" s="108"/>
    </row>
    <row r="160" spans="1:6" x14ac:dyDescent="0.55000000000000004">
      <c r="A160" s="108" t="s">
        <v>1505</v>
      </c>
      <c r="B160" s="108">
        <f t="shared" si="2"/>
        <v>1361</v>
      </c>
      <c r="C160" s="158" t="s">
        <v>1506</v>
      </c>
      <c r="D160" s="158" t="s">
        <v>438</v>
      </c>
      <c r="E160" s="108"/>
      <c r="F160" s="108"/>
    </row>
    <row r="161" spans="1:6" x14ac:dyDescent="0.55000000000000004">
      <c r="A161" s="108" t="s">
        <v>1507</v>
      </c>
      <c r="B161" s="108">
        <f t="shared" si="2"/>
        <v>1363</v>
      </c>
      <c r="C161" s="158" t="s">
        <v>1508</v>
      </c>
      <c r="D161" s="158" t="s">
        <v>438</v>
      </c>
      <c r="E161" s="108"/>
      <c r="F161" s="108"/>
    </row>
    <row r="162" spans="1:6" x14ac:dyDescent="0.55000000000000004">
      <c r="A162" s="108" t="s">
        <v>1509</v>
      </c>
      <c r="B162" s="108">
        <f t="shared" si="2"/>
        <v>1364</v>
      </c>
      <c r="C162" s="158" t="s">
        <v>1510</v>
      </c>
      <c r="D162" s="158" t="s">
        <v>438</v>
      </c>
      <c r="E162" s="108"/>
      <c r="F162" s="108"/>
    </row>
    <row r="163" spans="1:6" x14ac:dyDescent="0.55000000000000004">
      <c r="A163" s="108" t="s">
        <v>1511</v>
      </c>
      <c r="B163" s="108">
        <f t="shared" si="2"/>
        <v>1365</v>
      </c>
      <c r="C163" s="158" t="s">
        <v>1512</v>
      </c>
      <c r="D163" s="158" t="s">
        <v>438</v>
      </c>
      <c r="E163" s="108"/>
      <c r="F163" s="108"/>
    </row>
    <row r="164" spans="1:6" x14ac:dyDescent="0.55000000000000004">
      <c r="A164" s="108" t="s">
        <v>1513</v>
      </c>
      <c r="B164" s="108">
        <f t="shared" si="2"/>
        <v>1366</v>
      </c>
      <c r="C164" s="158" t="s">
        <v>1514</v>
      </c>
      <c r="D164" s="158" t="s">
        <v>438</v>
      </c>
      <c r="E164" s="108"/>
      <c r="F164" s="108"/>
    </row>
    <row r="165" spans="1:6" x14ac:dyDescent="0.55000000000000004">
      <c r="A165" s="108" t="s">
        <v>1515</v>
      </c>
      <c r="B165" s="108">
        <f t="shared" si="2"/>
        <v>1368</v>
      </c>
      <c r="C165" s="158" t="s">
        <v>1516</v>
      </c>
      <c r="D165" s="158" t="s">
        <v>438</v>
      </c>
      <c r="E165" s="108"/>
      <c r="F165" s="108"/>
    </row>
    <row r="166" spans="1:6" x14ac:dyDescent="0.55000000000000004">
      <c r="A166" s="108" t="s">
        <v>1517</v>
      </c>
      <c r="B166" s="108">
        <f t="shared" si="2"/>
        <v>1369</v>
      </c>
      <c r="C166" s="158" t="s">
        <v>1518</v>
      </c>
      <c r="D166" s="158" t="s">
        <v>438</v>
      </c>
      <c r="E166" s="108"/>
      <c r="F166" s="108"/>
    </row>
    <row r="167" spans="1:6" x14ac:dyDescent="0.55000000000000004">
      <c r="A167" s="108" t="s">
        <v>1519</v>
      </c>
      <c r="B167" s="108">
        <f t="shared" si="2"/>
        <v>1370</v>
      </c>
      <c r="C167" s="158" t="s">
        <v>1520</v>
      </c>
      <c r="D167" s="158" t="s">
        <v>438</v>
      </c>
      <c r="E167" s="108"/>
      <c r="F167" s="108"/>
    </row>
    <row r="168" spans="1:6" x14ac:dyDescent="0.55000000000000004">
      <c r="A168" s="108" t="s">
        <v>1521</v>
      </c>
      <c r="B168" s="108">
        <f t="shared" si="2"/>
        <v>1372</v>
      </c>
      <c r="C168" s="158" t="s">
        <v>1522</v>
      </c>
      <c r="D168" s="158" t="s">
        <v>438</v>
      </c>
      <c r="E168" s="108"/>
      <c r="F168" s="108"/>
    </row>
    <row r="169" spans="1:6" x14ac:dyDescent="0.55000000000000004">
      <c r="A169" s="108" t="s">
        <v>1523</v>
      </c>
      <c r="B169" s="108">
        <f t="shared" si="2"/>
        <v>1373</v>
      </c>
      <c r="C169" s="158" t="s">
        <v>1524</v>
      </c>
      <c r="D169" s="158" t="s">
        <v>438</v>
      </c>
      <c r="E169" s="108"/>
      <c r="F169" s="108"/>
    </row>
    <row r="170" spans="1:6" x14ac:dyDescent="0.55000000000000004">
      <c r="A170" s="108" t="s">
        <v>1525</v>
      </c>
      <c r="B170" s="108">
        <f t="shared" si="2"/>
        <v>1374</v>
      </c>
      <c r="C170" s="158" t="s">
        <v>1526</v>
      </c>
      <c r="D170" s="158" t="s">
        <v>438</v>
      </c>
      <c r="E170" s="108"/>
      <c r="F170" s="108"/>
    </row>
    <row r="171" spans="1:6" x14ac:dyDescent="0.55000000000000004">
      <c r="A171" s="108" t="s">
        <v>1527</v>
      </c>
      <c r="B171" s="108">
        <f t="shared" si="2"/>
        <v>1375</v>
      </c>
      <c r="C171" s="158" t="s">
        <v>1528</v>
      </c>
      <c r="D171" s="158" t="s">
        <v>438</v>
      </c>
      <c r="E171" s="108"/>
      <c r="F171" s="108"/>
    </row>
    <row r="172" spans="1:6" x14ac:dyDescent="0.55000000000000004">
      <c r="A172" s="108" t="s">
        <v>1529</v>
      </c>
      <c r="B172" s="108">
        <f t="shared" si="2"/>
        <v>1376</v>
      </c>
      <c r="C172" s="158" t="s">
        <v>1530</v>
      </c>
      <c r="D172" s="158" t="s">
        <v>438</v>
      </c>
      <c r="E172" s="108"/>
      <c r="F172" s="108"/>
    </row>
    <row r="173" spans="1:6" x14ac:dyDescent="0.55000000000000004">
      <c r="A173" s="108" t="s">
        <v>1531</v>
      </c>
      <c r="B173" s="108">
        <f t="shared" si="2"/>
        <v>1377</v>
      </c>
      <c r="C173" s="158" t="s">
        <v>1532</v>
      </c>
      <c r="D173" s="158" t="s">
        <v>438</v>
      </c>
      <c r="E173" s="108"/>
      <c r="F173" s="108"/>
    </row>
    <row r="174" spans="1:6" x14ac:dyDescent="0.55000000000000004">
      <c r="A174" s="108" t="s">
        <v>1533</v>
      </c>
      <c r="B174" s="108">
        <f t="shared" si="2"/>
        <v>1379</v>
      </c>
      <c r="C174" s="158" t="s">
        <v>1534</v>
      </c>
      <c r="D174" s="158" t="s">
        <v>438</v>
      </c>
      <c r="E174" s="108"/>
      <c r="F174" s="108"/>
    </row>
    <row r="175" spans="1:6" x14ac:dyDescent="0.55000000000000004">
      <c r="A175" s="108" t="s">
        <v>1535</v>
      </c>
      <c r="B175" s="108">
        <f t="shared" si="2"/>
        <v>1348</v>
      </c>
      <c r="C175" s="158" t="s">
        <v>1536</v>
      </c>
      <c r="D175" s="158" t="s">
        <v>438</v>
      </c>
      <c r="E175" s="108"/>
      <c r="F175" s="108"/>
    </row>
    <row r="176" spans="1:6" x14ac:dyDescent="0.55000000000000004">
      <c r="A176" s="108" t="s">
        <v>1537</v>
      </c>
      <c r="B176" s="108">
        <f t="shared" si="2"/>
        <v>1381</v>
      </c>
      <c r="C176" s="158" t="s">
        <v>1538</v>
      </c>
      <c r="D176" s="158" t="s">
        <v>438</v>
      </c>
      <c r="E176" s="108"/>
      <c r="F176" s="108"/>
    </row>
    <row r="177" spans="1:6" x14ac:dyDescent="0.55000000000000004">
      <c r="A177" s="108" t="s">
        <v>1539</v>
      </c>
      <c r="B177" s="108">
        <f t="shared" si="2"/>
        <v>1382</v>
      </c>
      <c r="C177" s="158" t="s">
        <v>1540</v>
      </c>
      <c r="D177" s="158" t="s">
        <v>438</v>
      </c>
      <c r="E177" s="108"/>
      <c r="F177" s="108"/>
    </row>
    <row r="178" spans="1:6" x14ac:dyDescent="0.55000000000000004">
      <c r="A178" s="108" t="s">
        <v>1541</v>
      </c>
      <c r="B178" s="108">
        <f t="shared" si="2"/>
        <v>1383</v>
      </c>
      <c r="C178" s="158" t="s">
        <v>1542</v>
      </c>
      <c r="D178" s="158" t="s">
        <v>438</v>
      </c>
      <c r="E178" s="108"/>
      <c r="F178" s="108"/>
    </row>
    <row r="179" spans="1:6" x14ac:dyDescent="0.55000000000000004">
      <c r="A179" s="108" t="s">
        <v>1543</v>
      </c>
      <c r="B179" s="108">
        <f t="shared" si="2"/>
        <v>1384</v>
      </c>
      <c r="C179" s="158" t="s">
        <v>1544</v>
      </c>
      <c r="D179" s="158" t="s">
        <v>438</v>
      </c>
      <c r="E179" s="108"/>
      <c r="F179" s="108"/>
    </row>
    <row r="180" spans="1:6" x14ac:dyDescent="0.55000000000000004">
      <c r="A180" s="108" t="s">
        <v>1545</v>
      </c>
      <c r="B180" s="108">
        <f t="shared" si="2"/>
        <v>1385</v>
      </c>
      <c r="C180" s="158" t="s">
        <v>1546</v>
      </c>
      <c r="D180" s="158" t="s">
        <v>438</v>
      </c>
      <c r="E180" s="108"/>
      <c r="F180" s="108"/>
    </row>
    <row r="181" spans="1:6" x14ac:dyDescent="0.55000000000000004">
      <c r="A181" s="108" t="s">
        <v>1547</v>
      </c>
      <c r="B181" s="108">
        <f t="shared" si="2"/>
        <v>1388</v>
      </c>
      <c r="C181" s="158" t="s">
        <v>1548</v>
      </c>
      <c r="D181" s="158" t="s">
        <v>438</v>
      </c>
      <c r="E181" s="108"/>
      <c r="F181" s="108"/>
    </row>
    <row r="182" spans="1:6" x14ac:dyDescent="0.55000000000000004">
      <c r="A182" s="108" t="s">
        <v>1549</v>
      </c>
      <c r="B182" s="108">
        <f t="shared" si="2"/>
        <v>1389</v>
      </c>
      <c r="C182" s="158" t="s">
        <v>1550</v>
      </c>
      <c r="D182" s="158" t="s">
        <v>438</v>
      </c>
      <c r="E182" s="108"/>
      <c r="F182" s="108"/>
    </row>
    <row r="183" spans="1:6" x14ac:dyDescent="0.55000000000000004">
      <c r="A183" s="108" t="s">
        <v>1551</v>
      </c>
      <c r="B183" s="108">
        <f t="shared" si="2"/>
        <v>1405</v>
      </c>
      <c r="C183" s="158" t="s">
        <v>1552</v>
      </c>
      <c r="D183" s="158" t="s">
        <v>438</v>
      </c>
      <c r="E183" s="108"/>
      <c r="F183" s="108"/>
    </row>
    <row r="184" spans="1:6" x14ac:dyDescent="0.55000000000000004">
      <c r="A184" s="108" t="s">
        <v>1553</v>
      </c>
      <c r="B184" s="108">
        <f t="shared" si="2"/>
        <v>1392</v>
      </c>
      <c r="C184" s="158" t="s">
        <v>1554</v>
      </c>
      <c r="D184" s="158" t="s">
        <v>438</v>
      </c>
      <c r="E184" s="108"/>
      <c r="F184" s="108"/>
    </row>
    <row r="185" spans="1:6" x14ac:dyDescent="0.55000000000000004">
      <c r="A185" s="108" t="s">
        <v>1555</v>
      </c>
      <c r="B185" s="108">
        <f t="shared" si="2"/>
        <v>1393</v>
      </c>
      <c r="C185" s="158" t="s">
        <v>1556</v>
      </c>
      <c r="D185" s="158" t="s">
        <v>438</v>
      </c>
      <c r="E185" s="108"/>
      <c r="F185" s="108"/>
    </row>
    <row r="186" spans="1:6" x14ac:dyDescent="0.55000000000000004">
      <c r="A186" s="108" t="s">
        <v>1557</v>
      </c>
      <c r="B186" s="108">
        <f t="shared" si="2"/>
        <v>1394</v>
      </c>
      <c r="C186" s="158" t="s">
        <v>1558</v>
      </c>
      <c r="D186" s="158" t="s">
        <v>438</v>
      </c>
      <c r="E186" s="108"/>
      <c r="F186" s="108"/>
    </row>
    <row r="187" spans="1:6" x14ac:dyDescent="0.55000000000000004">
      <c r="A187" s="108" t="s">
        <v>1559</v>
      </c>
      <c r="B187" s="108">
        <f t="shared" si="2"/>
        <v>1396</v>
      </c>
      <c r="C187" s="158" t="s">
        <v>1560</v>
      </c>
      <c r="D187" s="158" t="s">
        <v>438</v>
      </c>
      <c r="E187" s="108"/>
      <c r="F187" s="108"/>
    </row>
    <row r="188" spans="1:6" x14ac:dyDescent="0.55000000000000004">
      <c r="A188" s="108" t="s">
        <v>1561</v>
      </c>
      <c r="B188" s="108">
        <f t="shared" si="2"/>
        <v>1397</v>
      </c>
      <c r="C188" s="158" t="s">
        <v>1562</v>
      </c>
      <c r="D188" s="158" t="s">
        <v>438</v>
      </c>
      <c r="E188" s="108"/>
      <c r="F188" s="108"/>
    </row>
    <row r="189" spans="1:6" x14ac:dyDescent="0.55000000000000004">
      <c r="A189" s="108" t="s">
        <v>1563</v>
      </c>
      <c r="B189" s="108">
        <f t="shared" si="2"/>
        <v>1398</v>
      </c>
      <c r="C189" s="158" t="s">
        <v>1564</v>
      </c>
      <c r="D189" s="158" t="s">
        <v>438</v>
      </c>
      <c r="E189" s="108"/>
      <c r="F189" s="108"/>
    </row>
    <row r="190" spans="1:6" x14ac:dyDescent="0.55000000000000004">
      <c r="A190" s="108" t="s">
        <v>1565</v>
      </c>
      <c r="B190" s="108">
        <f t="shared" si="2"/>
        <v>1399</v>
      </c>
      <c r="C190" s="158" t="s">
        <v>1566</v>
      </c>
      <c r="D190" s="158" t="s">
        <v>438</v>
      </c>
      <c r="E190" s="108"/>
      <c r="F190" s="108"/>
    </row>
    <row r="191" spans="1:6" x14ac:dyDescent="0.55000000000000004">
      <c r="A191" s="108" t="s">
        <v>1567</v>
      </c>
      <c r="B191" s="108">
        <f t="shared" si="2"/>
        <v>1400</v>
      </c>
      <c r="C191" s="158" t="s">
        <v>1568</v>
      </c>
      <c r="D191" s="158" t="s">
        <v>438</v>
      </c>
      <c r="E191" s="108"/>
      <c r="F191" s="108"/>
    </row>
    <row r="192" spans="1:6" x14ac:dyDescent="0.55000000000000004">
      <c r="A192" s="108" t="s">
        <v>1569</v>
      </c>
      <c r="B192" s="108">
        <f t="shared" si="2"/>
        <v>1401</v>
      </c>
      <c r="C192" s="158" t="s">
        <v>1570</v>
      </c>
      <c r="D192" s="158" t="s">
        <v>438</v>
      </c>
      <c r="E192" s="108"/>
      <c r="F192" s="108"/>
    </row>
    <row r="193" spans="1:6" x14ac:dyDescent="0.55000000000000004">
      <c r="A193" s="108" t="s">
        <v>1571</v>
      </c>
      <c r="B193" s="108">
        <f t="shared" si="2"/>
        <v>1402</v>
      </c>
      <c r="C193" s="158" t="s">
        <v>1572</v>
      </c>
      <c r="D193" s="158" t="s">
        <v>438</v>
      </c>
      <c r="E193" s="108"/>
      <c r="F193" s="108"/>
    </row>
    <row r="194" spans="1:6" x14ac:dyDescent="0.55000000000000004">
      <c r="A194" s="108" t="s">
        <v>1573</v>
      </c>
      <c r="B194" s="108">
        <f t="shared" si="2"/>
        <v>1408</v>
      </c>
      <c r="C194" s="158" t="s">
        <v>1574</v>
      </c>
      <c r="D194" s="158" t="s">
        <v>438</v>
      </c>
      <c r="E194" s="108"/>
      <c r="F194" s="108"/>
    </row>
    <row r="195" spans="1:6" x14ac:dyDescent="0.55000000000000004">
      <c r="A195" s="108" t="s">
        <v>1575</v>
      </c>
      <c r="B195" s="108">
        <f t="shared" ref="B195:B258" si="3">VALUE(RIGHT(A195,4))</f>
        <v>1409</v>
      </c>
      <c r="C195" s="158" t="s">
        <v>1576</v>
      </c>
      <c r="D195" s="158" t="s">
        <v>438</v>
      </c>
      <c r="E195" s="108"/>
      <c r="F195" s="108"/>
    </row>
    <row r="196" spans="1:6" x14ac:dyDescent="0.55000000000000004">
      <c r="A196" s="108" t="s">
        <v>1577</v>
      </c>
      <c r="B196" s="108">
        <f t="shared" si="3"/>
        <v>1410</v>
      </c>
      <c r="C196" s="158" t="s">
        <v>1578</v>
      </c>
      <c r="D196" s="158" t="s">
        <v>438</v>
      </c>
      <c r="E196" s="108"/>
      <c r="F196" s="108"/>
    </row>
    <row r="197" spans="1:6" x14ac:dyDescent="0.55000000000000004">
      <c r="A197" s="108" t="s">
        <v>1579</v>
      </c>
      <c r="B197" s="108">
        <f t="shared" si="3"/>
        <v>1411</v>
      </c>
      <c r="C197" s="158" t="s">
        <v>1580</v>
      </c>
      <c r="D197" s="158" t="s">
        <v>438</v>
      </c>
      <c r="E197" s="108"/>
      <c r="F197" s="108"/>
    </row>
    <row r="198" spans="1:6" x14ac:dyDescent="0.55000000000000004">
      <c r="A198" s="108" t="s">
        <v>1581</v>
      </c>
      <c r="B198" s="108">
        <f t="shared" si="3"/>
        <v>1412</v>
      </c>
      <c r="C198" s="158" t="s">
        <v>1582</v>
      </c>
      <c r="D198" s="158" t="s">
        <v>438</v>
      </c>
      <c r="E198" s="108"/>
      <c r="F198" s="108"/>
    </row>
    <row r="199" spans="1:6" x14ac:dyDescent="0.55000000000000004">
      <c r="A199" s="108" t="s">
        <v>1583</v>
      </c>
      <c r="B199" s="108">
        <f t="shared" si="3"/>
        <v>2236</v>
      </c>
      <c r="C199" s="158" t="s">
        <v>1584</v>
      </c>
      <c r="D199" s="158" t="s">
        <v>448</v>
      </c>
      <c r="E199" s="108"/>
      <c r="F199" s="108"/>
    </row>
    <row r="200" spans="1:6" x14ac:dyDescent="0.55000000000000004">
      <c r="A200" s="108" t="s">
        <v>1585</v>
      </c>
      <c r="B200" s="108">
        <f t="shared" si="3"/>
        <v>2237</v>
      </c>
      <c r="C200" s="158" t="s">
        <v>1586</v>
      </c>
      <c r="D200" s="158" t="s">
        <v>448</v>
      </c>
      <c r="E200" s="108"/>
      <c r="F200" s="108"/>
    </row>
    <row r="201" spans="1:6" x14ac:dyDescent="0.55000000000000004">
      <c r="A201" s="108" t="s">
        <v>1587</v>
      </c>
      <c r="B201" s="108">
        <f t="shared" si="3"/>
        <v>2239</v>
      </c>
      <c r="C201" s="158" t="s">
        <v>1588</v>
      </c>
      <c r="D201" s="158" t="s">
        <v>448</v>
      </c>
      <c r="E201" s="108"/>
      <c r="F201" s="108"/>
    </row>
    <row r="202" spans="1:6" x14ac:dyDescent="0.55000000000000004">
      <c r="A202" s="108" t="s">
        <v>1589</v>
      </c>
      <c r="B202" s="108">
        <f t="shared" si="3"/>
        <v>3599</v>
      </c>
      <c r="C202" s="158" t="s">
        <v>1590</v>
      </c>
      <c r="D202" s="158" t="s">
        <v>448</v>
      </c>
      <c r="E202" s="108"/>
      <c r="F202" s="108"/>
    </row>
    <row r="203" spans="1:6" x14ac:dyDescent="0.55000000000000004">
      <c r="A203" s="108" t="s">
        <v>1591</v>
      </c>
      <c r="B203" s="108">
        <f t="shared" si="3"/>
        <v>2241</v>
      </c>
      <c r="C203" s="158" t="s">
        <v>1592</v>
      </c>
      <c r="D203" s="158" t="s">
        <v>448</v>
      </c>
      <c r="E203" s="108"/>
      <c r="F203" s="108"/>
    </row>
    <row r="204" spans="1:6" x14ac:dyDescent="0.55000000000000004">
      <c r="A204" s="108" t="s">
        <v>1593</v>
      </c>
      <c r="B204" s="108">
        <f t="shared" si="3"/>
        <v>2297</v>
      </c>
      <c r="C204" s="158" t="s">
        <v>1594</v>
      </c>
      <c r="D204" s="158" t="s">
        <v>448</v>
      </c>
      <c r="E204" s="108"/>
      <c r="F204" s="108"/>
    </row>
    <row r="205" spans="1:6" x14ac:dyDescent="0.55000000000000004">
      <c r="A205" s="108" t="s">
        <v>1595</v>
      </c>
      <c r="B205" s="108">
        <f t="shared" si="3"/>
        <v>2243</v>
      </c>
      <c r="C205" s="158" t="s">
        <v>1596</v>
      </c>
      <c r="D205" s="158" t="s">
        <v>448</v>
      </c>
      <c r="E205" s="108"/>
      <c r="F205" s="108"/>
    </row>
    <row r="206" spans="1:6" x14ac:dyDescent="0.55000000000000004">
      <c r="A206" s="108" t="s">
        <v>1597</v>
      </c>
      <c r="B206" s="108">
        <f t="shared" si="3"/>
        <v>2245</v>
      </c>
      <c r="C206" s="158" t="s">
        <v>1598</v>
      </c>
      <c r="D206" s="158" t="s">
        <v>448</v>
      </c>
      <c r="E206" s="108"/>
      <c r="F206" s="108"/>
    </row>
    <row r="207" spans="1:6" x14ac:dyDescent="0.55000000000000004">
      <c r="A207" s="108" t="s">
        <v>1599</v>
      </c>
      <c r="B207" s="108">
        <f t="shared" si="3"/>
        <v>2248</v>
      </c>
      <c r="C207" s="158" t="s">
        <v>1600</v>
      </c>
      <c r="D207" s="158" t="s">
        <v>448</v>
      </c>
      <c r="E207" s="108"/>
      <c r="F207" s="108"/>
    </row>
    <row r="208" spans="1:6" x14ac:dyDescent="0.55000000000000004">
      <c r="A208" s="108" t="s">
        <v>1601</v>
      </c>
      <c r="B208" s="108">
        <f t="shared" si="3"/>
        <v>2249</v>
      </c>
      <c r="C208" s="158" t="s">
        <v>1602</v>
      </c>
      <c r="D208" s="158" t="s">
        <v>448</v>
      </c>
      <c r="E208" s="108"/>
      <c r="F208" s="108"/>
    </row>
    <row r="209" spans="1:6" x14ac:dyDescent="0.55000000000000004">
      <c r="A209" s="108" t="s">
        <v>1603</v>
      </c>
      <c r="B209" s="108">
        <f t="shared" si="3"/>
        <v>2250</v>
      </c>
      <c r="C209" s="158" t="s">
        <v>1604</v>
      </c>
      <c r="D209" s="158" t="s">
        <v>448</v>
      </c>
      <c r="E209" s="108"/>
      <c r="F209" s="108"/>
    </row>
    <row r="210" spans="1:6" x14ac:dyDescent="0.55000000000000004">
      <c r="A210" s="108" t="s">
        <v>1605</v>
      </c>
      <c r="B210" s="108">
        <f t="shared" si="3"/>
        <v>2251</v>
      </c>
      <c r="C210" s="158" t="s">
        <v>1606</v>
      </c>
      <c r="D210" s="158" t="s">
        <v>448</v>
      </c>
      <c r="E210" s="108"/>
      <c r="F210" s="108"/>
    </row>
    <row r="211" spans="1:6" x14ac:dyDescent="0.55000000000000004">
      <c r="A211" s="108" t="s">
        <v>1607</v>
      </c>
      <c r="B211" s="108">
        <f t="shared" si="3"/>
        <v>2252</v>
      </c>
      <c r="C211" s="158" t="s">
        <v>1608</v>
      </c>
      <c r="D211" s="158" t="s">
        <v>448</v>
      </c>
      <c r="E211" s="108"/>
      <c r="F211" s="108"/>
    </row>
    <row r="212" spans="1:6" x14ac:dyDescent="0.55000000000000004">
      <c r="A212" s="108" t="s">
        <v>1609</v>
      </c>
      <c r="B212" s="108">
        <f t="shared" si="3"/>
        <v>3699</v>
      </c>
      <c r="C212" s="158" t="s">
        <v>1610</v>
      </c>
      <c r="D212" s="158" t="s">
        <v>448</v>
      </c>
      <c r="E212" s="108"/>
      <c r="F212" s="108"/>
    </row>
    <row r="213" spans="1:6" x14ac:dyDescent="0.55000000000000004">
      <c r="A213" s="108" t="s">
        <v>1611</v>
      </c>
      <c r="B213" s="108">
        <f t="shared" si="3"/>
        <v>2253</v>
      </c>
      <c r="C213" s="158" t="s">
        <v>1612</v>
      </c>
      <c r="D213" s="158" t="s">
        <v>448</v>
      </c>
      <c r="E213" s="108"/>
      <c r="F213" s="108"/>
    </row>
    <row r="214" spans="1:6" x14ac:dyDescent="0.55000000000000004">
      <c r="A214" s="108" t="s">
        <v>1613</v>
      </c>
      <c r="B214" s="108">
        <f t="shared" si="3"/>
        <v>2254</v>
      </c>
      <c r="C214" s="158" t="s">
        <v>1614</v>
      </c>
      <c r="D214" s="158" t="s">
        <v>448</v>
      </c>
      <c r="E214" s="108"/>
      <c r="F214" s="108"/>
    </row>
    <row r="215" spans="1:6" x14ac:dyDescent="0.55000000000000004">
      <c r="A215" s="108" t="s">
        <v>1615</v>
      </c>
      <c r="B215" s="108">
        <f t="shared" si="3"/>
        <v>2255</v>
      </c>
      <c r="C215" s="158" t="s">
        <v>1616</v>
      </c>
      <c r="D215" s="158" t="s">
        <v>448</v>
      </c>
      <c r="E215" s="108"/>
      <c r="F215" s="108"/>
    </row>
    <row r="216" spans="1:6" x14ac:dyDescent="0.55000000000000004">
      <c r="A216" s="108" t="s">
        <v>1617</v>
      </c>
      <c r="B216" s="108">
        <f t="shared" si="3"/>
        <v>2256</v>
      </c>
      <c r="C216" s="158" t="s">
        <v>1618</v>
      </c>
      <c r="D216" s="158" t="s">
        <v>448</v>
      </c>
      <c r="E216" s="108"/>
      <c r="F216" s="108"/>
    </row>
    <row r="217" spans="1:6" x14ac:dyDescent="0.55000000000000004">
      <c r="A217" s="108" t="s">
        <v>1619</v>
      </c>
      <c r="B217" s="108">
        <f t="shared" si="3"/>
        <v>2257</v>
      </c>
      <c r="C217" s="158" t="s">
        <v>1620</v>
      </c>
      <c r="D217" s="158" t="s">
        <v>448</v>
      </c>
      <c r="E217" s="108"/>
      <c r="F217" s="108"/>
    </row>
    <row r="218" spans="1:6" x14ac:dyDescent="0.55000000000000004">
      <c r="A218" s="108" t="s">
        <v>1621</v>
      </c>
      <c r="B218" s="108">
        <f t="shared" si="3"/>
        <v>2258</v>
      </c>
      <c r="C218" s="158" t="s">
        <v>1622</v>
      </c>
      <c r="D218" s="158" t="s">
        <v>448</v>
      </c>
      <c r="E218" s="108"/>
      <c r="F218" s="108"/>
    </row>
    <row r="219" spans="1:6" x14ac:dyDescent="0.55000000000000004">
      <c r="A219" s="108" t="s">
        <v>1623</v>
      </c>
      <c r="B219" s="108">
        <f t="shared" si="3"/>
        <v>2259</v>
      </c>
      <c r="C219" s="158" t="s">
        <v>1624</v>
      </c>
      <c r="D219" s="158" t="s">
        <v>448</v>
      </c>
      <c r="E219" s="108"/>
      <c r="F219" s="108"/>
    </row>
    <row r="220" spans="1:6" x14ac:dyDescent="0.55000000000000004">
      <c r="A220" s="108" t="s">
        <v>1625</v>
      </c>
      <c r="B220" s="108">
        <f t="shared" si="3"/>
        <v>2260</v>
      </c>
      <c r="C220" s="158" t="s">
        <v>1626</v>
      </c>
      <c r="D220" s="158" t="s">
        <v>448</v>
      </c>
      <c r="E220" s="108"/>
      <c r="F220" s="108"/>
    </row>
    <row r="221" spans="1:6" x14ac:dyDescent="0.55000000000000004">
      <c r="A221" s="108" t="s">
        <v>1627</v>
      </c>
      <c r="B221" s="108">
        <f t="shared" si="3"/>
        <v>2262</v>
      </c>
      <c r="C221" s="158" t="s">
        <v>1628</v>
      </c>
      <c r="D221" s="158" t="s">
        <v>448</v>
      </c>
      <c r="E221" s="108"/>
      <c r="F221" s="108"/>
    </row>
    <row r="222" spans="1:6" x14ac:dyDescent="0.55000000000000004">
      <c r="A222" s="108" t="s">
        <v>1629</v>
      </c>
      <c r="B222" s="108">
        <f t="shared" si="3"/>
        <v>2263</v>
      </c>
      <c r="C222" s="158" t="s">
        <v>1630</v>
      </c>
      <c r="D222" s="158" t="s">
        <v>448</v>
      </c>
      <c r="E222" s="108"/>
      <c r="F222" s="108"/>
    </row>
    <row r="223" spans="1:6" x14ac:dyDescent="0.55000000000000004">
      <c r="A223" s="108" t="s">
        <v>1631</v>
      </c>
      <c r="B223" s="108">
        <f t="shared" si="3"/>
        <v>2264</v>
      </c>
      <c r="C223" s="158" t="s">
        <v>1632</v>
      </c>
      <c r="D223" s="158" t="s">
        <v>448</v>
      </c>
      <c r="E223" s="108"/>
      <c r="F223" s="108"/>
    </row>
    <row r="224" spans="1:6" x14ac:dyDescent="0.55000000000000004">
      <c r="A224" s="108" t="s">
        <v>1633</v>
      </c>
      <c r="B224" s="108">
        <f t="shared" si="3"/>
        <v>2265</v>
      </c>
      <c r="C224" s="158" t="s">
        <v>1634</v>
      </c>
      <c r="D224" s="158" t="s">
        <v>448</v>
      </c>
      <c r="E224" s="108"/>
      <c r="F224" s="108"/>
    </row>
    <row r="225" spans="1:6" x14ac:dyDescent="0.55000000000000004">
      <c r="A225" s="108" t="s">
        <v>1635</v>
      </c>
      <c r="B225" s="108">
        <f t="shared" si="3"/>
        <v>2266</v>
      </c>
      <c r="C225" s="158" t="s">
        <v>1636</v>
      </c>
      <c r="D225" s="158" t="s">
        <v>448</v>
      </c>
      <c r="E225" s="108"/>
      <c r="F225" s="108"/>
    </row>
    <row r="226" spans="1:6" x14ac:dyDescent="0.55000000000000004">
      <c r="A226" s="108" t="s">
        <v>1637</v>
      </c>
      <c r="B226" s="108">
        <f t="shared" si="3"/>
        <v>2267</v>
      </c>
      <c r="C226" s="158" t="s">
        <v>1638</v>
      </c>
      <c r="D226" s="158" t="s">
        <v>448</v>
      </c>
      <c r="E226" s="108"/>
      <c r="F226" s="108"/>
    </row>
    <row r="227" spans="1:6" x14ac:dyDescent="0.55000000000000004">
      <c r="A227" s="108" t="s">
        <v>1639</v>
      </c>
      <c r="B227" s="108">
        <f t="shared" si="3"/>
        <v>2268</v>
      </c>
      <c r="C227" s="158" t="s">
        <v>1640</v>
      </c>
      <c r="D227" s="158" t="s">
        <v>448</v>
      </c>
      <c r="E227" s="108"/>
      <c r="F227" s="108"/>
    </row>
    <row r="228" spans="1:6" x14ac:dyDescent="0.55000000000000004">
      <c r="A228" s="108" t="s">
        <v>1641</v>
      </c>
      <c r="B228" s="108">
        <f t="shared" si="3"/>
        <v>2270</v>
      </c>
      <c r="C228" s="158" t="s">
        <v>1642</v>
      </c>
      <c r="D228" s="158" t="s">
        <v>448</v>
      </c>
      <c r="E228" s="108"/>
      <c r="F228" s="108"/>
    </row>
    <row r="229" spans="1:6" x14ac:dyDescent="0.55000000000000004">
      <c r="A229" s="108" t="s">
        <v>1643</v>
      </c>
      <c r="B229" s="108">
        <f t="shared" si="3"/>
        <v>2271</v>
      </c>
      <c r="C229" s="158" t="s">
        <v>1644</v>
      </c>
      <c r="D229" s="158" t="s">
        <v>448</v>
      </c>
      <c r="E229" s="108"/>
      <c r="F229" s="108"/>
    </row>
    <row r="230" spans="1:6" x14ac:dyDescent="0.55000000000000004">
      <c r="A230" s="108" t="s">
        <v>1645</v>
      </c>
      <c r="B230" s="108">
        <f t="shared" si="3"/>
        <v>2273</v>
      </c>
      <c r="C230" s="158" t="s">
        <v>1646</v>
      </c>
      <c r="D230" s="158" t="s">
        <v>448</v>
      </c>
      <c r="E230" s="108"/>
      <c r="F230" s="108"/>
    </row>
    <row r="231" spans="1:6" x14ac:dyDescent="0.55000000000000004">
      <c r="A231" s="108" t="s">
        <v>1647</v>
      </c>
      <c r="B231" s="108">
        <f t="shared" si="3"/>
        <v>2274</v>
      </c>
      <c r="C231" s="158" t="s">
        <v>1648</v>
      </c>
      <c r="D231" s="158" t="s">
        <v>448</v>
      </c>
      <c r="E231" s="108"/>
      <c r="F231" s="108"/>
    </row>
    <row r="232" spans="1:6" x14ac:dyDescent="0.55000000000000004">
      <c r="A232" s="108" t="s">
        <v>1649</v>
      </c>
      <c r="B232" s="108">
        <f t="shared" si="3"/>
        <v>2276</v>
      </c>
      <c r="C232" s="158" t="s">
        <v>1650</v>
      </c>
      <c r="D232" s="158" t="s">
        <v>448</v>
      </c>
      <c r="E232" s="108"/>
      <c r="F232" s="108"/>
    </row>
    <row r="233" spans="1:6" x14ac:dyDescent="0.55000000000000004">
      <c r="A233" s="108" t="s">
        <v>1651</v>
      </c>
      <c r="B233" s="108">
        <f t="shared" si="3"/>
        <v>2277</v>
      </c>
      <c r="C233" s="158" t="s">
        <v>1652</v>
      </c>
      <c r="D233" s="158" t="s">
        <v>448</v>
      </c>
      <c r="E233" s="108"/>
      <c r="F233" s="108"/>
    </row>
    <row r="234" spans="1:6" x14ac:dyDescent="0.55000000000000004">
      <c r="A234" s="108" t="s">
        <v>1653</v>
      </c>
      <c r="B234" s="108">
        <f t="shared" si="3"/>
        <v>2299</v>
      </c>
      <c r="C234" s="158" t="s">
        <v>1654</v>
      </c>
      <c r="D234" s="158" t="s">
        <v>448</v>
      </c>
      <c r="E234" s="108"/>
      <c r="F234" s="108"/>
    </row>
    <row r="235" spans="1:6" x14ac:dyDescent="0.55000000000000004">
      <c r="A235" s="108" t="s">
        <v>1655</v>
      </c>
      <c r="B235" s="108">
        <f t="shared" si="3"/>
        <v>2279</v>
      </c>
      <c r="C235" s="158" t="s">
        <v>1656</v>
      </c>
      <c r="D235" s="158" t="s">
        <v>448</v>
      </c>
      <c r="E235" s="108"/>
      <c r="F235" s="108"/>
    </row>
    <row r="236" spans="1:6" x14ac:dyDescent="0.55000000000000004">
      <c r="A236" s="108" t="s">
        <v>1657</v>
      </c>
      <c r="B236" s="108">
        <f t="shared" si="3"/>
        <v>2275</v>
      </c>
      <c r="C236" s="158" t="s">
        <v>1658</v>
      </c>
      <c r="D236" s="158" t="s">
        <v>448</v>
      </c>
      <c r="E236" s="108"/>
      <c r="F236" s="108"/>
    </row>
    <row r="237" spans="1:6" x14ac:dyDescent="0.55000000000000004">
      <c r="A237" s="108" t="s">
        <v>1659</v>
      </c>
      <c r="B237" s="108">
        <f t="shared" si="3"/>
        <v>2282</v>
      </c>
      <c r="C237" s="158" t="s">
        <v>1660</v>
      </c>
      <c r="D237" s="158" t="s">
        <v>448</v>
      </c>
      <c r="E237" s="108"/>
      <c r="F237" s="108"/>
    </row>
    <row r="238" spans="1:6" x14ac:dyDescent="0.55000000000000004">
      <c r="A238" s="108" t="s">
        <v>1661</v>
      </c>
      <c r="B238" s="108">
        <f t="shared" si="3"/>
        <v>2287</v>
      </c>
      <c r="C238" s="158" t="s">
        <v>1662</v>
      </c>
      <c r="D238" s="158" t="s">
        <v>448</v>
      </c>
      <c r="E238" s="108"/>
      <c r="F238" s="108"/>
    </row>
    <row r="239" spans="1:6" x14ac:dyDescent="0.55000000000000004">
      <c r="A239" s="108" t="s">
        <v>1663</v>
      </c>
      <c r="B239" s="108">
        <f t="shared" si="3"/>
        <v>2289</v>
      </c>
      <c r="C239" s="158" t="s">
        <v>1664</v>
      </c>
      <c r="D239" s="158" t="s">
        <v>448</v>
      </c>
      <c r="E239" s="108"/>
      <c r="F239" s="108"/>
    </row>
    <row r="240" spans="1:6" x14ac:dyDescent="0.55000000000000004">
      <c r="A240" s="108" t="s">
        <v>1665</v>
      </c>
      <c r="B240" s="108">
        <f t="shared" si="3"/>
        <v>2295</v>
      </c>
      <c r="C240" s="158" t="s">
        <v>1666</v>
      </c>
      <c r="D240" s="158" t="s">
        <v>448</v>
      </c>
      <c r="E240" s="108"/>
      <c r="F240" s="108"/>
    </row>
    <row r="241" spans="1:6" x14ac:dyDescent="0.55000000000000004">
      <c r="A241" s="108" t="s">
        <v>1667</v>
      </c>
      <c r="B241" s="108">
        <f t="shared" si="3"/>
        <v>2291</v>
      </c>
      <c r="C241" s="158" t="s">
        <v>1668</v>
      </c>
      <c r="D241" s="158" t="s">
        <v>448</v>
      </c>
      <c r="E241" s="108"/>
      <c r="F241" s="108"/>
    </row>
    <row r="242" spans="1:6" x14ac:dyDescent="0.55000000000000004">
      <c r="A242" s="108" t="s">
        <v>1669</v>
      </c>
      <c r="B242" s="108">
        <f t="shared" si="3"/>
        <v>2292</v>
      </c>
      <c r="C242" s="158" t="s">
        <v>1670</v>
      </c>
      <c r="D242" s="158" t="s">
        <v>448</v>
      </c>
      <c r="E242" s="108"/>
      <c r="F242" s="108"/>
    </row>
    <row r="243" spans="1:6" x14ac:dyDescent="0.55000000000000004">
      <c r="A243" s="108" t="s">
        <v>1671</v>
      </c>
      <c r="B243" s="108">
        <f t="shared" si="3"/>
        <v>2294</v>
      </c>
      <c r="C243" s="158" t="s">
        <v>1672</v>
      </c>
      <c r="D243" s="158" t="s">
        <v>448</v>
      </c>
      <c r="E243" s="108"/>
      <c r="F243" s="108"/>
    </row>
    <row r="244" spans="1:6" x14ac:dyDescent="0.55000000000000004">
      <c r="A244" s="108" t="s">
        <v>1673</v>
      </c>
      <c r="B244" s="108">
        <f t="shared" si="3"/>
        <v>1416</v>
      </c>
      <c r="C244" s="158" t="s">
        <v>1674</v>
      </c>
      <c r="D244" s="158" t="s">
        <v>456</v>
      </c>
      <c r="E244" s="108"/>
      <c r="F244" s="108"/>
    </row>
    <row r="245" spans="1:6" x14ac:dyDescent="0.55000000000000004">
      <c r="A245" s="108" t="s">
        <v>1675</v>
      </c>
      <c r="B245" s="108">
        <f t="shared" si="3"/>
        <v>1419</v>
      </c>
      <c r="C245" s="158" t="s">
        <v>1676</v>
      </c>
      <c r="D245" s="158" t="s">
        <v>456</v>
      </c>
      <c r="E245" s="108"/>
      <c r="F245" s="108"/>
    </row>
    <row r="246" spans="1:6" x14ac:dyDescent="0.55000000000000004">
      <c r="A246" s="108" t="s">
        <v>1677</v>
      </c>
      <c r="B246" s="108">
        <f t="shared" si="3"/>
        <v>1421</v>
      </c>
      <c r="C246" s="158" t="s">
        <v>1384</v>
      </c>
      <c r="D246" s="158" t="s">
        <v>456</v>
      </c>
      <c r="E246" s="108"/>
      <c r="F246" s="108"/>
    </row>
    <row r="247" spans="1:6" x14ac:dyDescent="0.55000000000000004">
      <c r="A247" s="108" t="s">
        <v>1678</v>
      </c>
      <c r="B247" s="108">
        <f t="shared" si="3"/>
        <v>1422</v>
      </c>
      <c r="C247" s="158" t="s">
        <v>1679</v>
      </c>
      <c r="D247" s="158" t="s">
        <v>456</v>
      </c>
      <c r="E247" s="108"/>
      <c r="F247" s="108"/>
    </row>
    <row r="248" spans="1:6" x14ac:dyDescent="0.55000000000000004">
      <c r="A248" s="108" t="s">
        <v>1680</v>
      </c>
      <c r="B248" s="108">
        <f t="shared" si="3"/>
        <v>1446</v>
      </c>
      <c r="C248" s="158" t="s">
        <v>1681</v>
      </c>
      <c r="D248" s="158" t="s">
        <v>456</v>
      </c>
      <c r="E248" s="108"/>
      <c r="F248" s="108"/>
    </row>
    <row r="249" spans="1:6" x14ac:dyDescent="0.55000000000000004">
      <c r="A249" s="108" t="s">
        <v>1682</v>
      </c>
      <c r="B249" s="108">
        <f t="shared" si="3"/>
        <v>1428</v>
      </c>
      <c r="C249" s="158" t="s">
        <v>1683</v>
      </c>
      <c r="D249" s="158" t="s">
        <v>456</v>
      </c>
      <c r="E249" s="108"/>
      <c r="F249" s="108"/>
    </row>
    <row r="250" spans="1:6" x14ac:dyDescent="0.55000000000000004">
      <c r="A250" s="108" t="s">
        <v>1684</v>
      </c>
      <c r="B250" s="108">
        <f t="shared" si="3"/>
        <v>1432</v>
      </c>
      <c r="C250" s="158" t="s">
        <v>1685</v>
      </c>
      <c r="D250" s="158" t="s">
        <v>456</v>
      </c>
      <c r="E250" s="108"/>
      <c r="F250" s="108"/>
    </row>
    <row r="251" spans="1:6" x14ac:dyDescent="0.55000000000000004">
      <c r="A251" s="108" t="s">
        <v>1686</v>
      </c>
      <c r="B251" s="108">
        <f t="shared" si="3"/>
        <v>1434</v>
      </c>
      <c r="C251" s="158" t="s">
        <v>1687</v>
      </c>
      <c r="D251" s="158" t="s">
        <v>456</v>
      </c>
      <c r="E251" s="108"/>
      <c r="F251" s="108"/>
    </row>
    <row r="252" spans="1:6" x14ac:dyDescent="0.55000000000000004">
      <c r="A252" s="108" t="s">
        <v>1688</v>
      </c>
      <c r="B252" s="108">
        <f t="shared" si="3"/>
        <v>1435</v>
      </c>
      <c r="C252" s="158" t="s">
        <v>1689</v>
      </c>
      <c r="D252" s="158" t="s">
        <v>456</v>
      </c>
      <c r="E252" s="108"/>
      <c r="F252" s="108"/>
    </row>
    <row r="253" spans="1:6" x14ac:dyDescent="0.55000000000000004">
      <c r="A253" s="108" t="s">
        <v>1690</v>
      </c>
      <c r="B253" s="108">
        <f t="shared" si="3"/>
        <v>1438</v>
      </c>
      <c r="C253" s="158" t="s">
        <v>1691</v>
      </c>
      <c r="D253" s="158" t="s">
        <v>456</v>
      </c>
      <c r="E253" s="108"/>
      <c r="F253" s="108"/>
    </row>
    <row r="254" spans="1:6" x14ac:dyDescent="0.55000000000000004">
      <c r="A254" s="108" t="s">
        <v>1692</v>
      </c>
      <c r="B254" s="108">
        <f t="shared" si="3"/>
        <v>1441</v>
      </c>
      <c r="C254" s="158" t="s">
        <v>1693</v>
      </c>
      <c r="D254" s="158" t="s">
        <v>456</v>
      </c>
      <c r="E254" s="108"/>
      <c r="F254" s="108"/>
    </row>
    <row r="255" spans="1:6" x14ac:dyDescent="0.55000000000000004">
      <c r="A255" s="108" t="s">
        <v>1694</v>
      </c>
      <c r="B255" s="108">
        <f t="shared" si="3"/>
        <v>4033</v>
      </c>
      <c r="C255" s="158" t="s">
        <v>1695</v>
      </c>
      <c r="D255" s="158" t="s">
        <v>456</v>
      </c>
      <c r="E255" s="108"/>
      <c r="F255" s="108"/>
    </row>
    <row r="256" spans="1:6" x14ac:dyDescent="0.55000000000000004">
      <c r="A256" s="108" t="s">
        <v>1696</v>
      </c>
      <c r="B256" s="108">
        <f t="shared" si="3"/>
        <v>1443</v>
      </c>
      <c r="C256" s="158" t="s">
        <v>1697</v>
      </c>
      <c r="D256" s="158" t="s">
        <v>456</v>
      </c>
      <c r="E256" s="108"/>
      <c r="F256" s="108"/>
    </row>
    <row r="257" spans="1:6" x14ac:dyDescent="0.55000000000000004">
      <c r="A257" s="108" t="s">
        <v>1698</v>
      </c>
      <c r="B257" s="108">
        <f t="shared" si="3"/>
        <v>1447</v>
      </c>
      <c r="C257" s="158" t="s">
        <v>1699</v>
      </c>
      <c r="D257" s="158" t="s">
        <v>456</v>
      </c>
      <c r="E257" s="108"/>
      <c r="F257" s="108"/>
    </row>
    <row r="258" spans="1:6" x14ac:dyDescent="0.55000000000000004">
      <c r="A258" s="108" t="s">
        <v>1700</v>
      </c>
      <c r="B258" s="108">
        <f t="shared" si="3"/>
        <v>1448</v>
      </c>
      <c r="C258" s="158" t="s">
        <v>1701</v>
      </c>
      <c r="D258" s="158" t="s">
        <v>456</v>
      </c>
      <c r="E258" s="108"/>
      <c r="F258" s="108"/>
    </row>
    <row r="259" spans="1:6" x14ac:dyDescent="0.55000000000000004">
      <c r="A259" s="108" t="s">
        <v>1702</v>
      </c>
      <c r="B259" s="108">
        <f t="shared" ref="B259:B322" si="4">VALUE(RIGHT(A259,4))</f>
        <v>1449</v>
      </c>
      <c r="C259" s="158" t="s">
        <v>1703</v>
      </c>
      <c r="D259" s="158" t="s">
        <v>456</v>
      </c>
      <c r="E259" s="108"/>
      <c r="F259" s="108"/>
    </row>
    <row r="260" spans="1:6" x14ac:dyDescent="0.55000000000000004">
      <c r="A260" s="108" t="s">
        <v>1704</v>
      </c>
      <c r="B260" s="108">
        <f t="shared" si="4"/>
        <v>1451</v>
      </c>
      <c r="C260" s="158" t="s">
        <v>1705</v>
      </c>
      <c r="D260" s="158" t="s">
        <v>456</v>
      </c>
      <c r="E260" s="108"/>
      <c r="F260" s="108"/>
    </row>
    <row r="261" spans="1:6" x14ac:dyDescent="0.55000000000000004">
      <c r="A261" s="108" t="s">
        <v>1706</v>
      </c>
      <c r="B261" s="108">
        <f t="shared" si="4"/>
        <v>1452</v>
      </c>
      <c r="C261" s="158" t="s">
        <v>1707</v>
      </c>
      <c r="D261" s="158" t="s">
        <v>456</v>
      </c>
      <c r="E261" s="108"/>
      <c r="F261" s="108"/>
    </row>
    <row r="262" spans="1:6" x14ac:dyDescent="0.55000000000000004">
      <c r="A262" s="108" t="s">
        <v>1708</v>
      </c>
      <c r="B262" s="108">
        <f t="shared" si="4"/>
        <v>1453</v>
      </c>
      <c r="C262" s="158" t="s">
        <v>1709</v>
      </c>
      <c r="D262" s="158" t="s">
        <v>456</v>
      </c>
      <c r="E262" s="108"/>
      <c r="F262" s="108"/>
    </row>
    <row r="263" spans="1:6" x14ac:dyDescent="0.55000000000000004">
      <c r="A263" s="108" t="s">
        <v>1710</v>
      </c>
      <c r="B263" s="108">
        <f t="shared" si="4"/>
        <v>1454</v>
      </c>
      <c r="C263" s="158" t="s">
        <v>1711</v>
      </c>
      <c r="D263" s="158" t="s">
        <v>456</v>
      </c>
      <c r="E263" s="108"/>
      <c r="F263" s="108"/>
    </row>
    <row r="264" spans="1:6" x14ac:dyDescent="0.55000000000000004">
      <c r="A264" s="108" t="s">
        <v>1712</v>
      </c>
      <c r="B264" s="108">
        <f t="shared" si="4"/>
        <v>74</v>
      </c>
      <c r="C264" s="158" t="s">
        <v>1713</v>
      </c>
      <c r="D264" s="158" t="s">
        <v>465</v>
      </c>
      <c r="E264" s="108"/>
      <c r="F264" s="108"/>
    </row>
    <row r="265" spans="1:6" x14ac:dyDescent="0.55000000000000004">
      <c r="A265" s="108" t="s">
        <v>1714</v>
      </c>
      <c r="B265" s="108">
        <f t="shared" si="4"/>
        <v>2</v>
      </c>
      <c r="C265" s="158" t="s">
        <v>1715</v>
      </c>
      <c r="D265" s="158" t="s">
        <v>465</v>
      </c>
      <c r="E265" s="108"/>
      <c r="F265" s="108"/>
    </row>
    <row r="266" spans="1:6" x14ac:dyDescent="0.55000000000000004">
      <c r="A266" s="108" t="s">
        <v>1716</v>
      </c>
      <c r="B266" s="108">
        <f t="shared" si="4"/>
        <v>3</v>
      </c>
      <c r="C266" s="158" t="s">
        <v>1717</v>
      </c>
      <c r="D266" s="158" t="s">
        <v>465</v>
      </c>
      <c r="E266" s="108"/>
      <c r="F266" s="108"/>
    </row>
    <row r="267" spans="1:6" x14ac:dyDescent="0.55000000000000004">
      <c r="A267" s="108" t="s">
        <v>1718</v>
      </c>
      <c r="B267" s="108">
        <f t="shared" si="4"/>
        <v>5</v>
      </c>
      <c r="C267" s="158" t="s">
        <v>1719</v>
      </c>
      <c r="D267" s="158" t="s">
        <v>465</v>
      </c>
      <c r="E267" s="108"/>
      <c r="F267" s="108"/>
    </row>
    <row r="268" spans="1:6" x14ac:dyDescent="0.55000000000000004">
      <c r="A268" s="108" t="s">
        <v>1720</v>
      </c>
      <c r="B268" s="108">
        <f t="shared" si="4"/>
        <v>6</v>
      </c>
      <c r="C268" s="158" t="s">
        <v>1721</v>
      </c>
      <c r="D268" s="158" t="s">
        <v>465</v>
      </c>
      <c r="E268" s="108"/>
      <c r="F268" s="108"/>
    </row>
    <row r="269" spans="1:6" x14ac:dyDescent="0.55000000000000004">
      <c r="A269" s="108" t="s">
        <v>1722</v>
      </c>
      <c r="B269" s="108">
        <f t="shared" si="4"/>
        <v>7</v>
      </c>
      <c r="C269" s="158" t="s">
        <v>1723</v>
      </c>
      <c r="D269" s="158" t="s">
        <v>465</v>
      </c>
      <c r="E269" s="108"/>
      <c r="F269" s="108"/>
    </row>
    <row r="270" spans="1:6" x14ac:dyDescent="0.55000000000000004">
      <c r="A270" s="108" t="s">
        <v>1724</v>
      </c>
      <c r="B270" s="108">
        <f t="shared" si="4"/>
        <v>9</v>
      </c>
      <c r="C270" s="158" t="s">
        <v>1725</v>
      </c>
      <c r="D270" s="158" t="s">
        <v>465</v>
      </c>
      <c r="E270" s="108"/>
      <c r="F270" s="108"/>
    </row>
    <row r="271" spans="1:6" x14ac:dyDescent="0.55000000000000004">
      <c r="A271" s="108" t="s">
        <v>1726</v>
      </c>
      <c r="B271" s="108">
        <f t="shared" si="4"/>
        <v>10</v>
      </c>
      <c r="C271" s="158" t="s">
        <v>1727</v>
      </c>
      <c r="D271" s="158" t="s">
        <v>465</v>
      </c>
      <c r="E271" s="108"/>
      <c r="F271" s="108"/>
    </row>
    <row r="272" spans="1:6" x14ac:dyDescent="0.55000000000000004">
      <c r="A272" s="108" t="s">
        <v>1728</v>
      </c>
      <c r="B272" s="108">
        <f t="shared" si="4"/>
        <v>12</v>
      </c>
      <c r="C272" s="158" t="s">
        <v>1729</v>
      </c>
      <c r="D272" s="158" t="s">
        <v>465</v>
      </c>
      <c r="E272" s="108"/>
      <c r="F272" s="108"/>
    </row>
    <row r="273" spans="1:6" x14ac:dyDescent="0.55000000000000004">
      <c r="A273" s="108" t="s">
        <v>1730</v>
      </c>
      <c r="B273" s="108">
        <f t="shared" si="4"/>
        <v>15</v>
      </c>
      <c r="C273" s="158" t="s">
        <v>1731</v>
      </c>
      <c r="D273" s="158" t="s">
        <v>465</v>
      </c>
      <c r="E273" s="108"/>
      <c r="F273" s="108"/>
    </row>
    <row r="274" spans="1:6" x14ac:dyDescent="0.55000000000000004">
      <c r="A274" s="108" t="s">
        <v>1732</v>
      </c>
      <c r="B274" s="108">
        <f t="shared" si="4"/>
        <v>16</v>
      </c>
      <c r="C274" s="158" t="s">
        <v>1733</v>
      </c>
      <c r="D274" s="158" t="s">
        <v>465</v>
      </c>
      <c r="E274" s="108"/>
      <c r="F274" s="108"/>
    </row>
    <row r="275" spans="1:6" x14ac:dyDescent="0.55000000000000004">
      <c r="A275" s="108" t="s">
        <v>1734</v>
      </c>
      <c r="B275" s="108">
        <f t="shared" si="4"/>
        <v>18</v>
      </c>
      <c r="C275" s="158" t="s">
        <v>1735</v>
      </c>
      <c r="D275" s="158" t="s">
        <v>465</v>
      </c>
      <c r="E275" s="108"/>
      <c r="F275" s="108"/>
    </row>
    <row r="276" spans="1:6" x14ac:dyDescent="0.55000000000000004">
      <c r="A276" s="108" t="s">
        <v>1736</v>
      </c>
      <c r="B276" s="108">
        <f t="shared" si="4"/>
        <v>19</v>
      </c>
      <c r="C276" s="158" t="s">
        <v>1737</v>
      </c>
      <c r="D276" s="158" t="s">
        <v>465</v>
      </c>
      <c r="E276" s="108"/>
      <c r="F276" s="108"/>
    </row>
    <row r="277" spans="1:6" x14ac:dyDescent="0.55000000000000004">
      <c r="A277" s="108" t="s">
        <v>1738</v>
      </c>
      <c r="B277" s="108">
        <f t="shared" si="4"/>
        <v>20</v>
      </c>
      <c r="C277" s="158" t="s">
        <v>1739</v>
      </c>
      <c r="D277" s="158" t="s">
        <v>465</v>
      </c>
      <c r="E277" s="108"/>
      <c r="F277" s="108"/>
    </row>
    <row r="278" spans="1:6" x14ac:dyDescent="0.55000000000000004">
      <c r="A278" s="108" t="s">
        <v>1740</v>
      </c>
      <c r="B278" s="108">
        <f t="shared" si="4"/>
        <v>21</v>
      </c>
      <c r="C278" s="158" t="s">
        <v>1741</v>
      </c>
      <c r="D278" s="158" t="s">
        <v>465</v>
      </c>
      <c r="E278" s="108"/>
      <c r="F278" s="108"/>
    </row>
    <row r="279" spans="1:6" x14ac:dyDescent="0.55000000000000004">
      <c r="A279" s="108" t="s">
        <v>1742</v>
      </c>
      <c r="B279" s="108">
        <f t="shared" si="4"/>
        <v>22</v>
      </c>
      <c r="C279" s="158" t="s">
        <v>1743</v>
      </c>
      <c r="D279" s="158" t="s">
        <v>465</v>
      </c>
      <c r="E279" s="108"/>
      <c r="F279" s="108"/>
    </row>
    <row r="280" spans="1:6" x14ac:dyDescent="0.55000000000000004">
      <c r="A280" s="108" t="s">
        <v>1744</v>
      </c>
      <c r="B280" s="108">
        <f t="shared" si="4"/>
        <v>24</v>
      </c>
      <c r="C280" s="158" t="s">
        <v>1745</v>
      </c>
      <c r="D280" s="158" t="s">
        <v>465</v>
      </c>
      <c r="E280" s="108"/>
      <c r="F280" s="108"/>
    </row>
    <row r="281" spans="1:6" x14ac:dyDescent="0.55000000000000004">
      <c r="A281" s="108" t="s">
        <v>1746</v>
      </c>
      <c r="B281" s="108">
        <f t="shared" si="4"/>
        <v>25</v>
      </c>
      <c r="C281" s="158" t="s">
        <v>1747</v>
      </c>
      <c r="D281" s="158" t="s">
        <v>465</v>
      </c>
      <c r="E281" s="108"/>
      <c r="F281" s="108"/>
    </row>
    <row r="282" spans="1:6" x14ac:dyDescent="0.55000000000000004">
      <c r="A282" s="108" t="s">
        <v>1748</v>
      </c>
      <c r="B282" s="108">
        <f t="shared" si="4"/>
        <v>26</v>
      </c>
      <c r="C282" s="158" t="s">
        <v>1749</v>
      </c>
      <c r="D282" s="158" t="s">
        <v>465</v>
      </c>
      <c r="E282" s="108"/>
      <c r="F282" s="108"/>
    </row>
    <row r="283" spans="1:6" x14ac:dyDescent="0.55000000000000004">
      <c r="A283" s="108" t="s">
        <v>1750</v>
      </c>
      <c r="B283" s="108">
        <f t="shared" si="4"/>
        <v>27</v>
      </c>
      <c r="C283" s="158" t="s">
        <v>1751</v>
      </c>
      <c r="D283" s="158" t="s">
        <v>465</v>
      </c>
      <c r="E283" s="108"/>
      <c r="F283" s="108"/>
    </row>
    <row r="284" spans="1:6" x14ac:dyDescent="0.55000000000000004">
      <c r="A284" s="108" t="s">
        <v>1752</v>
      </c>
      <c r="B284" s="108">
        <f t="shared" si="4"/>
        <v>30</v>
      </c>
      <c r="C284" s="158" t="s">
        <v>1753</v>
      </c>
      <c r="D284" s="158" t="s">
        <v>465</v>
      </c>
      <c r="E284" s="108"/>
      <c r="F284" s="108"/>
    </row>
    <row r="285" spans="1:6" x14ac:dyDescent="0.55000000000000004">
      <c r="A285" s="108" t="s">
        <v>1754</v>
      </c>
      <c r="B285" s="108">
        <f t="shared" si="4"/>
        <v>33</v>
      </c>
      <c r="C285" s="158" t="s">
        <v>1755</v>
      </c>
      <c r="D285" s="158" t="s">
        <v>465</v>
      </c>
      <c r="E285" s="108"/>
      <c r="F285" s="108"/>
    </row>
    <row r="286" spans="1:6" x14ac:dyDescent="0.55000000000000004">
      <c r="A286" s="108" t="s">
        <v>1756</v>
      </c>
      <c r="B286" s="108">
        <f t="shared" si="4"/>
        <v>34</v>
      </c>
      <c r="C286" s="158" t="s">
        <v>1757</v>
      </c>
      <c r="D286" s="158" t="s">
        <v>465</v>
      </c>
      <c r="E286" s="108"/>
      <c r="F286" s="108"/>
    </row>
    <row r="287" spans="1:6" x14ac:dyDescent="0.55000000000000004">
      <c r="A287" s="108" t="s">
        <v>1758</v>
      </c>
      <c r="B287" s="108">
        <f t="shared" si="4"/>
        <v>35</v>
      </c>
      <c r="C287" s="158" t="s">
        <v>1759</v>
      </c>
      <c r="D287" s="158" t="s">
        <v>465</v>
      </c>
      <c r="E287" s="108"/>
      <c r="F287" s="108"/>
    </row>
    <row r="288" spans="1:6" x14ac:dyDescent="0.55000000000000004">
      <c r="A288" s="108" t="s">
        <v>1760</v>
      </c>
      <c r="B288" s="108">
        <f t="shared" si="4"/>
        <v>36</v>
      </c>
      <c r="C288" s="158" t="s">
        <v>1761</v>
      </c>
      <c r="D288" s="158" t="s">
        <v>465</v>
      </c>
      <c r="E288" s="108"/>
      <c r="F288" s="108"/>
    </row>
    <row r="289" spans="1:6" x14ac:dyDescent="0.55000000000000004">
      <c r="A289" s="108" t="s">
        <v>1762</v>
      </c>
      <c r="B289" s="108">
        <f t="shared" si="4"/>
        <v>38</v>
      </c>
      <c r="C289" s="158" t="s">
        <v>1763</v>
      </c>
      <c r="D289" s="158" t="s">
        <v>465</v>
      </c>
      <c r="E289" s="108"/>
      <c r="F289" s="108"/>
    </row>
    <row r="290" spans="1:6" x14ac:dyDescent="0.55000000000000004">
      <c r="A290" s="108" t="s">
        <v>1764</v>
      </c>
      <c r="B290" s="108">
        <f t="shared" si="4"/>
        <v>39</v>
      </c>
      <c r="C290" s="158" t="s">
        <v>1765</v>
      </c>
      <c r="D290" s="158" t="s">
        <v>465</v>
      </c>
      <c r="E290" s="108"/>
      <c r="F290" s="108"/>
    </row>
    <row r="291" spans="1:6" x14ac:dyDescent="0.55000000000000004">
      <c r="A291" s="108" t="s">
        <v>1766</v>
      </c>
      <c r="B291" s="108">
        <f t="shared" si="4"/>
        <v>40</v>
      </c>
      <c r="C291" s="158" t="s">
        <v>1767</v>
      </c>
      <c r="D291" s="158" t="s">
        <v>465</v>
      </c>
      <c r="E291" s="108"/>
      <c r="F291" s="108"/>
    </row>
    <row r="292" spans="1:6" x14ac:dyDescent="0.55000000000000004">
      <c r="A292" s="108" t="s">
        <v>1768</v>
      </c>
      <c r="B292" s="108">
        <f t="shared" si="4"/>
        <v>41</v>
      </c>
      <c r="C292" s="158" t="s">
        <v>1769</v>
      </c>
      <c r="D292" s="158" t="s">
        <v>465</v>
      </c>
      <c r="E292" s="108"/>
      <c r="F292" s="108"/>
    </row>
    <row r="293" spans="1:6" x14ac:dyDescent="0.55000000000000004">
      <c r="A293" s="108" t="s">
        <v>1770</v>
      </c>
      <c r="B293" s="108">
        <f t="shared" si="4"/>
        <v>42</v>
      </c>
      <c r="C293" s="158" t="s">
        <v>1771</v>
      </c>
      <c r="D293" s="158" t="s">
        <v>465</v>
      </c>
      <c r="E293" s="108"/>
      <c r="F293" s="108"/>
    </row>
    <row r="294" spans="1:6" x14ac:dyDescent="0.55000000000000004">
      <c r="A294" s="108" t="s">
        <v>1772</v>
      </c>
      <c r="B294" s="108">
        <f t="shared" si="4"/>
        <v>44</v>
      </c>
      <c r="C294" s="158" t="s">
        <v>1773</v>
      </c>
      <c r="D294" s="158" t="s">
        <v>465</v>
      </c>
      <c r="E294" s="108"/>
      <c r="F294" s="108"/>
    </row>
    <row r="295" spans="1:6" x14ac:dyDescent="0.55000000000000004">
      <c r="A295" s="108" t="s">
        <v>1774</v>
      </c>
      <c r="B295" s="108">
        <f t="shared" si="4"/>
        <v>45</v>
      </c>
      <c r="C295" s="158" t="s">
        <v>1775</v>
      </c>
      <c r="D295" s="158" t="s">
        <v>465</v>
      </c>
      <c r="E295" s="108"/>
      <c r="F295" s="108"/>
    </row>
    <row r="296" spans="1:6" x14ac:dyDescent="0.55000000000000004">
      <c r="A296" s="108" t="s">
        <v>1776</v>
      </c>
      <c r="B296" s="108">
        <f t="shared" si="4"/>
        <v>46</v>
      </c>
      <c r="C296" s="158" t="s">
        <v>1777</v>
      </c>
      <c r="D296" s="158" t="s">
        <v>465</v>
      </c>
      <c r="E296" s="108"/>
      <c r="F296" s="108"/>
    </row>
    <row r="297" spans="1:6" x14ac:dyDescent="0.55000000000000004">
      <c r="A297" s="108" t="s">
        <v>1778</v>
      </c>
      <c r="B297" s="108">
        <f t="shared" si="4"/>
        <v>77</v>
      </c>
      <c r="C297" s="158" t="s">
        <v>1779</v>
      </c>
      <c r="D297" s="158" t="s">
        <v>465</v>
      </c>
      <c r="E297" s="108"/>
      <c r="F297" s="108"/>
    </row>
    <row r="298" spans="1:6" x14ac:dyDescent="0.55000000000000004">
      <c r="A298" s="108" t="s">
        <v>1780</v>
      </c>
      <c r="B298" s="108">
        <f t="shared" si="4"/>
        <v>78</v>
      </c>
      <c r="C298" s="158" t="s">
        <v>1781</v>
      </c>
      <c r="D298" s="158" t="s">
        <v>465</v>
      </c>
      <c r="E298" s="108"/>
      <c r="F298" s="108"/>
    </row>
    <row r="299" spans="1:6" x14ac:dyDescent="0.55000000000000004">
      <c r="A299" s="108" t="s">
        <v>1782</v>
      </c>
      <c r="B299" s="108">
        <f t="shared" si="4"/>
        <v>50</v>
      </c>
      <c r="C299" s="158" t="s">
        <v>1783</v>
      </c>
      <c r="D299" s="158" t="s">
        <v>465</v>
      </c>
      <c r="E299" s="108"/>
      <c r="F299" s="108"/>
    </row>
    <row r="300" spans="1:6" x14ac:dyDescent="0.55000000000000004">
      <c r="A300" s="108" t="s">
        <v>1784</v>
      </c>
      <c r="B300" s="108">
        <f t="shared" si="4"/>
        <v>53</v>
      </c>
      <c r="C300" s="158" t="s">
        <v>1785</v>
      </c>
      <c r="D300" s="158" t="s">
        <v>465</v>
      </c>
      <c r="E300" s="108"/>
      <c r="F300" s="108"/>
    </row>
    <row r="301" spans="1:6" x14ac:dyDescent="0.55000000000000004">
      <c r="A301" s="108" t="s">
        <v>1786</v>
      </c>
      <c r="B301" s="108">
        <f t="shared" si="4"/>
        <v>3669</v>
      </c>
      <c r="C301" s="158" t="s">
        <v>1787</v>
      </c>
      <c r="D301" s="158" t="s">
        <v>465</v>
      </c>
      <c r="E301" s="108"/>
      <c r="F301" s="108"/>
    </row>
    <row r="302" spans="1:6" x14ac:dyDescent="0.55000000000000004">
      <c r="A302" s="108" t="s">
        <v>1788</v>
      </c>
      <c r="B302" s="108">
        <f t="shared" si="4"/>
        <v>57</v>
      </c>
      <c r="C302" s="158" t="s">
        <v>1789</v>
      </c>
      <c r="D302" s="158" t="s">
        <v>465</v>
      </c>
      <c r="E302" s="108"/>
      <c r="F302" s="108"/>
    </row>
    <row r="303" spans="1:6" x14ac:dyDescent="0.55000000000000004">
      <c r="A303" s="108" t="s">
        <v>1790</v>
      </c>
      <c r="B303" s="108">
        <f t="shared" si="4"/>
        <v>61</v>
      </c>
      <c r="C303" s="158" t="s">
        <v>1791</v>
      </c>
      <c r="D303" s="158" t="s">
        <v>465</v>
      </c>
      <c r="E303" s="108"/>
      <c r="F303" s="108"/>
    </row>
    <row r="304" spans="1:6" x14ac:dyDescent="0.55000000000000004">
      <c r="A304" s="108" t="s">
        <v>1792</v>
      </c>
      <c r="B304" s="108">
        <f t="shared" si="4"/>
        <v>62</v>
      </c>
      <c r="C304" s="158" t="s">
        <v>1793</v>
      </c>
      <c r="D304" s="158" t="s">
        <v>465</v>
      </c>
      <c r="E304" s="108"/>
      <c r="F304" s="108"/>
    </row>
    <row r="305" spans="1:6" x14ac:dyDescent="0.55000000000000004">
      <c r="A305" s="108" t="s">
        <v>1794</v>
      </c>
      <c r="B305" s="108">
        <f t="shared" si="4"/>
        <v>63</v>
      </c>
      <c r="C305" s="158" t="s">
        <v>1795</v>
      </c>
      <c r="D305" s="158" t="s">
        <v>465</v>
      </c>
      <c r="E305" s="108"/>
      <c r="F305" s="108"/>
    </row>
    <row r="306" spans="1:6" x14ac:dyDescent="0.55000000000000004">
      <c r="A306" s="108" t="s">
        <v>1796</v>
      </c>
      <c r="B306" s="108">
        <f t="shared" si="4"/>
        <v>65</v>
      </c>
      <c r="C306" s="158" t="s">
        <v>1797</v>
      </c>
      <c r="D306" s="158" t="s">
        <v>465</v>
      </c>
      <c r="E306" s="108"/>
      <c r="F306" s="108"/>
    </row>
    <row r="307" spans="1:6" x14ac:dyDescent="0.55000000000000004">
      <c r="A307" s="108" t="s">
        <v>1798</v>
      </c>
      <c r="B307" s="108">
        <f t="shared" si="4"/>
        <v>1404</v>
      </c>
      <c r="C307" s="158" t="s">
        <v>1799</v>
      </c>
      <c r="D307" s="158" t="s">
        <v>465</v>
      </c>
      <c r="E307" s="108"/>
      <c r="F307" s="108"/>
    </row>
    <row r="308" spans="1:6" x14ac:dyDescent="0.55000000000000004">
      <c r="A308" s="108" t="s">
        <v>1800</v>
      </c>
      <c r="B308" s="108">
        <f t="shared" si="4"/>
        <v>70</v>
      </c>
      <c r="C308" s="158" t="s">
        <v>1801</v>
      </c>
      <c r="D308" s="158" t="s">
        <v>465</v>
      </c>
      <c r="E308" s="108"/>
      <c r="F308" s="108"/>
    </row>
    <row r="309" spans="1:6" x14ac:dyDescent="0.55000000000000004">
      <c r="A309" s="108" t="s">
        <v>1802</v>
      </c>
      <c r="B309" s="108">
        <f t="shared" si="4"/>
        <v>73</v>
      </c>
      <c r="C309" s="158" t="s">
        <v>1803</v>
      </c>
      <c r="D309" s="158" t="s">
        <v>465</v>
      </c>
      <c r="E309" s="108"/>
      <c r="F309" s="108"/>
    </row>
    <row r="310" spans="1:6" x14ac:dyDescent="0.55000000000000004">
      <c r="A310" s="108" t="s">
        <v>1804</v>
      </c>
      <c r="B310" s="108">
        <f t="shared" si="4"/>
        <v>71</v>
      </c>
      <c r="C310" s="158" t="s">
        <v>1805</v>
      </c>
      <c r="D310" s="158" t="s">
        <v>465</v>
      </c>
      <c r="E310" s="108"/>
      <c r="F310" s="108"/>
    </row>
    <row r="311" spans="1:6" x14ac:dyDescent="0.55000000000000004">
      <c r="A311" s="108" t="s">
        <v>1806</v>
      </c>
      <c r="B311" s="108">
        <f t="shared" si="4"/>
        <v>72</v>
      </c>
      <c r="C311" s="158" t="s">
        <v>1807</v>
      </c>
      <c r="D311" s="158" t="s">
        <v>465</v>
      </c>
      <c r="E311" s="108"/>
      <c r="F311" s="108"/>
    </row>
    <row r="312" spans="1:6" x14ac:dyDescent="0.55000000000000004">
      <c r="A312" s="108" t="s">
        <v>1808</v>
      </c>
      <c r="B312" s="108">
        <f t="shared" si="4"/>
        <v>2300</v>
      </c>
      <c r="C312" s="158" t="s">
        <v>1809</v>
      </c>
      <c r="D312" s="158" t="s">
        <v>473</v>
      </c>
      <c r="E312" s="108"/>
      <c r="F312" s="108"/>
    </row>
    <row r="313" spans="1:6" x14ac:dyDescent="0.55000000000000004">
      <c r="A313" s="108" t="s">
        <v>1810</v>
      </c>
      <c r="B313" s="108">
        <f t="shared" si="4"/>
        <v>2302</v>
      </c>
      <c r="C313" s="158" t="s">
        <v>1811</v>
      </c>
      <c r="D313" s="158" t="s">
        <v>473</v>
      </c>
      <c r="E313" s="108"/>
      <c r="F313" s="108"/>
    </row>
    <row r="314" spans="1:6" x14ac:dyDescent="0.55000000000000004">
      <c r="A314" s="108" t="s">
        <v>1812</v>
      </c>
      <c r="B314" s="108">
        <f t="shared" si="4"/>
        <v>2305</v>
      </c>
      <c r="C314" s="158" t="s">
        <v>1813</v>
      </c>
      <c r="D314" s="158" t="s">
        <v>473</v>
      </c>
      <c r="E314" s="108"/>
      <c r="F314" s="108"/>
    </row>
    <row r="315" spans="1:6" x14ac:dyDescent="0.55000000000000004">
      <c r="A315" s="108" t="s">
        <v>1814</v>
      </c>
      <c r="B315" s="108">
        <f t="shared" si="4"/>
        <v>2306</v>
      </c>
      <c r="C315" s="158" t="s">
        <v>1815</v>
      </c>
      <c r="D315" s="158" t="s">
        <v>473</v>
      </c>
      <c r="E315" s="108"/>
      <c r="F315" s="108"/>
    </row>
    <row r="316" spans="1:6" x14ac:dyDescent="0.55000000000000004">
      <c r="A316" s="108" t="s">
        <v>1816</v>
      </c>
      <c r="B316" s="108">
        <f t="shared" si="4"/>
        <v>3714</v>
      </c>
      <c r="C316" s="158" t="s">
        <v>1817</v>
      </c>
      <c r="D316" s="158" t="s">
        <v>473</v>
      </c>
      <c r="E316" s="108"/>
      <c r="F316" s="108"/>
    </row>
    <row r="317" spans="1:6" x14ac:dyDescent="0.55000000000000004">
      <c r="A317" s="108" t="s">
        <v>1818</v>
      </c>
      <c r="B317" s="108">
        <f t="shared" si="4"/>
        <v>2308</v>
      </c>
      <c r="C317" s="158" t="s">
        <v>1819</v>
      </c>
      <c r="D317" s="158" t="s">
        <v>473</v>
      </c>
      <c r="E317" s="108"/>
      <c r="F317" s="108"/>
    </row>
    <row r="318" spans="1:6" x14ac:dyDescent="0.55000000000000004">
      <c r="A318" s="108" t="s">
        <v>1820</v>
      </c>
      <c r="B318" s="108">
        <f t="shared" si="4"/>
        <v>2314</v>
      </c>
      <c r="C318" s="158" t="s">
        <v>1821</v>
      </c>
      <c r="D318" s="158" t="s">
        <v>473</v>
      </c>
      <c r="E318" s="108"/>
      <c r="F318" s="108"/>
    </row>
    <row r="319" spans="1:6" x14ac:dyDescent="0.55000000000000004">
      <c r="A319" s="108" t="s">
        <v>1822</v>
      </c>
      <c r="B319" s="108">
        <f t="shared" si="4"/>
        <v>2315</v>
      </c>
      <c r="C319" s="158" t="s">
        <v>1823</v>
      </c>
      <c r="D319" s="158" t="s">
        <v>473</v>
      </c>
      <c r="E319" s="108"/>
      <c r="F319" s="108"/>
    </row>
    <row r="320" spans="1:6" x14ac:dyDescent="0.55000000000000004">
      <c r="A320" s="108" t="s">
        <v>1824</v>
      </c>
      <c r="B320" s="108">
        <f t="shared" si="4"/>
        <v>2316</v>
      </c>
      <c r="C320" s="158" t="s">
        <v>1825</v>
      </c>
      <c r="D320" s="158" t="s">
        <v>473</v>
      </c>
      <c r="E320" s="108"/>
      <c r="F320" s="108"/>
    </row>
    <row r="321" spans="1:6" x14ac:dyDescent="0.55000000000000004">
      <c r="A321" s="108" t="s">
        <v>1826</v>
      </c>
      <c r="B321" s="108">
        <f t="shared" si="4"/>
        <v>2317</v>
      </c>
      <c r="C321" s="158" t="s">
        <v>1827</v>
      </c>
      <c r="D321" s="158" t="s">
        <v>473</v>
      </c>
      <c r="E321" s="108"/>
      <c r="F321" s="108"/>
    </row>
    <row r="322" spans="1:6" x14ac:dyDescent="0.55000000000000004">
      <c r="A322" s="108" t="s">
        <v>1828</v>
      </c>
      <c r="B322" s="108">
        <f t="shared" si="4"/>
        <v>3707</v>
      </c>
      <c r="C322" s="158" t="s">
        <v>1829</v>
      </c>
      <c r="D322" s="158" t="s">
        <v>473</v>
      </c>
      <c r="E322" s="108"/>
      <c r="F322" s="108"/>
    </row>
    <row r="323" spans="1:6" x14ac:dyDescent="0.55000000000000004">
      <c r="A323" s="108" t="s">
        <v>1830</v>
      </c>
      <c r="B323" s="108">
        <f t="shared" ref="B323:B386" si="5">VALUE(RIGHT(A323,4))</f>
        <v>2321</v>
      </c>
      <c r="C323" s="158" t="s">
        <v>1831</v>
      </c>
      <c r="D323" s="158" t="s">
        <v>473</v>
      </c>
      <c r="E323" s="108"/>
      <c r="F323" s="108"/>
    </row>
    <row r="324" spans="1:6" x14ac:dyDescent="0.55000000000000004">
      <c r="A324" s="108" t="s">
        <v>1832</v>
      </c>
      <c r="B324" s="108">
        <f t="shared" si="5"/>
        <v>2322</v>
      </c>
      <c r="C324" s="158" t="s">
        <v>1833</v>
      </c>
      <c r="D324" s="158" t="s">
        <v>473</v>
      </c>
      <c r="E324" s="108"/>
      <c r="F324" s="108"/>
    </row>
    <row r="325" spans="1:6" x14ac:dyDescent="0.55000000000000004">
      <c r="A325" s="108" t="s">
        <v>1834</v>
      </c>
      <c r="B325" s="108">
        <f t="shared" si="5"/>
        <v>2328</v>
      </c>
      <c r="C325" s="158" t="s">
        <v>1835</v>
      </c>
      <c r="D325" s="158" t="s">
        <v>473</v>
      </c>
      <c r="E325" s="108"/>
      <c r="F325" s="108"/>
    </row>
    <row r="326" spans="1:6" x14ac:dyDescent="0.55000000000000004">
      <c r="A326" s="108" t="s">
        <v>1836</v>
      </c>
      <c r="B326" s="108">
        <f t="shared" si="5"/>
        <v>2330</v>
      </c>
      <c r="C326" s="158" t="s">
        <v>1837</v>
      </c>
      <c r="D326" s="158" t="s">
        <v>473</v>
      </c>
      <c r="E326" s="108"/>
      <c r="F326" s="108"/>
    </row>
    <row r="327" spans="1:6" x14ac:dyDescent="0.55000000000000004">
      <c r="A327" s="108" t="s">
        <v>1838</v>
      </c>
      <c r="B327" s="108">
        <f t="shared" si="5"/>
        <v>2400</v>
      </c>
      <c r="C327" s="158" t="s">
        <v>1839</v>
      </c>
      <c r="D327" s="158" t="s">
        <v>473</v>
      </c>
      <c r="E327" s="108"/>
      <c r="F327" s="108"/>
    </row>
    <row r="328" spans="1:6" x14ac:dyDescent="0.55000000000000004">
      <c r="A328" s="108" t="s">
        <v>1840</v>
      </c>
      <c r="B328" s="108">
        <f t="shared" si="5"/>
        <v>2331</v>
      </c>
      <c r="C328" s="158" t="s">
        <v>1841</v>
      </c>
      <c r="D328" s="158" t="s">
        <v>473</v>
      </c>
      <c r="E328" s="108"/>
      <c r="F328" s="108"/>
    </row>
    <row r="329" spans="1:6" x14ac:dyDescent="0.55000000000000004">
      <c r="A329" s="108" t="s">
        <v>1842</v>
      </c>
      <c r="B329" s="108">
        <f t="shared" si="5"/>
        <v>2332</v>
      </c>
      <c r="C329" s="158" t="s">
        <v>1843</v>
      </c>
      <c r="D329" s="158" t="s">
        <v>473</v>
      </c>
      <c r="E329" s="108"/>
      <c r="F329" s="108"/>
    </row>
    <row r="330" spans="1:6" x14ac:dyDescent="0.55000000000000004">
      <c r="A330" s="108" t="s">
        <v>1844</v>
      </c>
      <c r="B330" s="108">
        <f t="shared" si="5"/>
        <v>2334</v>
      </c>
      <c r="C330" s="158" t="s">
        <v>1845</v>
      </c>
      <c r="D330" s="158" t="s">
        <v>473</v>
      </c>
      <c r="E330" s="108"/>
      <c r="F330" s="108"/>
    </row>
    <row r="331" spans="1:6" x14ac:dyDescent="0.55000000000000004">
      <c r="A331" s="108" t="s">
        <v>1846</v>
      </c>
      <c r="B331" s="108">
        <f t="shared" si="5"/>
        <v>2335</v>
      </c>
      <c r="C331" s="158" t="s">
        <v>1847</v>
      </c>
      <c r="D331" s="158" t="s">
        <v>473</v>
      </c>
      <c r="E331" s="108"/>
      <c r="F331" s="108"/>
    </row>
    <row r="332" spans="1:6" x14ac:dyDescent="0.55000000000000004">
      <c r="A332" s="108" t="s">
        <v>1848</v>
      </c>
      <c r="B332" s="108">
        <f t="shared" si="5"/>
        <v>2336</v>
      </c>
      <c r="C332" s="158" t="s">
        <v>1849</v>
      </c>
      <c r="D332" s="158" t="s">
        <v>473</v>
      </c>
      <c r="E332" s="108"/>
      <c r="F332" s="108"/>
    </row>
    <row r="333" spans="1:6" x14ac:dyDescent="0.55000000000000004">
      <c r="A333" s="108" t="s">
        <v>1850</v>
      </c>
      <c r="B333" s="108">
        <f t="shared" si="5"/>
        <v>2338</v>
      </c>
      <c r="C333" s="158" t="s">
        <v>1851</v>
      </c>
      <c r="D333" s="158" t="s">
        <v>473</v>
      </c>
      <c r="E333" s="108"/>
      <c r="F333" s="108"/>
    </row>
    <row r="334" spans="1:6" x14ac:dyDescent="0.55000000000000004">
      <c r="A334" s="108" t="s">
        <v>1852</v>
      </c>
      <c r="B334" s="108">
        <f t="shared" si="5"/>
        <v>2339</v>
      </c>
      <c r="C334" s="158" t="s">
        <v>1853</v>
      </c>
      <c r="D334" s="158" t="s">
        <v>473</v>
      </c>
      <c r="E334" s="108"/>
      <c r="F334" s="108"/>
    </row>
    <row r="335" spans="1:6" x14ac:dyDescent="0.55000000000000004">
      <c r="A335" s="108" t="s">
        <v>1854</v>
      </c>
      <c r="B335" s="108">
        <f t="shared" si="5"/>
        <v>2340</v>
      </c>
      <c r="C335" s="158" t="s">
        <v>1855</v>
      </c>
      <c r="D335" s="158" t="s">
        <v>473</v>
      </c>
      <c r="E335" s="108"/>
      <c r="F335" s="108"/>
    </row>
    <row r="336" spans="1:6" x14ac:dyDescent="0.55000000000000004">
      <c r="A336" s="108" t="s">
        <v>1856</v>
      </c>
      <c r="B336" s="108">
        <f t="shared" si="5"/>
        <v>2341</v>
      </c>
      <c r="C336" s="158" t="s">
        <v>1857</v>
      </c>
      <c r="D336" s="158" t="s">
        <v>473</v>
      </c>
      <c r="E336" s="108"/>
      <c r="F336" s="108"/>
    </row>
    <row r="337" spans="1:6" x14ac:dyDescent="0.55000000000000004">
      <c r="A337" s="108" t="s">
        <v>1858</v>
      </c>
      <c r="B337" s="108">
        <f t="shared" si="5"/>
        <v>2342</v>
      </c>
      <c r="C337" s="158" t="s">
        <v>1859</v>
      </c>
      <c r="D337" s="158" t="s">
        <v>473</v>
      </c>
      <c r="E337" s="108"/>
      <c r="F337" s="108"/>
    </row>
    <row r="338" spans="1:6" x14ac:dyDescent="0.55000000000000004">
      <c r="A338" s="108" t="s">
        <v>1860</v>
      </c>
      <c r="B338" s="108">
        <f t="shared" si="5"/>
        <v>2344</v>
      </c>
      <c r="C338" s="158" t="s">
        <v>1861</v>
      </c>
      <c r="D338" s="158" t="s">
        <v>473</v>
      </c>
      <c r="E338" s="108"/>
      <c r="F338" s="108"/>
    </row>
    <row r="339" spans="1:6" x14ac:dyDescent="0.55000000000000004">
      <c r="A339" s="108" t="s">
        <v>1862</v>
      </c>
      <c r="B339" s="108">
        <f t="shared" si="5"/>
        <v>2345</v>
      </c>
      <c r="C339" s="158" t="s">
        <v>1863</v>
      </c>
      <c r="D339" s="158" t="s">
        <v>473</v>
      </c>
      <c r="E339" s="108"/>
      <c r="F339" s="108"/>
    </row>
    <row r="340" spans="1:6" x14ac:dyDescent="0.55000000000000004">
      <c r="A340" s="108" t="s">
        <v>1864</v>
      </c>
      <c r="B340" s="108">
        <f t="shared" si="5"/>
        <v>2346</v>
      </c>
      <c r="C340" s="158" t="s">
        <v>1865</v>
      </c>
      <c r="D340" s="158" t="s">
        <v>473</v>
      </c>
      <c r="E340" s="108"/>
      <c r="F340" s="108"/>
    </row>
    <row r="341" spans="1:6" x14ac:dyDescent="0.55000000000000004">
      <c r="A341" s="108" t="s">
        <v>1866</v>
      </c>
      <c r="B341" s="108">
        <f t="shared" si="5"/>
        <v>2347</v>
      </c>
      <c r="C341" s="158" t="s">
        <v>1867</v>
      </c>
      <c r="D341" s="158" t="s">
        <v>473</v>
      </c>
      <c r="E341" s="108"/>
      <c r="F341" s="108"/>
    </row>
    <row r="342" spans="1:6" x14ac:dyDescent="0.55000000000000004">
      <c r="A342" s="108" t="s">
        <v>1868</v>
      </c>
      <c r="B342" s="108">
        <f t="shared" si="5"/>
        <v>2348</v>
      </c>
      <c r="C342" s="158" t="s">
        <v>1869</v>
      </c>
      <c r="D342" s="158" t="s">
        <v>473</v>
      </c>
      <c r="E342" s="108"/>
      <c r="F342" s="108"/>
    </row>
    <row r="343" spans="1:6" x14ac:dyDescent="0.55000000000000004">
      <c r="A343" s="108" t="s">
        <v>1870</v>
      </c>
      <c r="B343" s="108">
        <f t="shared" si="5"/>
        <v>2349</v>
      </c>
      <c r="C343" s="158" t="s">
        <v>1871</v>
      </c>
      <c r="D343" s="158" t="s">
        <v>473</v>
      </c>
      <c r="E343" s="108"/>
      <c r="F343" s="108"/>
    </row>
    <row r="344" spans="1:6" x14ac:dyDescent="0.55000000000000004">
      <c r="A344" s="108" t="s">
        <v>1872</v>
      </c>
      <c r="B344" s="108">
        <f t="shared" si="5"/>
        <v>2352</v>
      </c>
      <c r="C344" s="158" t="s">
        <v>1873</v>
      </c>
      <c r="D344" s="158" t="s">
        <v>473</v>
      </c>
      <c r="E344" s="108"/>
      <c r="F344" s="108"/>
    </row>
    <row r="345" spans="1:6" x14ac:dyDescent="0.55000000000000004">
      <c r="A345" s="108" t="s">
        <v>1874</v>
      </c>
      <c r="B345" s="108">
        <f t="shared" si="5"/>
        <v>2354</v>
      </c>
      <c r="C345" s="158" t="s">
        <v>1875</v>
      </c>
      <c r="D345" s="158" t="s">
        <v>473</v>
      </c>
      <c r="E345" s="108"/>
      <c r="F345" s="108"/>
    </row>
    <row r="346" spans="1:6" x14ac:dyDescent="0.55000000000000004">
      <c r="A346" s="108" t="s">
        <v>1876</v>
      </c>
      <c r="B346" s="108">
        <f t="shared" si="5"/>
        <v>2355</v>
      </c>
      <c r="C346" s="158" t="s">
        <v>1877</v>
      </c>
      <c r="D346" s="158" t="s">
        <v>473</v>
      </c>
      <c r="E346" s="108"/>
      <c r="F346" s="108"/>
    </row>
    <row r="347" spans="1:6" x14ac:dyDescent="0.55000000000000004">
      <c r="A347" s="108" t="s">
        <v>1878</v>
      </c>
      <c r="B347" s="108">
        <f t="shared" si="5"/>
        <v>2401</v>
      </c>
      <c r="C347" s="158" t="s">
        <v>1879</v>
      </c>
      <c r="D347" s="158" t="s">
        <v>473</v>
      </c>
      <c r="E347" s="108"/>
      <c r="F347" s="108"/>
    </row>
    <row r="348" spans="1:6" x14ac:dyDescent="0.55000000000000004">
      <c r="A348" s="108" t="s">
        <v>1880</v>
      </c>
      <c r="B348" s="108">
        <f t="shared" si="5"/>
        <v>2358</v>
      </c>
      <c r="C348" s="158" t="s">
        <v>1881</v>
      </c>
      <c r="D348" s="158" t="s">
        <v>473</v>
      </c>
      <c r="E348" s="108"/>
      <c r="F348" s="108"/>
    </row>
    <row r="349" spans="1:6" x14ac:dyDescent="0.55000000000000004">
      <c r="A349" s="108" t="s">
        <v>1882</v>
      </c>
      <c r="B349" s="108">
        <f t="shared" si="5"/>
        <v>2360</v>
      </c>
      <c r="C349" s="158" t="s">
        <v>1883</v>
      </c>
      <c r="D349" s="158" t="s">
        <v>473</v>
      </c>
      <c r="E349" s="108"/>
      <c r="F349" s="108"/>
    </row>
    <row r="350" spans="1:6" x14ac:dyDescent="0.55000000000000004">
      <c r="A350" s="108" t="s">
        <v>1884</v>
      </c>
      <c r="B350" s="108">
        <f t="shared" si="5"/>
        <v>2362</v>
      </c>
      <c r="C350" s="158" t="s">
        <v>1885</v>
      </c>
      <c r="D350" s="158" t="s">
        <v>473</v>
      </c>
      <c r="E350" s="108"/>
      <c r="F350" s="108"/>
    </row>
    <row r="351" spans="1:6" x14ac:dyDescent="0.55000000000000004">
      <c r="A351" s="108" t="s">
        <v>1886</v>
      </c>
      <c r="B351" s="108">
        <f t="shared" si="5"/>
        <v>2364</v>
      </c>
      <c r="C351" s="158" t="s">
        <v>1887</v>
      </c>
      <c r="D351" s="158" t="s">
        <v>473</v>
      </c>
      <c r="E351" s="108"/>
      <c r="F351" s="108"/>
    </row>
    <row r="352" spans="1:6" x14ac:dyDescent="0.55000000000000004">
      <c r="A352" s="108" t="s">
        <v>1888</v>
      </c>
      <c r="B352" s="108">
        <f t="shared" si="5"/>
        <v>3672</v>
      </c>
      <c r="C352" s="158" t="s">
        <v>1889</v>
      </c>
      <c r="D352" s="158" t="s">
        <v>473</v>
      </c>
      <c r="E352" s="108"/>
      <c r="F352" s="108"/>
    </row>
    <row r="353" spans="1:6" x14ac:dyDescent="0.55000000000000004">
      <c r="A353" s="108" t="s">
        <v>1890</v>
      </c>
      <c r="B353" s="108">
        <f t="shared" si="5"/>
        <v>2329</v>
      </c>
      <c r="C353" s="158" t="s">
        <v>1891</v>
      </c>
      <c r="D353" s="158" t="s">
        <v>473</v>
      </c>
      <c r="E353" s="108"/>
      <c r="F353" s="108"/>
    </row>
    <row r="354" spans="1:6" x14ac:dyDescent="0.55000000000000004">
      <c r="A354" s="108" t="s">
        <v>1892</v>
      </c>
      <c r="B354" s="108">
        <f t="shared" si="5"/>
        <v>2367</v>
      </c>
      <c r="C354" s="158" t="s">
        <v>1893</v>
      </c>
      <c r="D354" s="158" t="s">
        <v>473</v>
      </c>
      <c r="E354" s="108"/>
      <c r="F354" s="108"/>
    </row>
    <row r="355" spans="1:6" x14ac:dyDescent="0.55000000000000004">
      <c r="A355" s="108" t="s">
        <v>1894</v>
      </c>
      <c r="B355" s="108">
        <f t="shared" si="5"/>
        <v>2369</v>
      </c>
      <c r="C355" s="158" t="s">
        <v>1895</v>
      </c>
      <c r="D355" s="158" t="s">
        <v>473</v>
      </c>
      <c r="E355" s="108"/>
      <c r="F355" s="108"/>
    </row>
    <row r="356" spans="1:6" x14ac:dyDescent="0.55000000000000004">
      <c r="A356" s="108" t="s">
        <v>1896</v>
      </c>
      <c r="B356" s="108">
        <f t="shared" si="5"/>
        <v>2370</v>
      </c>
      <c r="C356" s="158" t="s">
        <v>1897</v>
      </c>
      <c r="D356" s="158" t="s">
        <v>473</v>
      </c>
      <c r="E356" s="108"/>
      <c r="F356" s="108"/>
    </row>
    <row r="357" spans="1:6" x14ac:dyDescent="0.55000000000000004">
      <c r="A357" s="108" t="s">
        <v>1898</v>
      </c>
      <c r="B357" s="108">
        <f t="shared" si="5"/>
        <v>2371</v>
      </c>
      <c r="C357" s="158" t="s">
        <v>1899</v>
      </c>
      <c r="D357" s="158" t="s">
        <v>473</v>
      </c>
      <c r="E357" s="108"/>
      <c r="F357" s="108"/>
    </row>
    <row r="358" spans="1:6" x14ac:dyDescent="0.55000000000000004">
      <c r="A358" s="108" t="s">
        <v>1900</v>
      </c>
      <c r="B358" s="108">
        <f t="shared" si="5"/>
        <v>2372</v>
      </c>
      <c r="C358" s="158" t="s">
        <v>1901</v>
      </c>
      <c r="D358" s="158" t="s">
        <v>473</v>
      </c>
      <c r="E358" s="108"/>
      <c r="F358" s="108"/>
    </row>
    <row r="359" spans="1:6" x14ac:dyDescent="0.55000000000000004">
      <c r="A359" s="108" t="s">
        <v>1902</v>
      </c>
      <c r="B359" s="108">
        <f t="shared" si="5"/>
        <v>2373</v>
      </c>
      <c r="C359" s="158" t="s">
        <v>1903</v>
      </c>
      <c r="D359" s="158" t="s">
        <v>473</v>
      </c>
      <c r="E359" s="108"/>
      <c r="F359" s="108"/>
    </row>
    <row r="360" spans="1:6" x14ac:dyDescent="0.55000000000000004">
      <c r="A360" s="108" t="s">
        <v>1904</v>
      </c>
      <c r="B360" s="108">
        <f t="shared" si="5"/>
        <v>2374</v>
      </c>
      <c r="C360" s="158" t="s">
        <v>1905</v>
      </c>
      <c r="D360" s="158" t="s">
        <v>473</v>
      </c>
      <c r="E360" s="108"/>
      <c r="F360" s="108"/>
    </row>
    <row r="361" spans="1:6" x14ac:dyDescent="0.55000000000000004">
      <c r="A361" s="108" t="s">
        <v>1906</v>
      </c>
      <c r="B361" s="108">
        <f t="shared" si="5"/>
        <v>2399</v>
      </c>
      <c r="C361" s="158" t="s">
        <v>1907</v>
      </c>
      <c r="D361" s="158" t="s">
        <v>473</v>
      </c>
      <c r="E361" s="108"/>
      <c r="F361" s="108"/>
    </row>
    <row r="362" spans="1:6" x14ac:dyDescent="0.55000000000000004">
      <c r="A362" s="108" t="s">
        <v>1908</v>
      </c>
      <c r="B362" s="108">
        <f t="shared" si="5"/>
        <v>2377</v>
      </c>
      <c r="C362" s="158" t="s">
        <v>1909</v>
      </c>
      <c r="D362" s="158" t="s">
        <v>473</v>
      </c>
      <c r="E362" s="108"/>
      <c r="F362" s="108"/>
    </row>
    <row r="363" spans="1:6" x14ac:dyDescent="0.55000000000000004">
      <c r="A363" s="108" t="s">
        <v>1910</v>
      </c>
      <c r="B363" s="108">
        <f t="shared" si="5"/>
        <v>2381</v>
      </c>
      <c r="C363" s="158" t="s">
        <v>1911</v>
      </c>
      <c r="D363" s="158" t="s">
        <v>473</v>
      </c>
      <c r="E363" s="108"/>
      <c r="F363" s="108"/>
    </row>
    <row r="364" spans="1:6" x14ac:dyDescent="0.55000000000000004">
      <c r="A364" s="108" t="s">
        <v>1912</v>
      </c>
      <c r="B364" s="108">
        <f t="shared" si="5"/>
        <v>2382</v>
      </c>
      <c r="C364" s="158" t="s">
        <v>1913</v>
      </c>
      <c r="D364" s="158" t="s">
        <v>473</v>
      </c>
      <c r="E364" s="108"/>
      <c r="F364" s="108"/>
    </row>
    <row r="365" spans="1:6" x14ac:dyDescent="0.55000000000000004">
      <c r="A365" s="108" t="s">
        <v>1914</v>
      </c>
      <c r="B365" s="108">
        <f t="shared" si="5"/>
        <v>2383</v>
      </c>
      <c r="C365" s="158" t="s">
        <v>1915</v>
      </c>
      <c r="D365" s="158" t="s">
        <v>473</v>
      </c>
      <c r="E365" s="108"/>
      <c r="F365" s="108"/>
    </row>
    <row r="366" spans="1:6" x14ac:dyDescent="0.55000000000000004">
      <c r="A366" s="108" t="s">
        <v>1916</v>
      </c>
      <c r="B366" s="108">
        <f t="shared" si="5"/>
        <v>2384</v>
      </c>
      <c r="C366" s="158" t="s">
        <v>1917</v>
      </c>
      <c r="D366" s="158" t="s">
        <v>473</v>
      </c>
      <c r="E366" s="108"/>
      <c r="F366" s="108"/>
    </row>
    <row r="367" spans="1:6" x14ac:dyDescent="0.55000000000000004">
      <c r="A367" s="108" t="s">
        <v>1918</v>
      </c>
      <c r="B367" s="108">
        <f t="shared" si="5"/>
        <v>2385</v>
      </c>
      <c r="C367" s="158" t="s">
        <v>1919</v>
      </c>
      <c r="D367" s="158" t="s">
        <v>473</v>
      </c>
      <c r="E367" s="108"/>
      <c r="F367" s="108"/>
    </row>
    <row r="368" spans="1:6" x14ac:dyDescent="0.55000000000000004">
      <c r="A368" s="108" t="s">
        <v>1920</v>
      </c>
      <c r="B368" s="108">
        <f t="shared" si="5"/>
        <v>2387</v>
      </c>
      <c r="C368" s="158" t="s">
        <v>1921</v>
      </c>
      <c r="D368" s="158" t="s">
        <v>473</v>
      </c>
      <c r="E368" s="108"/>
      <c r="F368" s="108"/>
    </row>
    <row r="369" spans="1:6" x14ac:dyDescent="0.55000000000000004">
      <c r="A369" s="108" t="s">
        <v>1922</v>
      </c>
      <c r="B369" s="108">
        <f t="shared" si="5"/>
        <v>2388</v>
      </c>
      <c r="C369" s="158" t="s">
        <v>1923</v>
      </c>
      <c r="D369" s="158" t="s">
        <v>473</v>
      </c>
      <c r="E369" s="108"/>
      <c r="F369" s="108"/>
    </row>
    <row r="370" spans="1:6" x14ac:dyDescent="0.55000000000000004">
      <c r="A370" s="108" t="s">
        <v>1924</v>
      </c>
      <c r="B370" s="108">
        <f t="shared" si="5"/>
        <v>2389</v>
      </c>
      <c r="C370" s="158" t="s">
        <v>1925</v>
      </c>
      <c r="D370" s="158" t="s">
        <v>473</v>
      </c>
      <c r="E370" s="108"/>
      <c r="F370" s="108"/>
    </row>
    <row r="371" spans="1:6" x14ac:dyDescent="0.55000000000000004">
      <c r="A371" s="108" t="s">
        <v>1926</v>
      </c>
      <c r="B371" s="108">
        <f t="shared" si="5"/>
        <v>2391</v>
      </c>
      <c r="C371" s="158" t="s">
        <v>1927</v>
      </c>
      <c r="D371" s="158" t="s">
        <v>473</v>
      </c>
      <c r="E371" s="108"/>
      <c r="F371" s="108"/>
    </row>
    <row r="372" spans="1:6" x14ac:dyDescent="0.55000000000000004">
      <c r="A372" s="108" t="s">
        <v>1928</v>
      </c>
      <c r="B372" s="108">
        <f t="shared" si="5"/>
        <v>2395</v>
      </c>
      <c r="C372" s="158" t="s">
        <v>1929</v>
      </c>
      <c r="D372" s="158" t="s">
        <v>473</v>
      </c>
      <c r="E372" s="108"/>
      <c r="F372" s="108"/>
    </row>
    <row r="373" spans="1:6" x14ac:dyDescent="0.55000000000000004">
      <c r="A373" s="108" t="s">
        <v>1930</v>
      </c>
      <c r="B373" s="108">
        <f t="shared" si="5"/>
        <v>2396</v>
      </c>
      <c r="C373" s="158" t="s">
        <v>1931</v>
      </c>
      <c r="D373" s="158" t="s">
        <v>473</v>
      </c>
      <c r="E373" s="108"/>
      <c r="F373" s="108"/>
    </row>
    <row r="374" spans="1:6" x14ac:dyDescent="0.55000000000000004">
      <c r="A374" s="108" t="s">
        <v>1932</v>
      </c>
      <c r="B374" s="108">
        <f t="shared" si="5"/>
        <v>3630</v>
      </c>
      <c r="C374" s="158" t="s">
        <v>1933</v>
      </c>
      <c r="D374" s="158" t="s">
        <v>473</v>
      </c>
      <c r="E374" s="108"/>
      <c r="F374" s="108"/>
    </row>
    <row r="375" spans="1:6" x14ac:dyDescent="0.55000000000000004">
      <c r="A375" s="108" t="s">
        <v>1934</v>
      </c>
      <c r="B375" s="108">
        <f t="shared" si="5"/>
        <v>3467</v>
      </c>
      <c r="C375" s="158" t="s">
        <v>1935</v>
      </c>
      <c r="D375" s="158" t="s">
        <v>494</v>
      </c>
      <c r="E375" s="108" t="s">
        <v>1936</v>
      </c>
      <c r="F375" s="108"/>
    </row>
    <row r="376" spans="1:6" x14ac:dyDescent="0.55000000000000004">
      <c r="A376" s="108" t="s">
        <v>1937</v>
      </c>
      <c r="B376" s="108">
        <f t="shared" si="5"/>
        <v>3413</v>
      </c>
      <c r="C376" s="158" t="s">
        <v>1938</v>
      </c>
      <c r="D376" s="158" t="s">
        <v>494</v>
      </c>
      <c r="E376" s="108" t="s">
        <v>1936</v>
      </c>
      <c r="F376" s="108"/>
    </row>
    <row r="377" spans="1:6" x14ac:dyDescent="0.55000000000000004">
      <c r="A377" s="108" t="s">
        <v>1939</v>
      </c>
      <c r="B377" s="108">
        <f t="shared" si="5"/>
        <v>3468</v>
      </c>
      <c r="C377" s="158" t="s">
        <v>1940</v>
      </c>
      <c r="D377" s="158" t="s">
        <v>494</v>
      </c>
      <c r="E377" s="108" t="s">
        <v>1936</v>
      </c>
      <c r="F377" s="108"/>
    </row>
    <row r="378" spans="1:6" x14ac:dyDescent="0.55000000000000004">
      <c r="A378" s="108" t="s">
        <v>1941</v>
      </c>
      <c r="B378" s="108">
        <f t="shared" si="5"/>
        <v>3480</v>
      </c>
      <c r="C378" s="158" t="s">
        <v>1942</v>
      </c>
      <c r="D378" s="158" t="s">
        <v>494</v>
      </c>
      <c r="E378" s="108" t="s">
        <v>1936</v>
      </c>
      <c r="F378" s="108"/>
    </row>
    <row r="379" spans="1:6" x14ac:dyDescent="0.55000000000000004">
      <c r="A379" s="108" t="s">
        <v>1943</v>
      </c>
      <c r="B379" s="108">
        <f t="shared" si="5"/>
        <v>3493</v>
      </c>
      <c r="C379" s="158" t="s">
        <v>1944</v>
      </c>
      <c r="D379" s="158" t="s">
        <v>494</v>
      </c>
      <c r="E379" s="108" t="s">
        <v>1936</v>
      </c>
      <c r="F379" s="108"/>
    </row>
    <row r="380" spans="1:6" x14ac:dyDescent="0.55000000000000004">
      <c r="A380" s="108" t="s">
        <v>1945</v>
      </c>
      <c r="B380" s="108">
        <f t="shared" si="5"/>
        <v>3483</v>
      </c>
      <c r="C380" s="158" t="s">
        <v>1946</v>
      </c>
      <c r="D380" s="158" t="s">
        <v>494</v>
      </c>
      <c r="E380" s="108" t="s">
        <v>1936</v>
      </c>
      <c r="F380" s="108"/>
    </row>
    <row r="381" spans="1:6" x14ac:dyDescent="0.55000000000000004">
      <c r="A381" s="108" t="s">
        <v>1947</v>
      </c>
      <c r="B381" s="108">
        <f t="shared" si="5"/>
        <v>3694</v>
      </c>
      <c r="C381" s="158" t="s">
        <v>1948</v>
      </c>
      <c r="D381" s="158" t="s">
        <v>494</v>
      </c>
      <c r="E381" s="108" t="s">
        <v>1936</v>
      </c>
      <c r="F381" s="108"/>
    </row>
    <row r="382" spans="1:6" x14ac:dyDescent="0.55000000000000004">
      <c r="A382" s="108" t="s">
        <v>1949</v>
      </c>
      <c r="B382" s="108">
        <f t="shared" si="5"/>
        <v>3463</v>
      </c>
      <c r="C382" s="158" t="s">
        <v>1950</v>
      </c>
      <c r="D382" s="158" t="s">
        <v>494</v>
      </c>
      <c r="E382" s="108" t="s">
        <v>1936</v>
      </c>
      <c r="F382" s="108"/>
    </row>
    <row r="383" spans="1:6" x14ac:dyDescent="0.55000000000000004">
      <c r="A383" s="108" t="s">
        <v>1951</v>
      </c>
      <c r="B383" s="108">
        <f t="shared" si="5"/>
        <v>3469</v>
      </c>
      <c r="C383" s="158" t="s">
        <v>1952</v>
      </c>
      <c r="D383" s="158" t="s">
        <v>494</v>
      </c>
      <c r="E383" s="108" t="s">
        <v>1936</v>
      </c>
      <c r="F383" s="108"/>
    </row>
    <row r="384" spans="1:6" x14ac:dyDescent="0.55000000000000004">
      <c r="A384" s="108" t="s">
        <v>1953</v>
      </c>
      <c r="B384" s="108">
        <f t="shared" si="5"/>
        <v>3466</v>
      </c>
      <c r="C384" s="158" t="s">
        <v>1954</v>
      </c>
      <c r="D384" s="158" t="s">
        <v>494</v>
      </c>
      <c r="E384" s="108" t="s">
        <v>1936</v>
      </c>
      <c r="F384" s="108"/>
    </row>
    <row r="385" spans="1:6" x14ac:dyDescent="0.55000000000000004">
      <c r="A385" s="108" t="s">
        <v>1955</v>
      </c>
      <c r="B385" s="108">
        <f t="shared" si="5"/>
        <v>3437</v>
      </c>
      <c r="C385" s="158" t="s">
        <v>1956</v>
      </c>
      <c r="D385" s="158" t="s">
        <v>494</v>
      </c>
      <c r="E385" s="108" t="s">
        <v>1936</v>
      </c>
      <c r="F385" s="108"/>
    </row>
    <row r="386" spans="1:6" x14ac:dyDescent="0.55000000000000004">
      <c r="A386" s="108" t="s">
        <v>1957</v>
      </c>
      <c r="B386" s="108">
        <f t="shared" si="5"/>
        <v>3438</v>
      </c>
      <c r="C386" s="158" t="s">
        <v>1958</v>
      </c>
      <c r="D386" s="158" t="s">
        <v>494</v>
      </c>
      <c r="E386" s="108" t="s">
        <v>1936</v>
      </c>
      <c r="F386" s="108"/>
    </row>
    <row r="387" spans="1:6" x14ac:dyDescent="0.55000000000000004">
      <c r="A387" s="108" t="s">
        <v>1959</v>
      </c>
      <c r="B387" s="108">
        <f t="shared" ref="B387:B450" si="6">VALUE(RIGHT(A387,4))</f>
        <v>3440</v>
      </c>
      <c r="C387" s="158" t="s">
        <v>1960</v>
      </c>
      <c r="D387" s="158" t="s">
        <v>494</v>
      </c>
      <c r="E387" s="108" t="s">
        <v>1936</v>
      </c>
      <c r="F387" s="108"/>
    </row>
    <row r="388" spans="1:6" x14ac:dyDescent="0.55000000000000004">
      <c r="A388" s="108" t="s">
        <v>1961</v>
      </c>
      <c r="B388" s="108">
        <f t="shared" si="6"/>
        <v>3461</v>
      </c>
      <c r="C388" s="158" t="s">
        <v>1962</v>
      </c>
      <c r="D388" s="158" t="s">
        <v>494</v>
      </c>
      <c r="E388" s="108" t="s">
        <v>1936</v>
      </c>
      <c r="F388" s="108"/>
    </row>
    <row r="389" spans="1:6" x14ac:dyDescent="0.55000000000000004">
      <c r="A389" s="108" t="s">
        <v>1963</v>
      </c>
      <c r="B389" s="108">
        <f t="shared" si="6"/>
        <v>3490</v>
      </c>
      <c r="C389" s="158" t="s">
        <v>1964</v>
      </c>
      <c r="D389" s="158" t="s">
        <v>494</v>
      </c>
      <c r="E389" s="108" t="s">
        <v>1936</v>
      </c>
      <c r="F389" s="108"/>
    </row>
    <row r="390" spans="1:6" x14ac:dyDescent="0.55000000000000004">
      <c r="A390" s="108" t="s">
        <v>1965</v>
      </c>
      <c r="B390" s="108">
        <f t="shared" si="6"/>
        <v>3564</v>
      </c>
      <c r="C390" s="158" t="s">
        <v>1966</v>
      </c>
      <c r="D390" s="158" t="s">
        <v>690</v>
      </c>
      <c r="E390" s="108" t="s">
        <v>1936</v>
      </c>
      <c r="F390" s="108"/>
    </row>
    <row r="391" spans="1:6" x14ac:dyDescent="0.55000000000000004">
      <c r="A391" s="108" t="s">
        <v>1967</v>
      </c>
      <c r="B391" s="108">
        <f t="shared" si="6"/>
        <v>3475</v>
      </c>
      <c r="C391" s="158" t="s">
        <v>1968</v>
      </c>
      <c r="D391" s="158" t="s">
        <v>690</v>
      </c>
      <c r="E391" s="108" t="s">
        <v>1936</v>
      </c>
      <c r="F391" s="108"/>
    </row>
    <row r="392" spans="1:6" x14ac:dyDescent="0.55000000000000004">
      <c r="A392" s="108" t="s">
        <v>1969</v>
      </c>
      <c r="B392" s="108">
        <f t="shared" si="6"/>
        <v>4028</v>
      </c>
      <c r="C392" s="158" t="s">
        <v>1970</v>
      </c>
      <c r="D392" s="158" t="s">
        <v>690</v>
      </c>
      <c r="E392" s="108" t="s">
        <v>1936</v>
      </c>
      <c r="F392" s="108"/>
    </row>
    <row r="393" spans="1:6" x14ac:dyDescent="0.55000000000000004">
      <c r="A393" s="108" t="s">
        <v>1971</v>
      </c>
      <c r="B393" s="108">
        <f t="shared" si="6"/>
        <v>3482</v>
      </c>
      <c r="C393" s="158" t="s">
        <v>1972</v>
      </c>
      <c r="D393" s="158" t="s">
        <v>690</v>
      </c>
      <c r="E393" s="108" t="s">
        <v>1936</v>
      </c>
      <c r="F393" s="108"/>
    </row>
    <row r="394" spans="1:6" x14ac:dyDescent="0.55000000000000004">
      <c r="A394" s="108" t="s">
        <v>1973</v>
      </c>
      <c r="B394" s="108">
        <f t="shared" si="6"/>
        <v>3489</v>
      </c>
      <c r="C394" s="158" t="s">
        <v>1974</v>
      </c>
      <c r="D394" s="158" t="s">
        <v>690</v>
      </c>
      <c r="E394" s="108" t="s">
        <v>1936</v>
      </c>
      <c r="F394" s="108"/>
    </row>
    <row r="395" spans="1:6" x14ac:dyDescent="0.55000000000000004">
      <c r="A395" s="108" t="s">
        <v>1975</v>
      </c>
      <c r="B395" s="108">
        <f t="shared" si="6"/>
        <v>3465</v>
      </c>
      <c r="C395" s="158" t="s">
        <v>1976</v>
      </c>
      <c r="D395" s="158" t="s">
        <v>690</v>
      </c>
      <c r="E395" s="108" t="s">
        <v>1936</v>
      </c>
      <c r="F395" s="108"/>
    </row>
    <row r="396" spans="1:6" x14ac:dyDescent="0.55000000000000004">
      <c r="A396" s="108" t="s">
        <v>1977</v>
      </c>
      <c r="B396" s="108">
        <f t="shared" si="6"/>
        <v>3560</v>
      </c>
      <c r="C396" s="158" t="s">
        <v>1978</v>
      </c>
      <c r="D396" s="158" t="s">
        <v>690</v>
      </c>
      <c r="E396" s="108" t="s">
        <v>1936</v>
      </c>
      <c r="F396" s="108"/>
    </row>
    <row r="397" spans="1:6" x14ac:dyDescent="0.55000000000000004">
      <c r="A397" s="108" t="s">
        <v>1979</v>
      </c>
      <c r="B397" s="108">
        <f t="shared" si="6"/>
        <v>3606</v>
      </c>
      <c r="C397" s="158" t="s">
        <v>1980</v>
      </c>
      <c r="D397" s="158" t="s">
        <v>690</v>
      </c>
      <c r="E397" s="108" t="s">
        <v>1936</v>
      </c>
      <c r="F397" s="108"/>
    </row>
    <row r="398" spans="1:6" x14ac:dyDescent="0.55000000000000004">
      <c r="A398" s="108" t="s">
        <v>1981</v>
      </c>
      <c r="B398" s="108">
        <f t="shared" si="6"/>
        <v>3577</v>
      </c>
      <c r="C398" s="158" t="s">
        <v>1982</v>
      </c>
      <c r="D398" s="158" t="s">
        <v>690</v>
      </c>
      <c r="E398" s="108" t="s">
        <v>1936</v>
      </c>
      <c r="F398" s="108"/>
    </row>
    <row r="399" spans="1:6" x14ac:dyDescent="0.55000000000000004">
      <c r="A399" s="108" t="s">
        <v>1983</v>
      </c>
      <c r="B399" s="108">
        <f t="shared" si="6"/>
        <v>3457</v>
      </c>
      <c r="C399" s="158" t="s">
        <v>1984</v>
      </c>
      <c r="D399" s="158" t="s">
        <v>690</v>
      </c>
      <c r="E399" s="108" t="s">
        <v>1936</v>
      </c>
      <c r="F399" s="108"/>
    </row>
    <row r="400" spans="1:6" x14ac:dyDescent="0.55000000000000004">
      <c r="A400" s="108" t="s">
        <v>1985</v>
      </c>
      <c r="B400" s="108">
        <f t="shared" si="6"/>
        <v>3621</v>
      </c>
      <c r="C400" s="158" t="s">
        <v>1986</v>
      </c>
      <c r="D400" s="158" t="s">
        <v>690</v>
      </c>
      <c r="E400" s="108" t="s">
        <v>1936</v>
      </c>
      <c r="F400" s="108"/>
    </row>
    <row r="401" spans="1:6" x14ac:dyDescent="0.55000000000000004">
      <c r="A401" s="108" t="s">
        <v>1987</v>
      </c>
      <c r="B401" s="108">
        <f t="shared" si="6"/>
        <v>3597</v>
      </c>
      <c r="C401" s="158" t="s">
        <v>1988</v>
      </c>
      <c r="D401" s="158" t="s">
        <v>690</v>
      </c>
      <c r="E401" s="108" t="s">
        <v>1936</v>
      </c>
      <c r="F401" s="108"/>
    </row>
    <row r="402" spans="1:6" x14ac:dyDescent="0.55000000000000004">
      <c r="A402" s="108" t="s">
        <v>1989</v>
      </c>
      <c r="B402" s="108">
        <f t="shared" si="6"/>
        <v>3485</v>
      </c>
      <c r="C402" s="158" t="s">
        <v>1990</v>
      </c>
      <c r="D402" s="158" t="s">
        <v>690</v>
      </c>
      <c r="E402" s="108" t="s">
        <v>1936</v>
      </c>
      <c r="F402" s="108"/>
    </row>
    <row r="403" spans="1:6" x14ac:dyDescent="0.55000000000000004">
      <c r="A403" s="108" t="s">
        <v>1991</v>
      </c>
      <c r="B403" s="108">
        <f t="shared" si="6"/>
        <v>3710</v>
      </c>
      <c r="C403" s="158" t="s">
        <v>1992</v>
      </c>
      <c r="D403" s="158" t="s">
        <v>690</v>
      </c>
      <c r="E403" s="108" t="s">
        <v>1936</v>
      </c>
      <c r="F403" s="108"/>
    </row>
    <row r="404" spans="1:6" x14ac:dyDescent="0.55000000000000004">
      <c r="A404" s="108" t="s">
        <v>1993</v>
      </c>
      <c r="B404" s="108">
        <f t="shared" si="6"/>
        <v>3600</v>
      </c>
      <c r="C404" s="158" t="s">
        <v>1994</v>
      </c>
      <c r="D404" s="158" t="s">
        <v>690</v>
      </c>
      <c r="E404" s="108" t="s">
        <v>1936</v>
      </c>
      <c r="F404" s="108"/>
    </row>
    <row r="405" spans="1:6" x14ac:dyDescent="0.55000000000000004">
      <c r="A405" s="108" t="s">
        <v>1995</v>
      </c>
      <c r="B405" s="108">
        <f t="shared" si="6"/>
        <v>3614</v>
      </c>
      <c r="C405" s="158" t="s">
        <v>1996</v>
      </c>
      <c r="D405" s="158" t="s">
        <v>690</v>
      </c>
      <c r="E405" s="108" t="s">
        <v>1936</v>
      </c>
      <c r="F405" s="108"/>
    </row>
    <row r="406" spans="1:6" x14ac:dyDescent="0.55000000000000004">
      <c r="A406" s="108" t="s">
        <v>1997</v>
      </c>
      <c r="B406" s="108">
        <f t="shared" si="6"/>
        <v>3456</v>
      </c>
      <c r="C406" s="158" t="s">
        <v>1998</v>
      </c>
      <c r="D406" s="158" t="s">
        <v>690</v>
      </c>
      <c r="E406" s="108" t="s">
        <v>1936</v>
      </c>
      <c r="F406" s="108"/>
    </row>
    <row r="407" spans="1:6" x14ac:dyDescent="0.55000000000000004">
      <c r="A407" s="108" t="s">
        <v>1999</v>
      </c>
      <c r="B407" s="108">
        <f t="shared" si="6"/>
        <v>3620</v>
      </c>
      <c r="C407" s="158" t="s">
        <v>2000</v>
      </c>
      <c r="D407" s="158" t="s">
        <v>690</v>
      </c>
      <c r="E407" s="108" t="s">
        <v>1936</v>
      </c>
      <c r="F407" s="108"/>
    </row>
    <row r="408" spans="1:6" x14ac:dyDescent="0.55000000000000004">
      <c r="A408" s="108" t="s">
        <v>2001</v>
      </c>
      <c r="B408" s="108">
        <f t="shared" si="6"/>
        <v>3553</v>
      </c>
      <c r="C408" s="158" t="s">
        <v>2002</v>
      </c>
      <c r="D408" s="158" t="s">
        <v>696</v>
      </c>
      <c r="E408" s="108" t="s">
        <v>1936</v>
      </c>
      <c r="F408" s="108"/>
    </row>
    <row r="409" spans="1:6" x14ac:dyDescent="0.55000000000000004">
      <c r="A409" s="108" t="s">
        <v>2003</v>
      </c>
      <c r="B409" s="108">
        <f t="shared" si="6"/>
        <v>3565</v>
      </c>
      <c r="C409" s="158" t="s">
        <v>2004</v>
      </c>
      <c r="D409" s="158" t="s">
        <v>696</v>
      </c>
      <c r="E409" s="108" t="s">
        <v>1936</v>
      </c>
      <c r="F409" s="108"/>
    </row>
    <row r="410" spans="1:6" x14ac:dyDescent="0.55000000000000004">
      <c r="A410" s="108" t="s">
        <v>2005</v>
      </c>
      <c r="B410" s="108">
        <f t="shared" si="6"/>
        <v>3567</v>
      </c>
      <c r="C410" s="158" t="s">
        <v>2006</v>
      </c>
      <c r="D410" s="158" t="s">
        <v>696</v>
      </c>
      <c r="E410" s="108" t="s">
        <v>1936</v>
      </c>
      <c r="F410" s="108"/>
    </row>
    <row r="411" spans="1:6" x14ac:dyDescent="0.55000000000000004">
      <c r="A411" s="108" t="s">
        <v>2007</v>
      </c>
      <c r="B411" s="108">
        <f t="shared" si="6"/>
        <v>3722</v>
      </c>
      <c r="C411" s="158" t="s">
        <v>2008</v>
      </c>
      <c r="D411" s="158" t="s">
        <v>696</v>
      </c>
      <c r="E411" s="108" t="s">
        <v>1936</v>
      </c>
      <c r="F411" s="108"/>
    </row>
    <row r="412" spans="1:6" x14ac:dyDescent="0.55000000000000004">
      <c r="A412" s="108" t="s">
        <v>2009</v>
      </c>
      <c r="B412" s="108">
        <f t="shared" si="6"/>
        <v>3629</v>
      </c>
      <c r="C412" s="158" t="s">
        <v>2010</v>
      </c>
      <c r="D412" s="158" t="s">
        <v>696</v>
      </c>
      <c r="E412" s="108" t="s">
        <v>1936</v>
      </c>
      <c r="F412" s="108"/>
    </row>
    <row r="413" spans="1:6" x14ac:dyDescent="0.55000000000000004">
      <c r="A413" s="108" t="s">
        <v>2011</v>
      </c>
      <c r="B413" s="108">
        <f t="shared" si="6"/>
        <v>3579</v>
      </c>
      <c r="C413" s="158" t="s">
        <v>2012</v>
      </c>
      <c r="D413" s="158" t="s">
        <v>696</v>
      </c>
      <c r="E413" s="108" t="s">
        <v>1936</v>
      </c>
      <c r="F413" s="108"/>
    </row>
    <row r="414" spans="1:6" x14ac:dyDescent="0.55000000000000004">
      <c r="A414" s="108" t="s">
        <v>2013</v>
      </c>
      <c r="B414" s="108">
        <f t="shared" si="6"/>
        <v>3474</v>
      </c>
      <c r="C414" s="158" t="s">
        <v>2014</v>
      </c>
      <c r="D414" s="158" t="s">
        <v>696</v>
      </c>
      <c r="E414" s="108" t="s">
        <v>1936</v>
      </c>
      <c r="F414" s="108"/>
    </row>
    <row r="415" spans="1:6" x14ac:dyDescent="0.55000000000000004">
      <c r="A415" s="108" t="s">
        <v>2015</v>
      </c>
      <c r="B415" s="108">
        <f t="shared" si="6"/>
        <v>3552</v>
      </c>
      <c r="C415" s="158" t="s">
        <v>2016</v>
      </c>
      <c r="D415" s="158" t="s">
        <v>696</v>
      </c>
      <c r="E415" s="108" t="s">
        <v>1936</v>
      </c>
      <c r="F415" s="108"/>
    </row>
    <row r="416" spans="1:6" x14ac:dyDescent="0.55000000000000004">
      <c r="A416" s="108" t="s">
        <v>2017</v>
      </c>
      <c r="B416" s="108">
        <f t="shared" si="6"/>
        <v>3453</v>
      </c>
      <c r="C416" s="158" t="s">
        <v>2018</v>
      </c>
      <c r="D416" s="158" t="s">
        <v>696</v>
      </c>
      <c r="E416" s="108" t="s">
        <v>1936</v>
      </c>
      <c r="F416" s="108"/>
    </row>
    <row r="417" spans="1:6" x14ac:dyDescent="0.55000000000000004">
      <c r="A417" s="108" t="s">
        <v>2019</v>
      </c>
      <c r="B417" s="108">
        <f t="shared" si="6"/>
        <v>3462</v>
      </c>
      <c r="C417" s="158" t="s">
        <v>2020</v>
      </c>
      <c r="D417" s="158" t="s">
        <v>696</v>
      </c>
      <c r="E417" s="108" t="s">
        <v>1936</v>
      </c>
      <c r="F417" s="108"/>
    </row>
    <row r="418" spans="1:6" x14ac:dyDescent="0.55000000000000004">
      <c r="A418" s="108" t="s">
        <v>2021</v>
      </c>
      <c r="B418" s="108">
        <f t="shared" si="6"/>
        <v>2402</v>
      </c>
      <c r="C418" s="158" t="s">
        <v>2022</v>
      </c>
      <c r="D418" s="158" t="s">
        <v>480</v>
      </c>
      <c r="E418" s="108"/>
      <c r="F418" s="108"/>
    </row>
    <row r="419" spans="1:6" x14ac:dyDescent="0.55000000000000004">
      <c r="A419" s="108" t="s">
        <v>2023</v>
      </c>
      <c r="B419" s="108">
        <f t="shared" si="6"/>
        <v>2403</v>
      </c>
      <c r="C419" s="158" t="s">
        <v>2024</v>
      </c>
      <c r="D419" s="158" t="s">
        <v>480</v>
      </c>
      <c r="E419" s="108"/>
      <c r="F419" s="108"/>
    </row>
    <row r="420" spans="1:6" x14ac:dyDescent="0.55000000000000004">
      <c r="A420" s="108" t="s">
        <v>2025</v>
      </c>
      <c r="B420" s="108">
        <f t="shared" si="6"/>
        <v>2406</v>
      </c>
      <c r="C420" s="158" t="s">
        <v>2026</v>
      </c>
      <c r="D420" s="158" t="s">
        <v>480</v>
      </c>
      <c r="E420" s="108"/>
      <c r="F420" s="108"/>
    </row>
    <row r="421" spans="1:6" x14ac:dyDescent="0.55000000000000004">
      <c r="A421" s="108" t="s">
        <v>2027</v>
      </c>
      <c r="B421" s="108">
        <f t="shared" si="6"/>
        <v>3696</v>
      </c>
      <c r="C421" s="158" t="s">
        <v>2028</v>
      </c>
      <c r="D421" s="158" t="s">
        <v>480</v>
      </c>
      <c r="E421" s="108"/>
      <c r="F421" s="108"/>
    </row>
    <row r="422" spans="1:6" x14ac:dyDescent="0.55000000000000004">
      <c r="A422" s="108" t="s">
        <v>2029</v>
      </c>
      <c r="B422" s="108">
        <f t="shared" si="6"/>
        <v>2410</v>
      </c>
      <c r="C422" s="158" t="s">
        <v>2030</v>
      </c>
      <c r="D422" s="158" t="s">
        <v>480</v>
      </c>
      <c r="E422" s="108"/>
      <c r="F422" s="108"/>
    </row>
    <row r="423" spans="1:6" x14ac:dyDescent="0.55000000000000004">
      <c r="A423" s="108" t="s">
        <v>2031</v>
      </c>
      <c r="B423" s="108">
        <f t="shared" si="6"/>
        <v>2411</v>
      </c>
      <c r="C423" s="158" t="s">
        <v>2032</v>
      </c>
      <c r="D423" s="158" t="s">
        <v>480</v>
      </c>
      <c r="E423" s="108"/>
      <c r="F423" s="108"/>
    </row>
    <row r="424" spans="1:6" x14ac:dyDescent="0.55000000000000004">
      <c r="A424" s="108" t="s">
        <v>2033</v>
      </c>
      <c r="B424" s="108">
        <f t="shared" si="6"/>
        <v>2412</v>
      </c>
      <c r="C424" s="158" t="s">
        <v>2034</v>
      </c>
      <c r="D424" s="158" t="s">
        <v>480</v>
      </c>
      <c r="E424" s="108"/>
      <c r="F424" s="108"/>
    </row>
    <row r="425" spans="1:6" x14ac:dyDescent="0.55000000000000004">
      <c r="A425" s="108" t="s">
        <v>2035</v>
      </c>
      <c r="B425" s="108">
        <f t="shared" si="6"/>
        <v>2417</v>
      </c>
      <c r="C425" s="158" t="s">
        <v>2036</v>
      </c>
      <c r="D425" s="158" t="s">
        <v>480</v>
      </c>
      <c r="E425" s="108"/>
      <c r="F425" s="108"/>
    </row>
    <row r="426" spans="1:6" x14ac:dyDescent="0.55000000000000004">
      <c r="A426" s="108" t="s">
        <v>2037</v>
      </c>
      <c r="B426" s="108">
        <f t="shared" si="6"/>
        <v>2418</v>
      </c>
      <c r="C426" s="158" t="s">
        <v>2038</v>
      </c>
      <c r="D426" s="158" t="s">
        <v>480</v>
      </c>
      <c r="E426" s="108"/>
      <c r="F426" s="108"/>
    </row>
    <row r="427" spans="1:6" x14ac:dyDescent="0.55000000000000004">
      <c r="A427" s="108" t="s">
        <v>2039</v>
      </c>
      <c r="B427" s="108">
        <f t="shared" si="6"/>
        <v>2419</v>
      </c>
      <c r="C427" s="158" t="s">
        <v>2040</v>
      </c>
      <c r="D427" s="158" t="s">
        <v>480</v>
      </c>
      <c r="E427" s="108"/>
      <c r="F427" s="108"/>
    </row>
    <row r="428" spans="1:6" x14ac:dyDescent="0.55000000000000004">
      <c r="A428" s="108" t="s">
        <v>2041</v>
      </c>
      <c r="B428" s="108">
        <f t="shared" si="6"/>
        <v>2421</v>
      </c>
      <c r="C428" s="158" t="s">
        <v>2042</v>
      </c>
      <c r="D428" s="158" t="s">
        <v>480</v>
      </c>
      <c r="E428" s="108"/>
      <c r="F428" s="108"/>
    </row>
    <row r="429" spans="1:6" x14ac:dyDescent="0.55000000000000004">
      <c r="A429" s="108" t="s">
        <v>2043</v>
      </c>
      <c r="B429" s="108">
        <f t="shared" si="6"/>
        <v>2423</v>
      </c>
      <c r="C429" s="158" t="s">
        <v>2044</v>
      </c>
      <c r="D429" s="158" t="s">
        <v>480</v>
      </c>
      <c r="E429" s="108"/>
      <c r="F429" s="108"/>
    </row>
    <row r="430" spans="1:6" x14ac:dyDescent="0.55000000000000004">
      <c r="A430" s="108" t="s">
        <v>2045</v>
      </c>
      <c r="B430" s="108">
        <f t="shared" si="6"/>
        <v>2424</v>
      </c>
      <c r="C430" s="158" t="s">
        <v>2046</v>
      </c>
      <c r="D430" s="158" t="s">
        <v>480</v>
      </c>
      <c r="E430" s="108"/>
      <c r="F430" s="108"/>
    </row>
    <row r="431" spans="1:6" x14ac:dyDescent="0.55000000000000004">
      <c r="A431" s="108" t="s">
        <v>2047</v>
      </c>
      <c r="B431" s="108">
        <f t="shared" si="6"/>
        <v>2426</v>
      </c>
      <c r="C431" s="158" t="s">
        <v>2048</v>
      </c>
      <c r="D431" s="158" t="s">
        <v>480</v>
      </c>
      <c r="E431" s="108"/>
      <c r="F431" s="108"/>
    </row>
    <row r="432" spans="1:6" x14ac:dyDescent="0.55000000000000004">
      <c r="A432" s="108" t="s">
        <v>2049</v>
      </c>
      <c r="B432" s="108">
        <f t="shared" si="6"/>
        <v>1874</v>
      </c>
      <c r="C432" s="158" t="s">
        <v>2050</v>
      </c>
      <c r="D432" s="158" t="s">
        <v>480</v>
      </c>
      <c r="E432" s="108"/>
      <c r="F432" s="108"/>
    </row>
    <row r="433" spans="1:6" x14ac:dyDescent="0.55000000000000004">
      <c r="A433" s="108" t="s">
        <v>2051</v>
      </c>
      <c r="B433" s="108">
        <f t="shared" si="6"/>
        <v>2428</v>
      </c>
      <c r="C433" s="158" t="s">
        <v>2052</v>
      </c>
      <c r="D433" s="158" t="s">
        <v>480</v>
      </c>
      <c r="E433" s="108"/>
      <c r="F433" s="108"/>
    </row>
    <row r="434" spans="1:6" x14ac:dyDescent="0.55000000000000004">
      <c r="A434" s="108" t="s">
        <v>2053</v>
      </c>
      <c r="B434" s="108">
        <f t="shared" si="6"/>
        <v>2429</v>
      </c>
      <c r="C434" s="158" t="s">
        <v>2054</v>
      </c>
      <c r="D434" s="158" t="s">
        <v>480</v>
      </c>
      <c r="E434" s="108"/>
      <c r="F434" s="108"/>
    </row>
    <row r="435" spans="1:6" x14ac:dyDescent="0.55000000000000004">
      <c r="A435" s="108" t="s">
        <v>2055</v>
      </c>
      <c r="B435" s="108">
        <f t="shared" si="6"/>
        <v>2432</v>
      </c>
      <c r="C435" s="158" t="s">
        <v>2056</v>
      </c>
      <c r="D435" s="158" t="s">
        <v>480</v>
      </c>
      <c r="E435" s="108"/>
      <c r="F435" s="108"/>
    </row>
    <row r="436" spans="1:6" x14ac:dyDescent="0.55000000000000004">
      <c r="A436" s="108" t="s">
        <v>2057</v>
      </c>
      <c r="B436" s="108">
        <f t="shared" si="6"/>
        <v>2434</v>
      </c>
      <c r="C436" s="158" t="s">
        <v>2058</v>
      </c>
      <c r="D436" s="158" t="s">
        <v>480</v>
      </c>
      <c r="E436" s="108"/>
      <c r="F436" s="108"/>
    </row>
    <row r="437" spans="1:6" x14ac:dyDescent="0.55000000000000004">
      <c r="A437" s="108" t="s">
        <v>2059</v>
      </c>
      <c r="B437" s="108">
        <f t="shared" si="6"/>
        <v>2435</v>
      </c>
      <c r="C437" s="158" t="s">
        <v>2060</v>
      </c>
      <c r="D437" s="158" t="s">
        <v>480</v>
      </c>
      <c r="E437" s="108"/>
      <c r="F437" s="108"/>
    </row>
    <row r="438" spans="1:6" x14ac:dyDescent="0.55000000000000004">
      <c r="A438" s="108" t="s">
        <v>2061</v>
      </c>
      <c r="B438" s="108">
        <f t="shared" si="6"/>
        <v>2436</v>
      </c>
      <c r="C438" s="158" t="s">
        <v>2062</v>
      </c>
      <c r="D438" s="158" t="s">
        <v>480</v>
      </c>
      <c r="E438" s="108"/>
      <c r="F438" s="108"/>
    </row>
    <row r="439" spans="1:6" x14ac:dyDescent="0.55000000000000004">
      <c r="A439" s="108" t="s">
        <v>2063</v>
      </c>
      <c r="B439" s="108">
        <f t="shared" si="6"/>
        <v>2438</v>
      </c>
      <c r="C439" s="158" t="s">
        <v>2064</v>
      </c>
      <c r="D439" s="158" t="s">
        <v>480</v>
      </c>
      <c r="E439" s="108"/>
      <c r="F439" s="108"/>
    </row>
    <row r="440" spans="1:6" x14ac:dyDescent="0.55000000000000004">
      <c r="A440" s="108" t="s">
        <v>2065</v>
      </c>
      <c r="B440" s="108">
        <f t="shared" si="6"/>
        <v>2439</v>
      </c>
      <c r="C440" s="158" t="s">
        <v>2066</v>
      </c>
      <c r="D440" s="158" t="s">
        <v>480</v>
      </c>
      <c r="E440" s="108"/>
      <c r="F440" s="108"/>
    </row>
    <row r="441" spans="1:6" x14ac:dyDescent="0.55000000000000004">
      <c r="A441" s="108" t="s">
        <v>2067</v>
      </c>
      <c r="B441" s="108">
        <f t="shared" si="6"/>
        <v>2440</v>
      </c>
      <c r="C441" s="158" t="s">
        <v>2068</v>
      </c>
      <c r="D441" s="158" t="s">
        <v>480</v>
      </c>
      <c r="E441" s="108"/>
      <c r="F441" s="108"/>
    </row>
    <row r="442" spans="1:6" x14ac:dyDescent="0.55000000000000004">
      <c r="A442" s="108" t="s">
        <v>2069</v>
      </c>
      <c r="B442" s="108">
        <f t="shared" si="6"/>
        <v>2443</v>
      </c>
      <c r="C442" s="158" t="s">
        <v>2070</v>
      </c>
      <c r="D442" s="158" t="s">
        <v>480</v>
      </c>
      <c r="E442" s="108"/>
      <c r="F442" s="108"/>
    </row>
    <row r="443" spans="1:6" x14ac:dyDescent="0.55000000000000004">
      <c r="A443" s="108" t="s">
        <v>2071</v>
      </c>
      <c r="B443" s="108">
        <f t="shared" si="6"/>
        <v>2445</v>
      </c>
      <c r="C443" s="158" t="s">
        <v>2072</v>
      </c>
      <c r="D443" s="158" t="s">
        <v>480</v>
      </c>
      <c r="E443" s="108"/>
      <c r="F443" s="108"/>
    </row>
    <row r="444" spans="1:6" x14ac:dyDescent="0.55000000000000004">
      <c r="A444" s="108" t="s">
        <v>2073</v>
      </c>
      <c r="B444" s="108">
        <f t="shared" si="6"/>
        <v>2447</v>
      </c>
      <c r="C444" s="158" t="s">
        <v>2074</v>
      </c>
      <c r="D444" s="158" t="s">
        <v>480</v>
      </c>
      <c r="E444" s="108"/>
      <c r="F444" s="108"/>
    </row>
    <row r="445" spans="1:6" x14ac:dyDescent="0.55000000000000004">
      <c r="A445" s="108" t="s">
        <v>2075</v>
      </c>
      <c r="B445" s="108">
        <f t="shared" si="6"/>
        <v>2449</v>
      </c>
      <c r="C445" s="158" t="s">
        <v>2076</v>
      </c>
      <c r="D445" s="158" t="s">
        <v>480</v>
      </c>
      <c r="E445" s="108"/>
      <c r="F445" s="108"/>
    </row>
    <row r="446" spans="1:6" x14ac:dyDescent="0.55000000000000004">
      <c r="A446" s="108" t="s">
        <v>2077</v>
      </c>
      <c r="B446" s="108">
        <f t="shared" si="6"/>
        <v>2450</v>
      </c>
      <c r="C446" s="158" t="s">
        <v>2078</v>
      </c>
      <c r="D446" s="158" t="s">
        <v>480</v>
      </c>
      <c r="E446" s="108"/>
      <c r="F446" s="108"/>
    </row>
    <row r="447" spans="1:6" x14ac:dyDescent="0.55000000000000004">
      <c r="A447" s="108" t="s">
        <v>2079</v>
      </c>
      <c r="B447" s="108">
        <f t="shared" si="6"/>
        <v>2451</v>
      </c>
      <c r="C447" s="158" t="s">
        <v>2080</v>
      </c>
      <c r="D447" s="158" t="s">
        <v>480</v>
      </c>
      <c r="E447" s="108"/>
      <c r="F447" s="108"/>
    </row>
    <row r="448" spans="1:6" x14ac:dyDescent="0.55000000000000004">
      <c r="A448" s="108" t="s">
        <v>2081</v>
      </c>
      <c r="B448" s="108">
        <f t="shared" si="6"/>
        <v>2452</v>
      </c>
      <c r="C448" s="158" t="s">
        <v>2082</v>
      </c>
      <c r="D448" s="158" t="s">
        <v>480</v>
      </c>
      <c r="E448" s="108"/>
      <c r="F448" s="108"/>
    </row>
    <row r="449" spans="1:6" x14ac:dyDescent="0.55000000000000004">
      <c r="A449" s="108" t="s">
        <v>2083</v>
      </c>
      <c r="B449" s="108">
        <f t="shared" si="6"/>
        <v>35</v>
      </c>
      <c r="C449" s="158" t="s">
        <v>2084</v>
      </c>
      <c r="D449" s="158" t="s">
        <v>487</v>
      </c>
      <c r="E449" s="108"/>
      <c r="F449" s="108"/>
    </row>
    <row r="450" spans="1:6" x14ac:dyDescent="0.55000000000000004">
      <c r="A450" s="108" t="s">
        <v>2085</v>
      </c>
      <c r="B450" s="108">
        <f t="shared" si="6"/>
        <v>450</v>
      </c>
      <c r="C450" s="158" t="s">
        <v>2086</v>
      </c>
      <c r="D450" s="158" t="s">
        <v>487</v>
      </c>
      <c r="E450" s="108"/>
      <c r="F450" s="108"/>
    </row>
    <row r="451" spans="1:6" x14ac:dyDescent="0.55000000000000004">
      <c r="A451" s="108" t="s">
        <v>2087</v>
      </c>
      <c r="B451" s="108">
        <f t="shared" ref="B451:B514" si="7">VALUE(RIGHT(A451,4))</f>
        <v>36</v>
      </c>
      <c r="C451" s="158" t="s">
        <v>2088</v>
      </c>
      <c r="D451" s="158" t="s">
        <v>487</v>
      </c>
      <c r="E451" s="108"/>
      <c r="F451" s="108"/>
    </row>
    <row r="452" spans="1:6" x14ac:dyDescent="0.55000000000000004">
      <c r="A452" s="108" t="s">
        <v>2089</v>
      </c>
      <c r="B452" s="108">
        <f t="shared" si="7"/>
        <v>451</v>
      </c>
      <c r="C452" s="158" t="s">
        <v>2090</v>
      </c>
      <c r="D452" s="158" t="s">
        <v>487</v>
      </c>
      <c r="E452" s="108"/>
      <c r="F452" s="108"/>
    </row>
    <row r="453" spans="1:6" x14ac:dyDescent="0.55000000000000004">
      <c r="A453" s="108" t="s">
        <v>2091</v>
      </c>
      <c r="B453" s="108">
        <f t="shared" si="7"/>
        <v>452</v>
      </c>
      <c r="C453" s="158" t="s">
        <v>2092</v>
      </c>
      <c r="D453" s="158" t="s">
        <v>487</v>
      </c>
      <c r="E453" s="108"/>
      <c r="F453" s="108"/>
    </row>
    <row r="454" spans="1:6" x14ac:dyDescent="0.55000000000000004">
      <c r="A454" s="108" t="s">
        <v>2093</v>
      </c>
      <c r="B454" s="108">
        <f t="shared" si="7"/>
        <v>457</v>
      </c>
      <c r="C454" s="158" t="s">
        <v>2094</v>
      </c>
      <c r="D454" s="158" t="s">
        <v>487</v>
      </c>
      <c r="E454" s="108"/>
      <c r="F454" s="108"/>
    </row>
    <row r="455" spans="1:6" x14ac:dyDescent="0.55000000000000004">
      <c r="A455" s="108" t="s">
        <v>2095</v>
      </c>
      <c r="B455" s="108">
        <f t="shared" si="7"/>
        <v>458</v>
      </c>
      <c r="C455" s="158" t="s">
        <v>2096</v>
      </c>
      <c r="D455" s="158" t="s">
        <v>487</v>
      </c>
      <c r="E455" s="108"/>
      <c r="F455" s="108"/>
    </row>
    <row r="456" spans="1:6" x14ac:dyDescent="0.55000000000000004">
      <c r="A456" s="108" t="s">
        <v>2097</v>
      </c>
      <c r="B456" s="108">
        <f t="shared" si="7"/>
        <v>459</v>
      </c>
      <c r="C456" s="158" t="s">
        <v>2098</v>
      </c>
      <c r="D456" s="158" t="s">
        <v>487</v>
      </c>
      <c r="E456" s="108"/>
      <c r="F456" s="108"/>
    </row>
    <row r="457" spans="1:6" x14ac:dyDescent="0.55000000000000004">
      <c r="A457" s="108" t="s">
        <v>2099</v>
      </c>
      <c r="B457" s="108">
        <f t="shared" si="7"/>
        <v>460</v>
      </c>
      <c r="C457" s="158" t="s">
        <v>2100</v>
      </c>
      <c r="D457" s="158" t="s">
        <v>487</v>
      </c>
      <c r="E457" s="108"/>
      <c r="F457" s="108"/>
    </row>
    <row r="458" spans="1:6" x14ac:dyDescent="0.55000000000000004">
      <c r="A458" s="108" t="s">
        <v>2101</v>
      </c>
      <c r="B458" s="108">
        <f t="shared" si="7"/>
        <v>461</v>
      </c>
      <c r="C458" s="158" t="s">
        <v>2102</v>
      </c>
      <c r="D458" s="158" t="s">
        <v>487</v>
      </c>
      <c r="E458" s="108"/>
      <c r="F458" s="108"/>
    </row>
    <row r="459" spans="1:6" x14ac:dyDescent="0.55000000000000004">
      <c r="A459" s="108" t="s">
        <v>2103</v>
      </c>
      <c r="B459" s="108">
        <f t="shared" si="7"/>
        <v>463</v>
      </c>
      <c r="C459" s="158" t="s">
        <v>2104</v>
      </c>
      <c r="D459" s="158" t="s">
        <v>487</v>
      </c>
      <c r="E459" s="108"/>
      <c r="F459" s="108"/>
    </row>
    <row r="460" spans="1:6" x14ac:dyDescent="0.55000000000000004">
      <c r="A460" s="108" t="s">
        <v>2105</v>
      </c>
      <c r="B460" s="108">
        <f t="shared" si="7"/>
        <v>37</v>
      </c>
      <c r="C460" s="158" t="s">
        <v>2106</v>
      </c>
      <c r="D460" s="158" t="s">
        <v>487</v>
      </c>
      <c r="E460" s="108"/>
      <c r="F460" s="108"/>
    </row>
    <row r="461" spans="1:6" x14ac:dyDescent="0.55000000000000004">
      <c r="A461" s="108" t="s">
        <v>2107</v>
      </c>
      <c r="B461" s="108">
        <f t="shared" si="7"/>
        <v>464</v>
      </c>
      <c r="C461" s="158" t="s">
        <v>2108</v>
      </c>
      <c r="D461" s="158" t="s">
        <v>487</v>
      </c>
      <c r="E461" s="108"/>
      <c r="F461" s="108"/>
    </row>
    <row r="462" spans="1:6" x14ac:dyDescent="0.55000000000000004">
      <c r="A462" s="108" t="s">
        <v>2109</v>
      </c>
      <c r="B462" s="108">
        <f t="shared" si="7"/>
        <v>465</v>
      </c>
      <c r="C462" s="158" t="s">
        <v>2110</v>
      </c>
      <c r="D462" s="158" t="s">
        <v>487</v>
      </c>
      <c r="E462" s="108"/>
      <c r="F462" s="108"/>
    </row>
    <row r="463" spans="1:6" x14ac:dyDescent="0.55000000000000004">
      <c r="A463" s="108" t="s">
        <v>2111</v>
      </c>
      <c r="B463" s="108">
        <f t="shared" si="7"/>
        <v>466</v>
      </c>
      <c r="C463" s="158" t="s">
        <v>2112</v>
      </c>
      <c r="D463" s="158" t="s">
        <v>487</v>
      </c>
      <c r="E463" s="108"/>
      <c r="F463" s="108"/>
    </row>
    <row r="464" spans="1:6" x14ac:dyDescent="0.55000000000000004">
      <c r="A464" s="108" t="s">
        <v>2113</v>
      </c>
      <c r="B464" s="108">
        <f t="shared" si="7"/>
        <v>467</v>
      </c>
      <c r="C464" s="158" t="s">
        <v>2114</v>
      </c>
      <c r="D464" s="158" t="s">
        <v>487</v>
      </c>
      <c r="E464" s="108"/>
      <c r="F464" s="108"/>
    </row>
    <row r="465" spans="1:6" x14ac:dyDescent="0.55000000000000004">
      <c r="A465" s="108" t="s">
        <v>2115</v>
      </c>
      <c r="B465" s="108">
        <f t="shared" si="7"/>
        <v>468</v>
      </c>
      <c r="C465" s="158" t="s">
        <v>2116</v>
      </c>
      <c r="D465" s="158" t="s">
        <v>487</v>
      </c>
      <c r="E465" s="108"/>
      <c r="F465" s="108"/>
    </row>
    <row r="466" spans="1:6" x14ac:dyDescent="0.55000000000000004">
      <c r="A466" s="108" t="s">
        <v>2117</v>
      </c>
      <c r="B466" s="108">
        <f t="shared" si="7"/>
        <v>469</v>
      </c>
      <c r="C466" s="158" t="s">
        <v>2118</v>
      </c>
      <c r="D466" s="158" t="s">
        <v>487</v>
      </c>
      <c r="E466" s="108"/>
      <c r="F466" s="108"/>
    </row>
    <row r="467" spans="1:6" x14ac:dyDescent="0.55000000000000004">
      <c r="A467" s="108" t="s">
        <v>2119</v>
      </c>
      <c r="B467" s="108">
        <f t="shared" si="7"/>
        <v>470</v>
      </c>
      <c r="C467" s="158" t="s">
        <v>2120</v>
      </c>
      <c r="D467" s="158" t="s">
        <v>487</v>
      </c>
      <c r="E467" s="108"/>
      <c r="F467" s="108"/>
    </row>
    <row r="468" spans="1:6" x14ac:dyDescent="0.55000000000000004">
      <c r="A468" s="108" t="s">
        <v>2121</v>
      </c>
      <c r="B468" s="108">
        <f t="shared" si="7"/>
        <v>471</v>
      </c>
      <c r="C468" s="158" t="s">
        <v>2122</v>
      </c>
      <c r="D468" s="158" t="s">
        <v>487</v>
      </c>
      <c r="E468" s="108"/>
      <c r="F468" s="108"/>
    </row>
    <row r="469" spans="1:6" x14ac:dyDescent="0.55000000000000004">
      <c r="A469" s="108" t="s">
        <v>2123</v>
      </c>
      <c r="B469" s="108">
        <f t="shared" si="7"/>
        <v>38</v>
      </c>
      <c r="C469" s="158" t="s">
        <v>2124</v>
      </c>
      <c r="D469" s="158" t="s">
        <v>487</v>
      </c>
      <c r="E469" s="108"/>
      <c r="F469" s="108"/>
    </row>
    <row r="470" spans="1:6" x14ac:dyDescent="0.55000000000000004">
      <c r="A470" s="108" t="s">
        <v>2125</v>
      </c>
      <c r="B470" s="108">
        <f t="shared" si="7"/>
        <v>473</v>
      </c>
      <c r="C470" s="158" t="s">
        <v>2126</v>
      </c>
      <c r="D470" s="158" t="s">
        <v>487</v>
      </c>
      <c r="E470" s="108"/>
      <c r="F470" s="108"/>
    </row>
    <row r="471" spans="1:6" x14ac:dyDescent="0.55000000000000004">
      <c r="A471" s="108" t="s">
        <v>2127</v>
      </c>
      <c r="B471" s="108">
        <f t="shared" si="7"/>
        <v>474</v>
      </c>
      <c r="C471" s="158" t="s">
        <v>2128</v>
      </c>
      <c r="D471" s="158" t="s">
        <v>487</v>
      </c>
      <c r="E471" s="108"/>
      <c r="F471" s="108"/>
    </row>
    <row r="472" spans="1:6" x14ac:dyDescent="0.55000000000000004">
      <c r="A472" s="108" t="s">
        <v>2129</v>
      </c>
      <c r="B472" s="108">
        <f t="shared" si="7"/>
        <v>39</v>
      </c>
      <c r="C472" s="158" t="s">
        <v>2130</v>
      </c>
      <c r="D472" s="158" t="s">
        <v>487</v>
      </c>
      <c r="E472" s="108"/>
      <c r="F472" s="108"/>
    </row>
    <row r="473" spans="1:6" x14ac:dyDescent="0.55000000000000004">
      <c r="A473" s="108" t="s">
        <v>2131</v>
      </c>
      <c r="B473" s="108">
        <f t="shared" si="7"/>
        <v>475</v>
      </c>
      <c r="C473" s="158" t="s">
        <v>2132</v>
      </c>
      <c r="D473" s="158" t="s">
        <v>487</v>
      </c>
      <c r="E473" s="108"/>
      <c r="F473" s="108"/>
    </row>
    <row r="474" spans="1:6" x14ac:dyDescent="0.55000000000000004">
      <c r="A474" s="108" t="s">
        <v>2133</v>
      </c>
      <c r="B474" s="108">
        <f t="shared" si="7"/>
        <v>476</v>
      </c>
      <c r="C474" s="158" t="s">
        <v>2134</v>
      </c>
      <c r="D474" s="158" t="s">
        <v>487</v>
      </c>
      <c r="E474" s="108"/>
      <c r="F474" s="108"/>
    </row>
    <row r="475" spans="1:6" x14ac:dyDescent="0.55000000000000004">
      <c r="A475" s="108" t="s">
        <v>2135</v>
      </c>
      <c r="B475" s="108">
        <f t="shared" si="7"/>
        <v>40</v>
      </c>
      <c r="C475" s="158" t="s">
        <v>2136</v>
      </c>
      <c r="D475" s="158" t="s">
        <v>487</v>
      </c>
      <c r="E475" s="108"/>
      <c r="F475" s="108"/>
    </row>
    <row r="476" spans="1:6" x14ac:dyDescent="0.55000000000000004">
      <c r="A476" s="108" t="s">
        <v>2137</v>
      </c>
      <c r="B476" s="108">
        <f t="shared" si="7"/>
        <v>477</v>
      </c>
      <c r="C476" s="158" t="s">
        <v>2138</v>
      </c>
      <c r="D476" s="158" t="s">
        <v>487</v>
      </c>
      <c r="E476" s="108"/>
      <c r="F476" s="108"/>
    </row>
    <row r="477" spans="1:6" x14ac:dyDescent="0.55000000000000004">
      <c r="A477" s="108" t="s">
        <v>2139</v>
      </c>
      <c r="B477" s="108">
        <f t="shared" si="7"/>
        <v>478</v>
      </c>
      <c r="C477" s="158" t="s">
        <v>2140</v>
      </c>
      <c r="D477" s="158" t="s">
        <v>487</v>
      </c>
      <c r="E477" s="108"/>
      <c r="F477" s="108"/>
    </row>
    <row r="478" spans="1:6" x14ac:dyDescent="0.55000000000000004">
      <c r="A478" s="108" t="s">
        <v>2141</v>
      </c>
      <c r="B478" s="108">
        <f t="shared" si="7"/>
        <v>480</v>
      </c>
      <c r="C478" s="158" t="s">
        <v>2142</v>
      </c>
      <c r="D478" s="158" t="s">
        <v>487</v>
      </c>
      <c r="E478" s="108"/>
      <c r="F478" s="108"/>
    </row>
    <row r="479" spans="1:6" x14ac:dyDescent="0.55000000000000004">
      <c r="A479" s="108" t="s">
        <v>2143</v>
      </c>
      <c r="B479" s="108">
        <f t="shared" si="7"/>
        <v>481</v>
      </c>
      <c r="C479" s="158" t="s">
        <v>2144</v>
      </c>
      <c r="D479" s="158" t="s">
        <v>487</v>
      </c>
      <c r="E479" s="108"/>
      <c r="F479" s="108"/>
    </row>
    <row r="480" spans="1:6" x14ac:dyDescent="0.55000000000000004">
      <c r="A480" s="108" t="s">
        <v>2145</v>
      </c>
      <c r="B480" s="108">
        <f t="shared" si="7"/>
        <v>483</v>
      </c>
      <c r="C480" s="158" t="s">
        <v>2146</v>
      </c>
      <c r="D480" s="158" t="s">
        <v>487</v>
      </c>
      <c r="E480" s="108"/>
      <c r="F480" s="108"/>
    </row>
    <row r="481" spans="1:6" x14ac:dyDescent="0.55000000000000004">
      <c r="A481" s="108" t="s">
        <v>2147</v>
      </c>
      <c r="B481" s="108">
        <f t="shared" si="7"/>
        <v>485</v>
      </c>
      <c r="C481" s="158" t="s">
        <v>2148</v>
      </c>
      <c r="D481" s="158" t="s">
        <v>487</v>
      </c>
      <c r="E481" s="108"/>
      <c r="F481" s="108"/>
    </row>
    <row r="482" spans="1:6" x14ac:dyDescent="0.55000000000000004">
      <c r="A482" s="108" t="s">
        <v>2149</v>
      </c>
      <c r="B482" s="108">
        <f t="shared" si="7"/>
        <v>486</v>
      </c>
      <c r="C482" s="158" t="s">
        <v>2150</v>
      </c>
      <c r="D482" s="158" t="s">
        <v>487</v>
      </c>
      <c r="E482" s="108"/>
      <c r="F482" s="108"/>
    </row>
    <row r="483" spans="1:6" x14ac:dyDescent="0.55000000000000004">
      <c r="A483" s="108" t="s">
        <v>2151</v>
      </c>
      <c r="B483" s="108">
        <f t="shared" si="7"/>
        <v>487</v>
      </c>
      <c r="C483" s="158" t="s">
        <v>2152</v>
      </c>
      <c r="D483" s="158" t="s">
        <v>487</v>
      </c>
      <c r="E483" s="108"/>
      <c r="F483" s="108"/>
    </row>
    <row r="484" spans="1:6" x14ac:dyDescent="0.55000000000000004">
      <c r="A484" s="108" t="s">
        <v>2153</v>
      </c>
      <c r="B484" s="108">
        <f t="shared" si="7"/>
        <v>488</v>
      </c>
      <c r="C484" s="158" t="s">
        <v>2154</v>
      </c>
      <c r="D484" s="158" t="s">
        <v>487</v>
      </c>
      <c r="E484" s="108"/>
      <c r="F484" s="108"/>
    </row>
    <row r="485" spans="1:6" x14ac:dyDescent="0.55000000000000004">
      <c r="A485" s="108" t="s">
        <v>2155</v>
      </c>
      <c r="B485" s="108">
        <f t="shared" si="7"/>
        <v>489</v>
      </c>
      <c r="C485" s="158" t="s">
        <v>2156</v>
      </c>
      <c r="D485" s="158" t="s">
        <v>487</v>
      </c>
      <c r="E485" s="108"/>
      <c r="F485" s="108"/>
    </row>
    <row r="486" spans="1:6" x14ac:dyDescent="0.55000000000000004">
      <c r="A486" s="108" t="s">
        <v>2157</v>
      </c>
      <c r="B486" s="108">
        <f t="shared" si="7"/>
        <v>490</v>
      </c>
      <c r="C486" s="158" t="s">
        <v>2158</v>
      </c>
      <c r="D486" s="158" t="s">
        <v>487</v>
      </c>
      <c r="E486" s="108"/>
      <c r="F486" s="108"/>
    </row>
    <row r="487" spans="1:6" x14ac:dyDescent="0.55000000000000004">
      <c r="A487" s="108" t="s">
        <v>2159</v>
      </c>
      <c r="B487" s="108">
        <f t="shared" si="7"/>
        <v>491</v>
      </c>
      <c r="C487" s="158" t="s">
        <v>2160</v>
      </c>
      <c r="D487" s="158" t="s">
        <v>487</v>
      </c>
      <c r="E487" s="108"/>
      <c r="F487" s="108"/>
    </row>
    <row r="488" spans="1:6" x14ac:dyDescent="0.55000000000000004">
      <c r="A488" s="108" t="s">
        <v>2161</v>
      </c>
      <c r="B488" s="108">
        <f t="shared" si="7"/>
        <v>492</v>
      </c>
      <c r="C488" s="158" t="s">
        <v>2162</v>
      </c>
      <c r="D488" s="158" t="s">
        <v>487</v>
      </c>
      <c r="E488" s="108"/>
      <c r="F488" s="108"/>
    </row>
    <row r="489" spans="1:6" x14ac:dyDescent="0.55000000000000004">
      <c r="A489" s="108" t="s">
        <v>2163</v>
      </c>
      <c r="B489" s="108">
        <f t="shared" si="7"/>
        <v>495</v>
      </c>
      <c r="C489" s="158" t="s">
        <v>2164</v>
      </c>
      <c r="D489" s="158" t="s">
        <v>487</v>
      </c>
      <c r="E489" s="108"/>
      <c r="F489" s="108"/>
    </row>
    <row r="490" spans="1:6" x14ac:dyDescent="0.55000000000000004">
      <c r="A490" s="108" t="s">
        <v>2165</v>
      </c>
      <c r="B490" s="108">
        <f t="shared" si="7"/>
        <v>4024</v>
      </c>
      <c r="C490" s="158" t="s">
        <v>2166</v>
      </c>
      <c r="D490" s="158" t="s">
        <v>487</v>
      </c>
      <c r="E490" s="108"/>
      <c r="F490" s="108"/>
    </row>
    <row r="491" spans="1:6" x14ac:dyDescent="0.55000000000000004">
      <c r="A491" s="108" t="s">
        <v>2167</v>
      </c>
      <c r="B491" s="108">
        <f t="shared" si="7"/>
        <v>496</v>
      </c>
      <c r="C491" s="158" t="s">
        <v>2168</v>
      </c>
      <c r="D491" s="158" t="s">
        <v>487</v>
      </c>
      <c r="E491" s="108"/>
      <c r="F491" s="108"/>
    </row>
    <row r="492" spans="1:6" x14ac:dyDescent="0.55000000000000004">
      <c r="A492" s="108" t="s">
        <v>2169</v>
      </c>
      <c r="B492" s="108">
        <f t="shared" si="7"/>
        <v>497</v>
      </c>
      <c r="C492" s="158" t="s">
        <v>2170</v>
      </c>
      <c r="D492" s="158" t="s">
        <v>487</v>
      </c>
      <c r="E492" s="108"/>
      <c r="F492" s="108"/>
    </row>
    <row r="493" spans="1:6" x14ac:dyDescent="0.55000000000000004">
      <c r="A493" s="108" t="s">
        <v>2171</v>
      </c>
      <c r="B493" s="108">
        <f t="shared" si="7"/>
        <v>498</v>
      </c>
      <c r="C493" s="158" t="s">
        <v>2172</v>
      </c>
      <c r="D493" s="158" t="s">
        <v>487</v>
      </c>
      <c r="E493" s="108"/>
      <c r="F493" s="108"/>
    </row>
    <row r="494" spans="1:6" x14ac:dyDescent="0.55000000000000004">
      <c r="A494" s="108" t="s">
        <v>2173</v>
      </c>
      <c r="B494" s="108">
        <f t="shared" si="7"/>
        <v>499</v>
      </c>
      <c r="C494" s="158" t="s">
        <v>2174</v>
      </c>
      <c r="D494" s="158" t="s">
        <v>487</v>
      </c>
      <c r="E494" s="108"/>
      <c r="F494" s="108"/>
    </row>
    <row r="495" spans="1:6" x14ac:dyDescent="0.55000000000000004">
      <c r="A495" s="108" t="s">
        <v>2175</v>
      </c>
      <c r="B495" s="108">
        <f t="shared" si="7"/>
        <v>502</v>
      </c>
      <c r="C495" s="158" t="s">
        <v>2176</v>
      </c>
      <c r="D495" s="158" t="s">
        <v>487</v>
      </c>
      <c r="E495" s="108"/>
      <c r="F495" s="108"/>
    </row>
    <row r="496" spans="1:6" x14ac:dyDescent="0.55000000000000004">
      <c r="A496" s="108" t="s">
        <v>2177</v>
      </c>
      <c r="B496" s="108">
        <f t="shared" si="7"/>
        <v>3683</v>
      </c>
      <c r="C496" s="158" t="s">
        <v>2178</v>
      </c>
      <c r="D496" s="158" t="s">
        <v>487</v>
      </c>
      <c r="E496" s="108"/>
      <c r="F496" s="108"/>
    </row>
    <row r="497" spans="1:6" x14ac:dyDescent="0.55000000000000004">
      <c r="A497" s="108" t="s">
        <v>2179</v>
      </c>
      <c r="B497" s="108">
        <f t="shared" si="7"/>
        <v>504</v>
      </c>
      <c r="C497" s="158" t="s">
        <v>2180</v>
      </c>
      <c r="D497" s="158" t="s">
        <v>487</v>
      </c>
      <c r="E497" s="108"/>
      <c r="F497" s="108"/>
    </row>
    <row r="498" spans="1:6" x14ac:dyDescent="0.55000000000000004">
      <c r="A498" s="108" t="s">
        <v>2181</v>
      </c>
      <c r="B498" s="108">
        <f t="shared" si="7"/>
        <v>507</v>
      </c>
      <c r="C498" s="158" t="s">
        <v>2182</v>
      </c>
      <c r="D498" s="158" t="s">
        <v>487</v>
      </c>
      <c r="E498" s="108"/>
      <c r="F498" s="108"/>
    </row>
    <row r="499" spans="1:6" x14ac:dyDescent="0.55000000000000004">
      <c r="A499" s="108" t="s">
        <v>2183</v>
      </c>
      <c r="B499" s="108">
        <f t="shared" si="7"/>
        <v>509</v>
      </c>
      <c r="C499" s="158" t="s">
        <v>2184</v>
      </c>
      <c r="D499" s="158" t="s">
        <v>487</v>
      </c>
      <c r="E499" s="108"/>
      <c r="F499" s="108"/>
    </row>
    <row r="500" spans="1:6" x14ac:dyDescent="0.55000000000000004">
      <c r="A500" s="108" t="s">
        <v>2185</v>
      </c>
      <c r="B500" s="108">
        <f t="shared" si="7"/>
        <v>511</v>
      </c>
      <c r="C500" s="158" t="s">
        <v>2186</v>
      </c>
      <c r="D500" s="158" t="s">
        <v>487</v>
      </c>
      <c r="E500" s="108"/>
      <c r="F500" s="108"/>
    </row>
    <row r="501" spans="1:6" x14ac:dyDescent="0.55000000000000004">
      <c r="A501" s="108" t="s">
        <v>2187</v>
      </c>
      <c r="B501" s="108">
        <f t="shared" si="7"/>
        <v>515</v>
      </c>
      <c r="C501" s="158" t="s">
        <v>2188</v>
      </c>
      <c r="D501" s="158" t="s">
        <v>487</v>
      </c>
      <c r="E501" s="108"/>
      <c r="F501" s="108"/>
    </row>
    <row r="502" spans="1:6" x14ac:dyDescent="0.55000000000000004">
      <c r="A502" s="108" t="s">
        <v>2189</v>
      </c>
      <c r="B502" s="108">
        <f t="shared" si="7"/>
        <v>543</v>
      </c>
      <c r="C502" s="158" t="s">
        <v>2190</v>
      </c>
      <c r="D502" s="158" t="s">
        <v>487</v>
      </c>
      <c r="E502" s="108"/>
      <c r="F502" s="108"/>
    </row>
    <row r="503" spans="1:6" x14ac:dyDescent="0.55000000000000004">
      <c r="A503" s="108" t="s">
        <v>2191</v>
      </c>
      <c r="B503" s="108">
        <f t="shared" si="7"/>
        <v>545</v>
      </c>
      <c r="C503" s="158" t="s">
        <v>2192</v>
      </c>
      <c r="D503" s="158" t="s">
        <v>487</v>
      </c>
      <c r="E503" s="108"/>
      <c r="F503" s="108"/>
    </row>
    <row r="504" spans="1:6" x14ac:dyDescent="0.55000000000000004">
      <c r="A504" s="108" t="s">
        <v>2193</v>
      </c>
      <c r="B504" s="108">
        <f t="shared" si="7"/>
        <v>519</v>
      </c>
      <c r="C504" s="158" t="s">
        <v>2194</v>
      </c>
      <c r="D504" s="158" t="s">
        <v>487</v>
      </c>
      <c r="E504" s="108"/>
      <c r="F504" s="108"/>
    </row>
    <row r="505" spans="1:6" x14ac:dyDescent="0.55000000000000004">
      <c r="A505" s="108" t="s">
        <v>2195</v>
      </c>
      <c r="B505" s="108">
        <f t="shared" si="7"/>
        <v>523</v>
      </c>
      <c r="C505" s="158" t="s">
        <v>2196</v>
      </c>
      <c r="D505" s="158" t="s">
        <v>487</v>
      </c>
      <c r="E505" s="108"/>
      <c r="F505" s="108"/>
    </row>
    <row r="506" spans="1:6" x14ac:dyDescent="0.55000000000000004">
      <c r="A506" s="108" t="s">
        <v>2197</v>
      </c>
      <c r="B506" s="108">
        <f t="shared" si="7"/>
        <v>524</v>
      </c>
      <c r="C506" s="158" t="s">
        <v>2198</v>
      </c>
      <c r="D506" s="158" t="s">
        <v>487</v>
      </c>
      <c r="E506" s="108"/>
      <c r="F506" s="108"/>
    </row>
    <row r="507" spans="1:6" x14ac:dyDescent="0.55000000000000004">
      <c r="A507" s="108" t="s">
        <v>2199</v>
      </c>
      <c r="B507" s="108">
        <f t="shared" si="7"/>
        <v>526</v>
      </c>
      <c r="C507" s="158" t="s">
        <v>2200</v>
      </c>
      <c r="D507" s="158" t="s">
        <v>487</v>
      </c>
      <c r="E507" s="108"/>
      <c r="F507" s="108"/>
    </row>
    <row r="508" spans="1:6" x14ac:dyDescent="0.55000000000000004">
      <c r="A508" s="108" t="s">
        <v>2201</v>
      </c>
      <c r="B508" s="108">
        <f t="shared" si="7"/>
        <v>528</v>
      </c>
      <c r="C508" s="158" t="s">
        <v>2202</v>
      </c>
      <c r="D508" s="158" t="s">
        <v>487</v>
      </c>
      <c r="E508" s="108"/>
      <c r="F508" s="108"/>
    </row>
    <row r="509" spans="1:6" x14ac:dyDescent="0.55000000000000004">
      <c r="A509" s="108" t="s">
        <v>2203</v>
      </c>
      <c r="B509" s="108">
        <f t="shared" si="7"/>
        <v>529</v>
      </c>
      <c r="C509" s="158" t="s">
        <v>2204</v>
      </c>
      <c r="D509" s="158" t="s">
        <v>487</v>
      </c>
      <c r="E509" s="108"/>
      <c r="F509" s="108"/>
    </row>
    <row r="510" spans="1:6" x14ac:dyDescent="0.55000000000000004">
      <c r="A510" s="108" t="s">
        <v>2205</v>
      </c>
      <c r="B510" s="108">
        <f t="shared" si="7"/>
        <v>530</v>
      </c>
      <c r="C510" s="158" t="s">
        <v>2206</v>
      </c>
      <c r="D510" s="158" t="s">
        <v>487</v>
      </c>
      <c r="E510" s="108"/>
      <c r="F510" s="108"/>
    </row>
    <row r="511" spans="1:6" x14ac:dyDescent="0.55000000000000004">
      <c r="A511" s="108" t="s">
        <v>2207</v>
      </c>
      <c r="B511" s="108">
        <f t="shared" si="7"/>
        <v>531</v>
      </c>
      <c r="C511" s="158" t="s">
        <v>2208</v>
      </c>
      <c r="D511" s="158" t="s">
        <v>487</v>
      </c>
      <c r="E511" s="108"/>
      <c r="F511" s="108"/>
    </row>
    <row r="512" spans="1:6" x14ac:dyDescent="0.55000000000000004">
      <c r="A512" s="108" t="s">
        <v>2209</v>
      </c>
      <c r="B512" s="108">
        <f t="shared" si="7"/>
        <v>3628</v>
      </c>
      <c r="C512" s="158" t="s">
        <v>2210</v>
      </c>
      <c r="D512" s="158" t="s">
        <v>487</v>
      </c>
      <c r="E512" s="108"/>
      <c r="F512" s="108"/>
    </row>
    <row r="513" spans="1:6" x14ac:dyDescent="0.55000000000000004">
      <c r="A513" s="108" t="s">
        <v>2211</v>
      </c>
      <c r="B513" s="108">
        <f t="shared" si="7"/>
        <v>533</v>
      </c>
      <c r="C513" s="158" t="s">
        <v>2212</v>
      </c>
      <c r="D513" s="158" t="s">
        <v>487</v>
      </c>
      <c r="E513" s="108"/>
      <c r="F513" s="108"/>
    </row>
    <row r="514" spans="1:6" x14ac:dyDescent="0.55000000000000004">
      <c r="A514" s="108" t="s">
        <v>2213</v>
      </c>
      <c r="B514" s="108">
        <f t="shared" si="7"/>
        <v>535</v>
      </c>
      <c r="C514" s="158" t="s">
        <v>2214</v>
      </c>
      <c r="D514" s="158" t="s">
        <v>487</v>
      </c>
      <c r="E514" s="108"/>
      <c r="F514" s="108"/>
    </row>
    <row r="515" spans="1:6" x14ac:dyDescent="0.55000000000000004">
      <c r="A515" s="108" t="s">
        <v>2215</v>
      </c>
      <c r="B515" s="108">
        <f t="shared" ref="B515:B578" si="8">VALUE(RIGHT(A515,4))</f>
        <v>537</v>
      </c>
      <c r="C515" s="158" t="s">
        <v>2216</v>
      </c>
      <c r="D515" s="158" t="s">
        <v>487</v>
      </c>
      <c r="E515" s="108"/>
      <c r="F515" s="108"/>
    </row>
    <row r="516" spans="1:6" x14ac:dyDescent="0.55000000000000004">
      <c r="A516" s="108" t="s">
        <v>2217</v>
      </c>
      <c r="B516" s="108">
        <f t="shared" si="8"/>
        <v>538</v>
      </c>
      <c r="C516" s="158" t="s">
        <v>2218</v>
      </c>
      <c r="D516" s="158" t="s">
        <v>487</v>
      </c>
      <c r="E516" s="108"/>
      <c r="F516" s="108"/>
    </row>
    <row r="517" spans="1:6" x14ac:dyDescent="0.55000000000000004">
      <c r="A517" s="108" t="s">
        <v>2219</v>
      </c>
      <c r="B517" s="108">
        <f t="shared" si="8"/>
        <v>3012</v>
      </c>
      <c r="C517" s="158" t="s">
        <v>2220</v>
      </c>
      <c r="D517" s="158" t="s">
        <v>503</v>
      </c>
      <c r="E517" s="108"/>
      <c r="F517" s="108"/>
    </row>
    <row r="518" spans="1:6" x14ac:dyDescent="0.55000000000000004">
      <c r="A518" s="108" t="s">
        <v>2221</v>
      </c>
      <c r="B518" s="108">
        <f t="shared" si="8"/>
        <v>3014</v>
      </c>
      <c r="C518" s="158" t="s">
        <v>2222</v>
      </c>
      <c r="D518" s="158" t="s">
        <v>503</v>
      </c>
      <c r="E518" s="108"/>
      <c r="F518" s="108"/>
    </row>
    <row r="519" spans="1:6" x14ac:dyDescent="0.55000000000000004">
      <c r="A519" s="108" t="s">
        <v>2223</v>
      </c>
      <c r="B519" s="108">
        <f t="shared" si="8"/>
        <v>3019</v>
      </c>
      <c r="C519" s="158" t="s">
        <v>2224</v>
      </c>
      <c r="D519" s="158" t="s">
        <v>503</v>
      </c>
      <c r="E519" s="108"/>
      <c r="F519" s="108"/>
    </row>
    <row r="520" spans="1:6" x14ac:dyDescent="0.55000000000000004">
      <c r="A520" s="108" t="s">
        <v>2225</v>
      </c>
      <c r="B520" s="108">
        <f t="shared" si="8"/>
        <v>3021</v>
      </c>
      <c r="C520" s="158" t="s">
        <v>2226</v>
      </c>
      <c r="D520" s="158" t="s">
        <v>503</v>
      </c>
      <c r="E520" s="108"/>
      <c r="F520" s="108"/>
    </row>
    <row r="521" spans="1:6" x14ac:dyDescent="0.55000000000000004">
      <c r="A521" s="108" t="s">
        <v>2227</v>
      </c>
      <c r="B521" s="108">
        <f t="shared" si="8"/>
        <v>3037</v>
      </c>
      <c r="C521" s="158" t="s">
        <v>2228</v>
      </c>
      <c r="D521" s="158" t="s">
        <v>503</v>
      </c>
      <c r="E521" s="108"/>
      <c r="F521" s="108"/>
    </row>
    <row r="522" spans="1:6" x14ac:dyDescent="0.55000000000000004">
      <c r="A522" s="108" t="s">
        <v>2229</v>
      </c>
      <c r="B522" s="108">
        <f t="shared" si="8"/>
        <v>3023</v>
      </c>
      <c r="C522" s="158" t="s">
        <v>2230</v>
      </c>
      <c r="D522" s="158" t="s">
        <v>503</v>
      </c>
      <c r="E522" s="108"/>
      <c r="F522" s="108"/>
    </row>
    <row r="523" spans="1:6" x14ac:dyDescent="0.55000000000000004">
      <c r="A523" s="108" t="s">
        <v>2231</v>
      </c>
      <c r="B523" s="108">
        <f t="shared" si="8"/>
        <v>3043</v>
      </c>
      <c r="C523" s="158" t="s">
        <v>2232</v>
      </c>
      <c r="D523" s="158" t="s">
        <v>503</v>
      </c>
      <c r="E523" s="108"/>
      <c r="F523" s="108"/>
    </row>
    <row r="524" spans="1:6" x14ac:dyDescent="0.55000000000000004">
      <c r="A524" s="108" t="s">
        <v>2233</v>
      </c>
      <c r="B524" s="108">
        <f t="shared" si="8"/>
        <v>3024</v>
      </c>
      <c r="C524" s="158" t="s">
        <v>2234</v>
      </c>
      <c r="D524" s="158" t="s">
        <v>503</v>
      </c>
      <c r="E524" s="108"/>
      <c r="F524" s="108"/>
    </row>
    <row r="525" spans="1:6" x14ac:dyDescent="0.55000000000000004">
      <c r="A525" s="108" t="s">
        <v>2235</v>
      </c>
      <c r="B525" s="108">
        <f t="shared" si="8"/>
        <v>3025</v>
      </c>
      <c r="C525" s="158" t="s">
        <v>2236</v>
      </c>
      <c r="D525" s="158" t="s">
        <v>503</v>
      </c>
      <c r="E525" s="108"/>
      <c r="F525" s="108"/>
    </row>
    <row r="526" spans="1:6" x14ac:dyDescent="0.55000000000000004">
      <c r="A526" s="108" t="s">
        <v>2237</v>
      </c>
      <c r="B526" s="108">
        <f t="shared" si="8"/>
        <v>3027</v>
      </c>
      <c r="C526" s="158" t="s">
        <v>2238</v>
      </c>
      <c r="D526" s="158" t="s">
        <v>503</v>
      </c>
      <c r="E526" s="108"/>
      <c r="F526" s="108"/>
    </row>
    <row r="527" spans="1:6" x14ac:dyDescent="0.55000000000000004">
      <c r="A527" s="108" t="s">
        <v>2239</v>
      </c>
      <c r="B527" s="108">
        <f t="shared" si="8"/>
        <v>3028</v>
      </c>
      <c r="C527" s="158" t="s">
        <v>2240</v>
      </c>
      <c r="D527" s="158" t="s">
        <v>503</v>
      </c>
      <c r="E527" s="108"/>
      <c r="F527" s="108"/>
    </row>
    <row r="528" spans="1:6" x14ac:dyDescent="0.55000000000000004">
      <c r="A528" s="108" t="s">
        <v>2241</v>
      </c>
      <c r="B528" s="108">
        <f t="shared" si="8"/>
        <v>3029</v>
      </c>
      <c r="C528" s="158" t="s">
        <v>2242</v>
      </c>
      <c r="D528" s="158" t="s">
        <v>503</v>
      </c>
      <c r="E528" s="108"/>
      <c r="F528" s="108"/>
    </row>
    <row r="529" spans="1:6" x14ac:dyDescent="0.55000000000000004">
      <c r="A529" s="108" t="s">
        <v>2243</v>
      </c>
      <c r="B529" s="108">
        <f t="shared" si="8"/>
        <v>3030</v>
      </c>
      <c r="C529" s="158" t="s">
        <v>2244</v>
      </c>
      <c r="D529" s="158" t="s">
        <v>503</v>
      </c>
      <c r="E529" s="108"/>
      <c r="F529" s="108"/>
    </row>
    <row r="530" spans="1:6" x14ac:dyDescent="0.55000000000000004">
      <c r="A530" s="108" t="s">
        <v>2245</v>
      </c>
      <c r="B530" s="108">
        <f t="shared" si="8"/>
        <v>3031</v>
      </c>
      <c r="C530" s="158" t="s">
        <v>2246</v>
      </c>
      <c r="D530" s="158" t="s">
        <v>503</v>
      </c>
      <c r="E530" s="108"/>
      <c r="F530" s="108"/>
    </row>
    <row r="531" spans="1:6" x14ac:dyDescent="0.55000000000000004">
      <c r="A531" s="108" t="s">
        <v>2247</v>
      </c>
      <c r="B531" s="108">
        <f t="shared" si="8"/>
        <v>3032</v>
      </c>
      <c r="C531" s="158" t="s">
        <v>2248</v>
      </c>
      <c r="D531" s="158" t="s">
        <v>503</v>
      </c>
      <c r="E531" s="108"/>
      <c r="F531" s="108"/>
    </row>
    <row r="532" spans="1:6" x14ac:dyDescent="0.55000000000000004">
      <c r="A532" s="108" t="s">
        <v>2249</v>
      </c>
      <c r="B532" s="108">
        <f t="shared" si="8"/>
        <v>3033</v>
      </c>
      <c r="C532" s="158" t="s">
        <v>2250</v>
      </c>
      <c r="D532" s="158" t="s">
        <v>503</v>
      </c>
      <c r="E532" s="108"/>
      <c r="F532" s="108"/>
    </row>
    <row r="533" spans="1:6" x14ac:dyDescent="0.55000000000000004">
      <c r="A533" s="108" t="s">
        <v>2251</v>
      </c>
      <c r="B533" s="108">
        <f t="shared" si="8"/>
        <v>3034</v>
      </c>
      <c r="C533" s="158" t="s">
        <v>2252</v>
      </c>
      <c r="D533" s="158" t="s">
        <v>503</v>
      </c>
      <c r="E533" s="108"/>
      <c r="F533" s="108"/>
    </row>
    <row r="534" spans="1:6" x14ac:dyDescent="0.55000000000000004">
      <c r="A534" s="108" t="s">
        <v>2253</v>
      </c>
      <c r="B534" s="108">
        <f t="shared" si="8"/>
        <v>3035</v>
      </c>
      <c r="C534" s="158" t="s">
        <v>2254</v>
      </c>
      <c r="D534" s="158" t="s">
        <v>503</v>
      </c>
      <c r="E534" s="108"/>
      <c r="F534" s="108"/>
    </row>
    <row r="535" spans="1:6" x14ac:dyDescent="0.55000000000000004">
      <c r="A535" s="108" t="s">
        <v>2255</v>
      </c>
      <c r="B535" s="108">
        <f t="shared" si="8"/>
        <v>3038</v>
      </c>
      <c r="C535" s="158" t="s">
        <v>2256</v>
      </c>
      <c r="D535" s="158" t="s">
        <v>503</v>
      </c>
      <c r="E535" s="108"/>
      <c r="F535" s="108"/>
    </row>
    <row r="536" spans="1:6" x14ac:dyDescent="0.55000000000000004">
      <c r="A536" s="108" t="s">
        <v>2257</v>
      </c>
      <c r="B536" s="108">
        <f t="shared" si="8"/>
        <v>3039</v>
      </c>
      <c r="C536" s="158" t="s">
        <v>2258</v>
      </c>
      <c r="D536" s="158" t="s">
        <v>503</v>
      </c>
      <c r="E536" s="108"/>
      <c r="F536" s="108"/>
    </row>
    <row r="537" spans="1:6" x14ac:dyDescent="0.55000000000000004">
      <c r="A537" s="108" t="s">
        <v>2259</v>
      </c>
      <c r="B537" s="108">
        <f t="shared" si="8"/>
        <v>3041</v>
      </c>
      <c r="C537" s="158" t="s">
        <v>2260</v>
      </c>
      <c r="D537" s="158" t="s">
        <v>503</v>
      </c>
      <c r="E537" s="108"/>
      <c r="F537" s="108"/>
    </row>
    <row r="538" spans="1:6" x14ac:dyDescent="0.55000000000000004">
      <c r="A538" s="108" t="s">
        <v>2261</v>
      </c>
      <c r="B538" s="108">
        <f t="shared" si="8"/>
        <v>3042</v>
      </c>
      <c r="C538" s="158" t="s">
        <v>2262</v>
      </c>
      <c r="D538" s="158" t="s">
        <v>503</v>
      </c>
      <c r="E538" s="108"/>
      <c r="F538" s="108"/>
    </row>
    <row r="539" spans="1:6" x14ac:dyDescent="0.55000000000000004">
      <c r="A539" s="108" t="s">
        <v>2263</v>
      </c>
      <c r="B539" s="108">
        <f t="shared" si="8"/>
        <v>3090</v>
      </c>
      <c r="C539" s="158" t="s">
        <v>2264</v>
      </c>
      <c r="D539" s="158" t="s">
        <v>503</v>
      </c>
      <c r="E539" s="108"/>
      <c r="F539" s="108"/>
    </row>
    <row r="540" spans="1:6" x14ac:dyDescent="0.55000000000000004">
      <c r="A540" s="108" t="s">
        <v>2265</v>
      </c>
      <c r="B540" s="108">
        <f t="shared" si="8"/>
        <v>3044</v>
      </c>
      <c r="C540" s="158" t="s">
        <v>2266</v>
      </c>
      <c r="D540" s="158" t="s">
        <v>503</v>
      </c>
      <c r="E540" s="108"/>
      <c r="F540" s="108"/>
    </row>
    <row r="541" spans="1:6" x14ac:dyDescent="0.55000000000000004">
      <c r="A541" s="108" t="s">
        <v>2267</v>
      </c>
      <c r="B541" s="108">
        <f t="shared" si="8"/>
        <v>3045</v>
      </c>
      <c r="C541" s="158" t="s">
        <v>2268</v>
      </c>
      <c r="D541" s="158" t="s">
        <v>503</v>
      </c>
      <c r="E541" s="108"/>
      <c r="F541" s="108"/>
    </row>
    <row r="542" spans="1:6" x14ac:dyDescent="0.55000000000000004">
      <c r="A542" s="108" t="s">
        <v>2269</v>
      </c>
      <c r="B542" s="108">
        <f t="shared" si="8"/>
        <v>3046</v>
      </c>
      <c r="C542" s="158" t="s">
        <v>2270</v>
      </c>
      <c r="D542" s="158" t="s">
        <v>503</v>
      </c>
      <c r="E542" s="108"/>
      <c r="F542" s="108"/>
    </row>
    <row r="543" spans="1:6" x14ac:dyDescent="0.55000000000000004">
      <c r="A543" s="108" t="s">
        <v>2271</v>
      </c>
      <c r="B543" s="108">
        <f t="shared" si="8"/>
        <v>3047</v>
      </c>
      <c r="C543" s="158" t="s">
        <v>2272</v>
      </c>
      <c r="D543" s="158" t="s">
        <v>503</v>
      </c>
      <c r="E543" s="108"/>
      <c r="F543" s="108"/>
    </row>
    <row r="544" spans="1:6" x14ac:dyDescent="0.55000000000000004">
      <c r="A544" s="108" t="s">
        <v>2273</v>
      </c>
      <c r="B544" s="108">
        <f t="shared" si="8"/>
        <v>3048</v>
      </c>
      <c r="C544" s="158" t="s">
        <v>2274</v>
      </c>
      <c r="D544" s="158" t="s">
        <v>503</v>
      </c>
      <c r="E544" s="108"/>
      <c r="F544" s="108"/>
    </row>
    <row r="545" spans="1:6" x14ac:dyDescent="0.55000000000000004">
      <c r="A545" s="108" t="s">
        <v>2275</v>
      </c>
      <c r="B545" s="108">
        <f t="shared" si="8"/>
        <v>3049</v>
      </c>
      <c r="C545" s="158" t="s">
        <v>2276</v>
      </c>
      <c r="D545" s="158" t="s">
        <v>503</v>
      </c>
      <c r="E545" s="108"/>
      <c r="F545" s="108"/>
    </row>
    <row r="546" spans="1:6" x14ac:dyDescent="0.55000000000000004">
      <c r="A546" s="108" t="s">
        <v>2277</v>
      </c>
      <c r="B546" s="108">
        <f t="shared" si="8"/>
        <v>3052</v>
      </c>
      <c r="C546" s="158" t="s">
        <v>2278</v>
      </c>
      <c r="D546" s="158" t="s">
        <v>503</v>
      </c>
      <c r="E546" s="108"/>
      <c r="F546" s="108"/>
    </row>
    <row r="547" spans="1:6" x14ac:dyDescent="0.55000000000000004">
      <c r="A547" s="108" t="s">
        <v>2279</v>
      </c>
      <c r="B547" s="108">
        <f t="shared" si="8"/>
        <v>3055</v>
      </c>
      <c r="C547" s="158" t="s">
        <v>2280</v>
      </c>
      <c r="D547" s="158" t="s">
        <v>503</v>
      </c>
      <c r="E547" s="108"/>
      <c r="F547" s="108"/>
    </row>
    <row r="548" spans="1:6" x14ac:dyDescent="0.55000000000000004">
      <c r="A548" s="108" t="s">
        <v>2281</v>
      </c>
      <c r="B548" s="108">
        <f t="shared" si="8"/>
        <v>3056</v>
      </c>
      <c r="C548" s="158" t="s">
        <v>2282</v>
      </c>
      <c r="D548" s="158" t="s">
        <v>503</v>
      </c>
      <c r="E548" s="108"/>
      <c r="F548" s="108"/>
    </row>
    <row r="549" spans="1:6" x14ac:dyDescent="0.55000000000000004">
      <c r="A549" s="108" t="s">
        <v>2283</v>
      </c>
      <c r="B549" s="108">
        <f t="shared" si="8"/>
        <v>3057</v>
      </c>
      <c r="C549" s="158" t="s">
        <v>2284</v>
      </c>
      <c r="D549" s="158" t="s">
        <v>503</v>
      </c>
      <c r="E549" s="108"/>
      <c r="F549" s="108"/>
    </row>
    <row r="550" spans="1:6" x14ac:dyDescent="0.55000000000000004">
      <c r="A550" s="108" t="s">
        <v>2285</v>
      </c>
      <c r="B550" s="108">
        <f t="shared" si="8"/>
        <v>3058</v>
      </c>
      <c r="C550" s="158" t="s">
        <v>2286</v>
      </c>
      <c r="D550" s="158" t="s">
        <v>503</v>
      </c>
      <c r="E550" s="108"/>
      <c r="F550" s="108"/>
    </row>
    <row r="551" spans="1:6" x14ac:dyDescent="0.55000000000000004">
      <c r="A551" s="108" t="s">
        <v>2287</v>
      </c>
      <c r="B551" s="108">
        <f t="shared" si="8"/>
        <v>3059</v>
      </c>
      <c r="C551" s="158" t="s">
        <v>2288</v>
      </c>
      <c r="D551" s="158" t="s">
        <v>503</v>
      </c>
      <c r="E551" s="108"/>
      <c r="F551" s="108"/>
    </row>
    <row r="552" spans="1:6" x14ac:dyDescent="0.55000000000000004">
      <c r="A552" s="108" t="s">
        <v>2289</v>
      </c>
      <c r="B552" s="108">
        <f t="shared" si="8"/>
        <v>3060</v>
      </c>
      <c r="C552" s="158" t="s">
        <v>2290</v>
      </c>
      <c r="D552" s="158" t="s">
        <v>503</v>
      </c>
      <c r="E552" s="108"/>
      <c r="F552" s="108"/>
    </row>
    <row r="553" spans="1:6" x14ac:dyDescent="0.55000000000000004">
      <c r="A553" s="108" t="s">
        <v>2291</v>
      </c>
      <c r="B553" s="108">
        <f t="shared" si="8"/>
        <v>3063</v>
      </c>
      <c r="C553" s="158" t="s">
        <v>2292</v>
      </c>
      <c r="D553" s="158" t="s">
        <v>503</v>
      </c>
      <c r="E553" s="108"/>
      <c r="F553" s="108"/>
    </row>
    <row r="554" spans="1:6" x14ac:dyDescent="0.55000000000000004">
      <c r="A554" s="108" t="s">
        <v>2293</v>
      </c>
      <c r="B554" s="108">
        <f t="shared" si="8"/>
        <v>3064</v>
      </c>
      <c r="C554" s="158" t="s">
        <v>2294</v>
      </c>
      <c r="D554" s="158" t="s">
        <v>503</v>
      </c>
      <c r="E554" s="108"/>
      <c r="F554" s="108"/>
    </row>
    <row r="555" spans="1:6" x14ac:dyDescent="0.55000000000000004">
      <c r="A555" s="108" t="s">
        <v>2295</v>
      </c>
      <c r="B555" s="108">
        <f t="shared" si="8"/>
        <v>3065</v>
      </c>
      <c r="C555" s="158" t="s">
        <v>2296</v>
      </c>
      <c r="D555" s="158" t="s">
        <v>503</v>
      </c>
      <c r="E555" s="108"/>
      <c r="F555" s="108"/>
    </row>
    <row r="556" spans="1:6" x14ac:dyDescent="0.55000000000000004">
      <c r="A556" s="108" t="s">
        <v>2297</v>
      </c>
      <c r="B556" s="108">
        <f t="shared" si="8"/>
        <v>3066</v>
      </c>
      <c r="C556" s="158" t="s">
        <v>2298</v>
      </c>
      <c r="D556" s="158" t="s">
        <v>503</v>
      </c>
      <c r="E556" s="108"/>
      <c r="F556" s="108"/>
    </row>
    <row r="557" spans="1:6" x14ac:dyDescent="0.55000000000000004">
      <c r="A557" s="108" t="s">
        <v>2299</v>
      </c>
      <c r="B557" s="108">
        <f t="shared" si="8"/>
        <v>3097</v>
      </c>
      <c r="C557" s="158" t="s">
        <v>2300</v>
      </c>
      <c r="D557" s="158" t="s">
        <v>503</v>
      </c>
      <c r="E557" s="108"/>
      <c r="F557" s="108"/>
    </row>
    <row r="558" spans="1:6" x14ac:dyDescent="0.55000000000000004">
      <c r="A558" s="108" t="s">
        <v>2301</v>
      </c>
      <c r="B558" s="108">
        <f t="shared" si="8"/>
        <v>3070</v>
      </c>
      <c r="C558" s="158" t="s">
        <v>2302</v>
      </c>
      <c r="D558" s="158" t="s">
        <v>503</v>
      </c>
      <c r="E558" s="108"/>
      <c r="F558" s="108"/>
    </row>
    <row r="559" spans="1:6" x14ac:dyDescent="0.55000000000000004">
      <c r="A559" s="108" t="s">
        <v>2303</v>
      </c>
      <c r="B559" s="108">
        <f t="shared" si="8"/>
        <v>3071</v>
      </c>
      <c r="C559" s="158" t="s">
        <v>2304</v>
      </c>
      <c r="D559" s="158" t="s">
        <v>503</v>
      </c>
      <c r="E559" s="108"/>
      <c r="F559" s="108"/>
    </row>
    <row r="560" spans="1:6" x14ac:dyDescent="0.55000000000000004">
      <c r="A560" s="108" t="s">
        <v>2305</v>
      </c>
      <c r="B560" s="108">
        <f t="shared" si="8"/>
        <v>3073</v>
      </c>
      <c r="C560" s="158" t="s">
        <v>2306</v>
      </c>
      <c r="D560" s="158" t="s">
        <v>503</v>
      </c>
      <c r="E560" s="108"/>
      <c r="F560" s="108"/>
    </row>
    <row r="561" spans="1:6" x14ac:dyDescent="0.55000000000000004">
      <c r="A561" s="108" t="s">
        <v>2307</v>
      </c>
      <c r="B561" s="108">
        <f t="shared" si="8"/>
        <v>3074</v>
      </c>
      <c r="C561" s="158" t="s">
        <v>2308</v>
      </c>
      <c r="D561" s="158" t="s">
        <v>503</v>
      </c>
      <c r="E561" s="108"/>
      <c r="F561" s="108"/>
    </row>
    <row r="562" spans="1:6" x14ac:dyDescent="0.55000000000000004">
      <c r="A562" s="108" t="s">
        <v>2309</v>
      </c>
      <c r="B562" s="108">
        <f t="shared" si="8"/>
        <v>3075</v>
      </c>
      <c r="C562" s="158" t="s">
        <v>2310</v>
      </c>
      <c r="D562" s="158" t="s">
        <v>503</v>
      </c>
      <c r="E562" s="108"/>
      <c r="F562" s="108"/>
    </row>
    <row r="563" spans="1:6" x14ac:dyDescent="0.55000000000000004">
      <c r="A563" s="108" t="s">
        <v>2311</v>
      </c>
      <c r="B563" s="108">
        <f t="shared" si="8"/>
        <v>3078</v>
      </c>
      <c r="C563" s="158" t="s">
        <v>2312</v>
      </c>
      <c r="D563" s="158" t="s">
        <v>503</v>
      </c>
      <c r="E563" s="108"/>
      <c r="F563" s="108"/>
    </row>
    <row r="564" spans="1:6" x14ac:dyDescent="0.55000000000000004">
      <c r="A564" s="108" t="s">
        <v>2313</v>
      </c>
      <c r="B564" s="108">
        <f t="shared" si="8"/>
        <v>3076</v>
      </c>
      <c r="C564" s="158" t="s">
        <v>2314</v>
      </c>
      <c r="D564" s="158" t="s">
        <v>503</v>
      </c>
      <c r="E564" s="108"/>
      <c r="F564" s="108"/>
    </row>
    <row r="565" spans="1:6" x14ac:dyDescent="0.55000000000000004">
      <c r="A565" s="108" t="s">
        <v>2315</v>
      </c>
      <c r="B565" s="108">
        <f t="shared" si="8"/>
        <v>3077</v>
      </c>
      <c r="C565" s="158" t="s">
        <v>2316</v>
      </c>
      <c r="D565" s="158" t="s">
        <v>503</v>
      </c>
      <c r="E565" s="108"/>
      <c r="F565" s="108"/>
    </row>
    <row r="566" spans="1:6" x14ac:dyDescent="0.55000000000000004">
      <c r="A566" s="108" t="s">
        <v>2317</v>
      </c>
      <c r="B566" s="108">
        <f t="shared" si="8"/>
        <v>3079</v>
      </c>
      <c r="C566" s="158" t="s">
        <v>2318</v>
      </c>
      <c r="D566" s="158" t="s">
        <v>503</v>
      </c>
      <c r="E566" s="108"/>
      <c r="F566" s="108"/>
    </row>
    <row r="567" spans="1:6" x14ac:dyDescent="0.55000000000000004">
      <c r="A567" s="108" t="s">
        <v>2319</v>
      </c>
      <c r="B567" s="108">
        <f t="shared" si="8"/>
        <v>3691</v>
      </c>
      <c r="C567" s="158" t="s">
        <v>2320</v>
      </c>
      <c r="D567" s="158" t="s">
        <v>503</v>
      </c>
      <c r="E567" s="108"/>
      <c r="F567" s="108"/>
    </row>
    <row r="568" spans="1:6" x14ac:dyDescent="0.55000000000000004">
      <c r="A568" s="108" t="s">
        <v>2321</v>
      </c>
      <c r="B568" s="108">
        <f t="shared" si="8"/>
        <v>3081</v>
      </c>
      <c r="C568" s="158" t="s">
        <v>2322</v>
      </c>
      <c r="D568" s="158" t="s">
        <v>503</v>
      </c>
      <c r="E568" s="108"/>
      <c r="F568" s="108"/>
    </row>
    <row r="569" spans="1:6" x14ac:dyDescent="0.55000000000000004">
      <c r="A569" s="108" t="s">
        <v>2323</v>
      </c>
      <c r="B569" s="108">
        <f t="shared" si="8"/>
        <v>3082</v>
      </c>
      <c r="C569" s="158" t="s">
        <v>2324</v>
      </c>
      <c r="D569" s="158" t="s">
        <v>503</v>
      </c>
      <c r="E569" s="108"/>
      <c r="F569" s="108"/>
    </row>
    <row r="570" spans="1:6" x14ac:dyDescent="0.55000000000000004">
      <c r="A570" s="108" t="s">
        <v>2325</v>
      </c>
      <c r="B570" s="108">
        <f t="shared" si="8"/>
        <v>3083</v>
      </c>
      <c r="C570" s="158" t="s">
        <v>2326</v>
      </c>
      <c r="D570" s="158" t="s">
        <v>503</v>
      </c>
      <c r="E570" s="108"/>
      <c r="F570" s="108"/>
    </row>
    <row r="571" spans="1:6" x14ac:dyDescent="0.55000000000000004">
      <c r="A571" s="108" t="s">
        <v>2327</v>
      </c>
      <c r="B571" s="108">
        <f t="shared" si="8"/>
        <v>3084</v>
      </c>
      <c r="C571" s="158" t="s">
        <v>2328</v>
      </c>
      <c r="D571" s="158" t="s">
        <v>503</v>
      </c>
      <c r="E571" s="108"/>
      <c r="F571" s="108"/>
    </row>
    <row r="572" spans="1:6" x14ac:dyDescent="0.55000000000000004">
      <c r="A572" s="108" t="s">
        <v>2329</v>
      </c>
      <c r="B572" s="108">
        <f t="shared" si="8"/>
        <v>3088</v>
      </c>
      <c r="C572" s="158" t="s">
        <v>2330</v>
      </c>
      <c r="D572" s="158" t="s">
        <v>503</v>
      </c>
      <c r="E572" s="108"/>
      <c r="F572" s="108"/>
    </row>
    <row r="573" spans="1:6" x14ac:dyDescent="0.55000000000000004">
      <c r="A573" s="108" t="s">
        <v>2331</v>
      </c>
      <c r="B573" s="108">
        <f t="shared" si="8"/>
        <v>3089</v>
      </c>
      <c r="C573" s="158" t="s">
        <v>2332</v>
      </c>
      <c r="D573" s="158" t="s">
        <v>503</v>
      </c>
      <c r="E573" s="108"/>
      <c r="F573" s="108"/>
    </row>
    <row r="574" spans="1:6" x14ac:dyDescent="0.55000000000000004">
      <c r="A574" s="108" t="s">
        <v>2333</v>
      </c>
      <c r="B574" s="108">
        <f t="shared" si="8"/>
        <v>3072</v>
      </c>
      <c r="C574" s="158" t="s">
        <v>2334</v>
      </c>
      <c r="D574" s="158" t="s">
        <v>503</v>
      </c>
      <c r="E574" s="108"/>
      <c r="F574" s="108"/>
    </row>
    <row r="575" spans="1:6" x14ac:dyDescent="0.55000000000000004">
      <c r="A575" s="108" t="s">
        <v>2335</v>
      </c>
      <c r="B575" s="108">
        <f t="shared" si="8"/>
        <v>982</v>
      </c>
      <c r="C575" s="158" t="s">
        <v>2336</v>
      </c>
      <c r="D575" s="158" t="s">
        <v>510</v>
      </c>
      <c r="E575" s="108"/>
      <c r="F575" s="108"/>
    </row>
    <row r="576" spans="1:6" x14ac:dyDescent="0.55000000000000004">
      <c r="A576" s="108" t="s">
        <v>2337</v>
      </c>
      <c r="B576" s="108">
        <f t="shared" si="8"/>
        <v>983</v>
      </c>
      <c r="C576" s="158" t="s">
        <v>2338</v>
      </c>
      <c r="D576" s="158" t="s">
        <v>510</v>
      </c>
      <c r="E576" s="108"/>
      <c r="F576" s="108"/>
    </row>
    <row r="577" spans="1:6" x14ac:dyDescent="0.55000000000000004">
      <c r="A577" s="108" t="s">
        <v>2339</v>
      </c>
      <c r="B577" s="108">
        <f t="shared" si="8"/>
        <v>864</v>
      </c>
      <c r="C577" s="158" t="s">
        <v>2340</v>
      </c>
      <c r="D577" s="158" t="s">
        <v>510</v>
      </c>
      <c r="E577" s="108"/>
      <c r="F577" s="108"/>
    </row>
    <row r="578" spans="1:6" x14ac:dyDescent="0.55000000000000004">
      <c r="A578" s="108" t="s">
        <v>2341</v>
      </c>
      <c r="B578" s="108">
        <f t="shared" si="8"/>
        <v>865</v>
      </c>
      <c r="C578" s="158" t="s">
        <v>2342</v>
      </c>
      <c r="D578" s="158" t="s">
        <v>510</v>
      </c>
      <c r="E578" s="108"/>
      <c r="F578" s="108"/>
    </row>
    <row r="579" spans="1:6" x14ac:dyDescent="0.55000000000000004">
      <c r="A579" s="108" t="s">
        <v>2343</v>
      </c>
      <c r="B579" s="108">
        <f t="shared" ref="B579:B642" si="9">VALUE(RIGHT(A579,4))</f>
        <v>866</v>
      </c>
      <c r="C579" s="158" t="s">
        <v>2344</v>
      </c>
      <c r="D579" s="158" t="s">
        <v>510</v>
      </c>
      <c r="E579" s="108"/>
      <c r="F579" s="108"/>
    </row>
    <row r="580" spans="1:6" x14ac:dyDescent="0.55000000000000004">
      <c r="A580" s="108" t="s">
        <v>2345</v>
      </c>
      <c r="B580" s="108">
        <f t="shared" si="9"/>
        <v>984</v>
      </c>
      <c r="C580" s="158" t="s">
        <v>2346</v>
      </c>
      <c r="D580" s="158" t="s">
        <v>510</v>
      </c>
      <c r="E580" s="108"/>
      <c r="F580" s="108"/>
    </row>
    <row r="581" spans="1:6" x14ac:dyDescent="0.55000000000000004">
      <c r="A581" s="108" t="s">
        <v>2347</v>
      </c>
      <c r="B581" s="108">
        <f t="shared" si="9"/>
        <v>946</v>
      </c>
      <c r="C581" s="158" t="s">
        <v>2348</v>
      </c>
      <c r="D581" s="158" t="s">
        <v>510</v>
      </c>
      <c r="E581" s="108"/>
      <c r="F581" s="108"/>
    </row>
    <row r="582" spans="1:6" x14ac:dyDescent="0.55000000000000004">
      <c r="A582" s="108" t="s">
        <v>2349</v>
      </c>
      <c r="B582" s="108">
        <f t="shared" si="9"/>
        <v>963</v>
      </c>
      <c r="C582" s="158" t="s">
        <v>2350</v>
      </c>
      <c r="D582" s="158" t="s">
        <v>510</v>
      </c>
      <c r="E582" s="108"/>
      <c r="F582" s="108"/>
    </row>
    <row r="583" spans="1:6" x14ac:dyDescent="0.55000000000000004">
      <c r="A583" s="108" t="s">
        <v>2351</v>
      </c>
      <c r="B583" s="108">
        <f t="shared" si="9"/>
        <v>910</v>
      </c>
      <c r="C583" s="158" t="s">
        <v>2352</v>
      </c>
      <c r="D583" s="158" t="s">
        <v>510</v>
      </c>
      <c r="E583" s="108"/>
      <c r="F583" s="108"/>
    </row>
    <row r="584" spans="1:6" x14ac:dyDescent="0.55000000000000004">
      <c r="A584" s="108" t="s">
        <v>2353</v>
      </c>
      <c r="B584" s="108">
        <f t="shared" si="9"/>
        <v>988</v>
      </c>
      <c r="C584" s="158" t="s">
        <v>2354</v>
      </c>
      <c r="D584" s="158" t="s">
        <v>510</v>
      </c>
      <c r="E584" s="108"/>
      <c r="F584" s="108"/>
    </row>
    <row r="585" spans="1:6" x14ac:dyDescent="0.55000000000000004">
      <c r="A585" s="108" t="s">
        <v>2355</v>
      </c>
      <c r="B585" s="108">
        <f t="shared" si="9"/>
        <v>953</v>
      </c>
      <c r="C585" s="158" t="s">
        <v>2356</v>
      </c>
      <c r="D585" s="158" t="s">
        <v>510</v>
      </c>
      <c r="E585" s="108"/>
      <c r="F585" s="108"/>
    </row>
    <row r="586" spans="1:6" x14ac:dyDescent="0.55000000000000004">
      <c r="A586" s="108" t="s">
        <v>2357</v>
      </c>
      <c r="B586" s="108">
        <f t="shared" si="9"/>
        <v>868</v>
      </c>
      <c r="C586" s="158" t="s">
        <v>2358</v>
      </c>
      <c r="D586" s="158" t="s">
        <v>510</v>
      </c>
      <c r="E586" s="108"/>
      <c r="F586" s="108"/>
    </row>
    <row r="587" spans="1:6" x14ac:dyDescent="0.55000000000000004">
      <c r="A587" s="108" t="s">
        <v>2359</v>
      </c>
      <c r="B587" s="108">
        <f t="shared" si="9"/>
        <v>954</v>
      </c>
      <c r="C587" s="158" t="s">
        <v>2360</v>
      </c>
      <c r="D587" s="158" t="s">
        <v>510</v>
      </c>
      <c r="E587" s="108"/>
      <c r="F587" s="108"/>
    </row>
    <row r="588" spans="1:6" x14ac:dyDescent="0.55000000000000004">
      <c r="A588" s="108" t="s">
        <v>2361</v>
      </c>
      <c r="B588" s="108">
        <f t="shared" si="9"/>
        <v>990</v>
      </c>
      <c r="C588" s="158" t="s">
        <v>2362</v>
      </c>
      <c r="D588" s="158" t="s">
        <v>510</v>
      </c>
      <c r="E588" s="108"/>
      <c r="F588" s="108"/>
    </row>
    <row r="589" spans="1:6" x14ac:dyDescent="0.55000000000000004">
      <c r="A589" s="108" t="s">
        <v>2363</v>
      </c>
      <c r="B589" s="108">
        <f t="shared" si="9"/>
        <v>870</v>
      </c>
      <c r="C589" s="158" t="s">
        <v>2364</v>
      </c>
      <c r="D589" s="158" t="s">
        <v>510</v>
      </c>
      <c r="E589" s="108"/>
      <c r="F589" s="108"/>
    </row>
    <row r="590" spans="1:6" x14ac:dyDescent="0.55000000000000004">
      <c r="A590" s="108" t="s">
        <v>2365</v>
      </c>
      <c r="B590" s="108">
        <f t="shared" si="9"/>
        <v>991</v>
      </c>
      <c r="C590" s="158" t="s">
        <v>2366</v>
      </c>
      <c r="D590" s="158" t="s">
        <v>510</v>
      </c>
      <c r="E590" s="108"/>
      <c r="F590" s="108"/>
    </row>
    <row r="591" spans="1:6" x14ac:dyDescent="0.55000000000000004">
      <c r="A591" s="108" t="s">
        <v>2367</v>
      </c>
      <c r="B591" s="108">
        <f t="shared" si="9"/>
        <v>992</v>
      </c>
      <c r="C591" s="158" t="s">
        <v>2368</v>
      </c>
      <c r="D591" s="158" t="s">
        <v>510</v>
      </c>
      <c r="E591" s="108"/>
      <c r="F591" s="108"/>
    </row>
    <row r="592" spans="1:6" x14ac:dyDescent="0.55000000000000004">
      <c r="A592" s="108" t="s">
        <v>2369</v>
      </c>
      <c r="B592" s="108">
        <f t="shared" si="9"/>
        <v>871</v>
      </c>
      <c r="C592" s="158" t="s">
        <v>2370</v>
      </c>
      <c r="D592" s="158" t="s">
        <v>510</v>
      </c>
      <c r="E592" s="108"/>
      <c r="F592" s="108"/>
    </row>
    <row r="593" spans="1:6" x14ac:dyDescent="0.55000000000000004">
      <c r="A593" s="108" t="s">
        <v>2371</v>
      </c>
      <c r="B593" s="108">
        <f t="shared" si="9"/>
        <v>956</v>
      </c>
      <c r="C593" s="158" t="s">
        <v>2372</v>
      </c>
      <c r="D593" s="158" t="s">
        <v>510</v>
      </c>
      <c r="E593" s="108"/>
      <c r="F593" s="108"/>
    </row>
    <row r="594" spans="1:6" x14ac:dyDescent="0.55000000000000004">
      <c r="A594" s="108" t="s">
        <v>2373</v>
      </c>
      <c r="B594" s="108">
        <f t="shared" si="9"/>
        <v>957</v>
      </c>
      <c r="C594" s="158" t="s">
        <v>2374</v>
      </c>
      <c r="D594" s="158" t="s">
        <v>510</v>
      </c>
      <c r="E594" s="108"/>
      <c r="F594" s="108"/>
    </row>
    <row r="595" spans="1:6" x14ac:dyDescent="0.55000000000000004">
      <c r="A595" s="108" t="s">
        <v>2375</v>
      </c>
      <c r="B595" s="108">
        <f t="shared" si="9"/>
        <v>958</v>
      </c>
      <c r="C595" s="158" t="s">
        <v>2376</v>
      </c>
      <c r="D595" s="158" t="s">
        <v>510</v>
      </c>
      <c r="E595" s="108"/>
      <c r="F595" s="108"/>
    </row>
    <row r="596" spans="1:6" x14ac:dyDescent="0.55000000000000004">
      <c r="A596" s="108" t="s">
        <v>2377</v>
      </c>
      <c r="B596" s="108">
        <f t="shared" si="9"/>
        <v>961</v>
      </c>
      <c r="C596" s="158" t="s">
        <v>2378</v>
      </c>
      <c r="D596" s="158" t="s">
        <v>510</v>
      </c>
      <c r="E596" s="108"/>
      <c r="F596" s="108"/>
    </row>
    <row r="597" spans="1:6" x14ac:dyDescent="0.55000000000000004">
      <c r="A597" s="108" t="s">
        <v>2379</v>
      </c>
      <c r="B597" s="108">
        <f t="shared" si="9"/>
        <v>914</v>
      </c>
      <c r="C597" s="158" t="s">
        <v>2380</v>
      </c>
      <c r="D597" s="158" t="s">
        <v>510</v>
      </c>
      <c r="E597" s="108"/>
      <c r="F597" s="108"/>
    </row>
    <row r="598" spans="1:6" x14ac:dyDescent="0.55000000000000004">
      <c r="A598" s="108" t="s">
        <v>2381</v>
      </c>
      <c r="B598" s="108">
        <f t="shared" si="9"/>
        <v>873</v>
      </c>
      <c r="C598" s="158" t="s">
        <v>2382</v>
      </c>
      <c r="D598" s="158" t="s">
        <v>510</v>
      </c>
      <c r="E598" s="108"/>
      <c r="F598" s="108"/>
    </row>
    <row r="599" spans="1:6" x14ac:dyDescent="0.55000000000000004">
      <c r="A599" s="108" t="s">
        <v>2383</v>
      </c>
      <c r="B599" s="108">
        <f t="shared" si="9"/>
        <v>915</v>
      </c>
      <c r="C599" s="158" t="s">
        <v>2384</v>
      </c>
      <c r="D599" s="158" t="s">
        <v>510</v>
      </c>
      <c r="E599" s="108"/>
      <c r="F599" s="108"/>
    </row>
    <row r="600" spans="1:6" x14ac:dyDescent="0.55000000000000004">
      <c r="A600" s="108" t="s">
        <v>2385</v>
      </c>
      <c r="B600" s="108">
        <f t="shared" si="9"/>
        <v>874</v>
      </c>
      <c r="C600" s="158" t="s">
        <v>2386</v>
      </c>
      <c r="D600" s="158" t="s">
        <v>510</v>
      </c>
      <c r="E600" s="108"/>
      <c r="F600" s="108"/>
    </row>
    <row r="601" spans="1:6" x14ac:dyDescent="0.55000000000000004">
      <c r="A601" s="108" t="s">
        <v>2387</v>
      </c>
      <c r="B601" s="108">
        <f t="shared" si="9"/>
        <v>876</v>
      </c>
      <c r="C601" s="158" t="s">
        <v>2388</v>
      </c>
      <c r="D601" s="158" t="s">
        <v>510</v>
      </c>
      <c r="E601" s="108"/>
      <c r="F601" s="108"/>
    </row>
    <row r="602" spans="1:6" x14ac:dyDescent="0.55000000000000004">
      <c r="A602" s="108" t="s">
        <v>2389</v>
      </c>
      <c r="B602" s="108">
        <f t="shared" si="9"/>
        <v>966</v>
      </c>
      <c r="C602" s="158" t="s">
        <v>2390</v>
      </c>
      <c r="D602" s="158" t="s">
        <v>510</v>
      </c>
      <c r="E602" s="108"/>
      <c r="F602" s="108"/>
    </row>
    <row r="603" spans="1:6" x14ac:dyDescent="0.55000000000000004">
      <c r="A603" s="108" t="s">
        <v>2391</v>
      </c>
      <c r="B603" s="108">
        <f t="shared" si="9"/>
        <v>877</v>
      </c>
      <c r="C603" s="158" t="s">
        <v>2392</v>
      </c>
      <c r="D603" s="158" t="s">
        <v>510</v>
      </c>
      <c r="E603" s="108"/>
      <c r="F603" s="108"/>
    </row>
    <row r="604" spans="1:6" x14ac:dyDescent="0.55000000000000004">
      <c r="A604" s="108" t="s">
        <v>2393</v>
      </c>
      <c r="B604" s="108">
        <f t="shared" si="9"/>
        <v>917</v>
      </c>
      <c r="C604" s="158" t="s">
        <v>2394</v>
      </c>
      <c r="D604" s="158" t="s">
        <v>510</v>
      </c>
      <c r="E604" s="108"/>
      <c r="F604" s="108"/>
    </row>
    <row r="605" spans="1:6" x14ac:dyDescent="0.55000000000000004">
      <c r="A605" s="108" t="s">
        <v>2395</v>
      </c>
      <c r="B605" s="108">
        <f t="shared" si="9"/>
        <v>985</v>
      </c>
      <c r="C605" s="158" t="s">
        <v>2396</v>
      </c>
      <c r="D605" s="158" t="s">
        <v>510</v>
      </c>
      <c r="E605" s="108"/>
      <c r="F605" s="108"/>
    </row>
    <row r="606" spans="1:6" x14ac:dyDescent="0.55000000000000004">
      <c r="A606" s="108" t="s">
        <v>2397</v>
      </c>
      <c r="B606" s="108">
        <f t="shared" si="9"/>
        <v>918</v>
      </c>
      <c r="C606" s="158" t="s">
        <v>2398</v>
      </c>
      <c r="D606" s="158" t="s">
        <v>510</v>
      </c>
      <c r="E606" s="108"/>
      <c r="F606" s="108"/>
    </row>
    <row r="607" spans="1:6" x14ac:dyDescent="0.55000000000000004">
      <c r="A607" s="108" t="s">
        <v>2399</v>
      </c>
      <c r="B607" s="108">
        <f t="shared" si="9"/>
        <v>880</v>
      </c>
      <c r="C607" s="158" t="s">
        <v>2400</v>
      </c>
      <c r="D607" s="158" t="s">
        <v>510</v>
      </c>
      <c r="E607" s="108"/>
      <c r="F607" s="108"/>
    </row>
    <row r="608" spans="1:6" x14ac:dyDescent="0.55000000000000004">
      <c r="A608" s="108" t="s">
        <v>2401</v>
      </c>
      <c r="B608" s="108">
        <f t="shared" si="9"/>
        <v>923</v>
      </c>
      <c r="C608" s="158" t="s">
        <v>2402</v>
      </c>
      <c r="D608" s="158" t="s">
        <v>510</v>
      </c>
      <c r="E608" s="108"/>
      <c r="F608" s="108"/>
    </row>
    <row r="609" spans="1:6" x14ac:dyDescent="0.55000000000000004">
      <c r="A609" s="108" t="s">
        <v>2403</v>
      </c>
      <c r="B609" s="108">
        <f t="shared" si="9"/>
        <v>965</v>
      </c>
      <c r="C609" s="158" t="s">
        <v>2404</v>
      </c>
      <c r="D609" s="158" t="s">
        <v>510</v>
      </c>
      <c r="E609" s="108"/>
      <c r="F609" s="108"/>
    </row>
    <row r="610" spans="1:6" x14ac:dyDescent="0.55000000000000004">
      <c r="A610" s="108" t="s">
        <v>2405</v>
      </c>
      <c r="B610" s="108">
        <f t="shared" si="9"/>
        <v>1001</v>
      </c>
      <c r="C610" s="158" t="s">
        <v>2406</v>
      </c>
      <c r="D610" s="158" t="s">
        <v>510</v>
      </c>
      <c r="E610" s="108"/>
      <c r="F610" s="108"/>
    </row>
    <row r="611" spans="1:6" x14ac:dyDescent="0.55000000000000004">
      <c r="A611" s="108" t="s">
        <v>2407</v>
      </c>
      <c r="B611" s="108">
        <f t="shared" si="9"/>
        <v>926</v>
      </c>
      <c r="C611" s="158" t="s">
        <v>2408</v>
      </c>
      <c r="D611" s="158" t="s">
        <v>510</v>
      </c>
      <c r="E611" s="108"/>
      <c r="F611" s="108"/>
    </row>
    <row r="612" spans="1:6" x14ac:dyDescent="0.55000000000000004">
      <c r="A612" s="108" t="s">
        <v>2409</v>
      </c>
      <c r="B612" s="108">
        <f t="shared" si="9"/>
        <v>967</v>
      </c>
      <c r="C612" s="158" t="s">
        <v>2410</v>
      </c>
      <c r="D612" s="158" t="s">
        <v>510</v>
      </c>
      <c r="E612" s="108"/>
      <c r="F612" s="108"/>
    </row>
    <row r="613" spans="1:6" x14ac:dyDescent="0.55000000000000004">
      <c r="A613" s="108" t="s">
        <v>2411</v>
      </c>
      <c r="B613" s="108">
        <f t="shared" si="9"/>
        <v>1002</v>
      </c>
      <c r="C613" s="158" t="s">
        <v>2412</v>
      </c>
      <c r="D613" s="158" t="s">
        <v>510</v>
      </c>
      <c r="E613" s="108"/>
      <c r="F613" s="108"/>
    </row>
    <row r="614" spans="1:6" x14ac:dyDescent="0.55000000000000004">
      <c r="A614" s="108" t="s">
        <v>2413</v>
      </c>
      <c r="B614" s="108">
        <f t="shared" si="9"/>
        <v>882</v>
      </c>
      <c r="C614" s="158" t="s">
        <v>2414</v>
      </c>
      <c r="D614" s="158" t="s">
        <v>510</v>
      </c>
      <c r="E614" s="108"/>
      <c r="F614" s="108"/>
    </row>
    <row r="615" spans="1:6" x14ac:dyDescent="0.55000000000000004">
      <c r="A615" s="108" t="s">
        <v>2415</v>
      </c>
      <c r="B615" s="108">
        <f t="shared" si="9"/>
        <v>1003</v>
      </c>
      <c r="C615" s="158" t="s">
        <v>2416</v>
      </c>
      <c r="D615" s="158" t="s">
        <v>510</v>
      </c>
      <c r="E615" s="108"/>
      <c r="F615" s="108"/>
    </row>
    <row r="616" spans="1:6" x14ac:dyDescent="0.55000000000000004">
      <c r="A616" s="108" t="s">
        <v>2417</v>
      </c>
      <c r="B616" s="108">
        <f t="shared" si="9"/>
        <v>886</v>
      </c>
      <c r="C616" s="158" t="s">
        <v>2418</v>
      </c>
      <c r="D616" s="158" t="s">
        <v>510</v>
      </c>
      <c r="E616" s="108"/>
      <c r="F616" s="108"/>
    </row>
    <row r="617" spans="1:6" x14ac:dyDescent="0.55000000000000004">
      <c r="A617" s="108" t="s">
        <v>2419</v>
      </c>
      <c r="B617" s="108">
        <f t="shared" si="9"/>
        <v>887</v>
      </c>
      <c r="C617" s="158" t="s">
        <v>2420</v>
      </c>
      <c r="D617" s="158" t="s">
        <v>510</v>
      </c>
      <c r="E617" s="108"/>
      <c r="F617" s="108"/>
    </row>
    <row r="618" spans="1:6" x14ac:dyDescent="0.55000000000000004">
      <c r="A618" s="108" t="s">
        <v>2421</v>
      </c>
      <c r="B618" s="108">
        <f t="shared" si="9"/>
        <v>888</v>
      </c>
      <c r="C618" s="158" t="s">
        <v>2422</v>
      </c>
      <c r="D618" s="158" t="s">
        <v>510</v>
      </c>
      <c r="E618" s="108"/>
      <c r="F618" s="108"/>
    </row>
    <row r="619" spans="1:6" x14ac:dyDescent="0.55000000000000004">
      <c r="A619" s="108" t="s">
        <v>2423</v>
      </c>
      <c r="B619" s="108">
        <f t="shared" si="9"/>
        <v>890</v>
      </c>
      <c r="C619" s="158" t="s">
        <v>2424</v>
      </c>
      <c r="D619" s="158" t="s">
        <v>510</v>
      </c>
      <c r="E619" s="108"/>
      <c r="F619" s="108"/>
    </row>
    <row r="620" spans="1:6" x14ac:dyDescent="0.55000000000000004">
      <c r="A620" s="108" t="s">
        <v>2425</v>
      </c>
      <c r="B620" s="108">
        <f t="shared" si="9"/>
        <v>1005</v>
      </c>
      <c r="C620" s="158" t="s">
        <v>2426</v>
      </c>
      <c r="D620" s="158" t="s">
        <v>510</v>
      </c>
      <c r="E620" s="108"/>
      <c r="F620" s="108"/>
    </row>
    <row r="621" spans="1:6" x14ac:dyDescent="0.55000000000000004">
      <c r="A621" s="108" t="s">
        <v>2427</v>
      </c>
      <c r="B621" s="108">
        <f t="shared" si="9"/>
        <v>929</v>
      </c>
      <c r="C621" s="158" t="s">
        <v>2428</v>
      </c>
      <c r="D621" s="158" t="s">
        <v>510</v>
      </c>
      <c r="E621" s="108"/>
      <c r="F621" s="108"/>
    </row>
    <row r="622" spans="1:6" x14ac:dyDescent="0.55000000000000004">
      <c r="A622" s="108" t="s">
        <v>2429</v>
      </c>
      <c r="B622" s="108">
        <f t="shared" si="9"/>
        <v>893</v>
      </c>
      <c r="C622" s="158" t="s">
        <v>2430</v>
      </c>
      <c r="D622" s="158" t="s">
        <v>510</v>
      </c>
      <c r="E622" s="108"/>
      <c r="F622" s="108"/>
    </row>
    <row r="623" spans="1:6" x14ac:dyDescent="0.55000000000000004">
      <c r="A623" s="108" t="s">
        <v>2431</v>
      </c>
      <c r="B623" s="108">
        <f t="shared" si="9"/>
        <v>894</v>
      </c>
      <c r="C623" s="158" t="s">
        <v>2432</v>
      </c>
      <c r="D623" s="158" t="s">
        <v>510</v>
      </c>
      <c r="E623" s="108"/>
      <c r="F623" s="108"/>
    </row>
    <row r="624" spans="1:6" x14ac:dyDescent="0.55000000000000004">
      <c r="A624" s="108" t="s">
        <v>2433</v>
      </c>
      <c r="B624" s="108">
        <f t="shared" si="9"/>
        <v>932</v>
      </c>
      <c r="C624" s="158" t="s">
        <v>2434</v>
      </c>
      <c r="D624" s="158" t="s">
        <v>510</v>
      </c>
      <c r="E624" s="108"/>
      <c r="F624" s="108"/>
    </row>
    <row r="625" spans="1:6" x14ac:dyDescent="0.55000000000000004">
      <c r="A625" s="108" t="s">
        <v>2435</v>
      </c>
      <c r="B625" s="108">
        <f t="shared" si="9"/>
        <v>971</v>
      </c>
      <c r="C625" s="158" t="s">
        <v>2436</v>
      </c>
      <c r="D625" s="158" t="s">
        <v>510</v>
      </c>
      <c r="E625" s="108"/>
      <c r="F625" s="108"/>
    </row>
    <row r="626" spans="1:6" x14ac:dyDescent="0.55000000000000004">
      <c r="A626" s="108" t="s">
        <v>2437</v>
      </c>
      <c r="B626" s="108">
        <f t="shared" si="9"/>
        <v>933</v>
      </c>
      <c r="C626" s="158" t="s">
        <v>2438</v>
      </c>
      <c r="D626" s="158" t="s">
        <v>510</v>
      </c>
      <c r="E626" s="108"/>
      <c r="F626" s="108"/>
    </row>
    <row r="627" spans="1:6" x14ac:dyDescent="0.55000000000000004">
      <c r="A627" s="108" t="s">
        <v>2439</v>
      </c>
      <c r="B627" s="108">
        <f t="shared" si="9"/>
        <v>1006</v>
      </c>
      <c r="C627" s="158" t="s">
        <v>2440</v>
      </c>
      <c r="D627" s="158" t="s">
        <v>510</v>
      </c>
      <c r="E627" s="108"/>
      <c r="F627" s="108"/>
    </row>
    <row r="628" spans="1:6" x14ac:dyDescent="0.55000000000000004">
      <c r="A628" s="108" t="s">
        <v>2441</v>
      </c>
      <c r="B628" s="108">
        <f t="shared" si="9"/>
        <v>1007</v>
      </c>
      <c r="C628" s="158" t="s">
        <v>2442</v>
      </c>
      <c r="D628" s="158" t="s">
        <v>510</v>
      </c>
      <c r="E628" s="108"/>
      <c r="F628" s="108"/>
    </row>
    <row r="629" spans="1:6" x14ac:dyDescent="0.55000000000000004">
      <c r="A629" s="108" t="s">
        <v>2443</v>
      </c>
      <c r="B629" s="108">
        <f t="shared" si="9"/>
        <v>896</v>
      </c>
      <c r="C629" s="158" t="s">
        <v>2444</v>
      </c>
      <c r="D629" s="158" t="s">
        <v>510</v>
      </c>
      <c r="E629" s="108"/>
      <c r="F629" s="108"/>
    </row>
    <row r="630" spans="1:6" x14ac:dyDescent="0.55000000000000004">
      <c r="A630" s="108" t="s">
        <v>2445</v>
      </c>
      <c r="B630" s="108">
        <f t="shared" si="9"/>
        <v>935</v>
      </c>
      <c r="C630" s="158" t="s">
        <v>2446</v>
      </c>
      <c r="D630" s="158" t="s">
        <v>510</v>
      </c>
      <c r="E630" s="108"/>
      <c r="F630" s="108"/>
    </row>
    <row r="631" spans="1:6" x14ac:dyDescent="0.55000000000000004">
      <c r="A631" s="108" t="s">
        <v>2447</v>
      </c>
      <c r="B631" s="108">
        <f t="shared" si="9"/>
        <v>909</v>
      </c>
      <c r="C631" s="158" t="s">
        <v>2448</v>
      </c>
      <c r="D631" s="158" t="s">
        <v>510</v>
      </c>
      <c r="E631" s="108"/>
      <c r="F631" s="108"/>
    </row>
    <row r="632" spans="1:6" x14ac:dyDescent="0.55000000000000004">
      <c r="A632" s="108" t="s">
        <v>2449</v>
      </c>
      <c r="B632" s="108">
        <f t="shared" si="9"/>
        <v>974</v>
      </c>
      <c r="C632" s="158" t="s">
        <v>2450</v>
      </c>
      <c r="D632" s="158" t="s">
        <v>510</v>
      </c>
      <c r="E632" s="108"/>
      <c r="F632" s="108"/>
    </row>
    <row r="633" spans="1:6" x14ac:dyDescent="0.55000000000000004">
      <c r="A633" s="108" t="s">
        <v>2451</v>
      </c>
      <c r="B633" s="108">
        <f t="shared" si="9"/>
        <v>898</v>
      </c>
      <c r="C633" s="158" t="s">
        <v>2452</v>
      </c>
      <c r="D633" s="158" t="s">
        <v>510</v>
      </c>
      <c r="E633" s="108"/>
      <c r="F633" s="108"/>
    </row>
    <row r="634" spans="1:6" x14ac:dyDescent="0.55000000000000004">
      <c r="A634" s="108" t="s">
        <v>2453</v>
      </c>
      <c r="B634" s="108">
        <f t="shared" si="9"/>
        <v>975</v>
      </c>
      <c r="C634" s="158" t="s">
        <v>2454</v>
      </c>
      <c r="D634" s="158" t="s">
        <v>510</v>
      </c>
      <c r="E634" s="108"/>
      <c r="F634" s="108"/>
    </row>
    <row r="635" spans="1:6" x14ac:dyDescent="0.55000000000000004">
      <c r="A635" s="108" t="s">
        <v>2455</v>
      </c>
      <c r="B635" s="108">
        <f t="shared" si="9"/>
        <v>3593</v>
      </c>
      <c r="C635" s="158" t="s">
        <v>2456</v>
      </c>
      <c r="D635" s="158" t="s">
        <v>510</v>
      </c>
      <c r="E635" s="108"/>
      <c r="F635" s="108"/>
    </row>
    <row r="636" spans="1:6" x14ac:dyDescent="0.55000000000000004">
      <c r="A636" s="108" t="s">
        <v>2457</v>
      </c>
      <c r="B636" s="108">
        <f t="shared" si="9"/>
        <v>1009</v>
      </c>
      <c r="C636" s="158" t="s">
        <v>2458</v>
      </c>
      <c r="D636" s="158" t="s">
        <v>510</v>
      </c>
      <c r="E636" s="108"/>
      <c r="F636" s="108"/>
    </row>
    <row r="637" spans="1:6" x14ac:dyDescent="0.55000000000000004">
      <c r="A637" s="108" t="s">
        <v>2459</v>
      </c>
      <c r="B637" s="108">
        <f t="shared" si="9"/>
        <v>1010</v>
      </c>
      <c r="C637" s="158" t="s">
        <v>2460</v>
      </c>
      <c r="D637" s="158" t="s">
        <v>510</v>
      </c>
      <c r="E637" s="108"/>
      <c r="F637" s="108"/>
    </row>
    <row r="638" spans="1:6" x14ac:dyDescent="0.55000000000000004">
      <c r="A638" s="108" t="s">
        <v>2461</v>
      </c>
      <c r="B638" s="108">
        <f t="shared" si="9"/>
        <v>979</v>
      </c>
      <c r="C638" s="158" t="s">
        <v>2462</v>
      </c>
      <c r="D638" s="158" t="s">
        <v>510</v>
      </c>
      <c r="E638" s="108"/>
      <c r="F638" s="108"/>
    </row>
    <row r="639" spans="1:6" x14ac:dyDescent="0.55000000000000004">
      <c r="A639" s="108" t="s">
        <v>2463</v>
      </c>
      <c r="B639" s="108">
        <f t="shared" si="9"/>
        <v>1011</v>
      </c>
      <c r="C639" s="158" t="s">
        <v>2464</v>
      </c>
      <c r="D639" s="158" t="s">
        <v>510</v>
      </c>
      <c r="E639" s="108"/>
      <c r="F639" s="108"/>
    </row>
    <row r="640" spans="1:6" x14ac:dyDescent="0.55000000000000004">
      <c r="A640" s="108" t="s">
        <v>2465</v>
      </c>
      <c r="B640" s="108">
        <f t="shared" si="9"/>
        <v>900</v>
      </c>
      <c r="C640" s="158" t="s">
        <v>2466</v>
      </c>
      <c r="D640" s="158" t="s">
        <v>510</v>
      </c>
      <c r="E640" s="108"/>
      <c r="F640" s="108"/>
    </row>
    <row r="641" spans="1:6" x14ac:dyDescent="0.55000000000000004">
      <c r="A641" s="108" t="s">
        <v>2467</v>
      </c>
      <c r="B641" s="108">
        <f t="shared" si="9"/>
        <v>901</v>
      </c>
      <c r="C641" s="158" t="s">
        <v>2468</v>
      </c>
      <c r="D641" s="158" t="s">
        <v>510</v>
      </c>
      <c r="E641" s="108"/>
      <c r="F641" s="108"/>
    </row>
    <row r="642" spans="1:6" x14ac:dyDescent="0.55000000000000004">
      <c r="A642" s="108" t="s">
        <v>2469</v>
      </c>
      <c r="B642" s="108">
        <f t="shared" si="9"/>
        <v>939</v>
      </c>
      <c r="C642" s="158" t="s">
        <v>2470</v>
      </c>
      <c r="D642" s="158" t="s">
        <v>510</v>
      </c>
      <c r="E642" s="108"/>
      <c r="F642" s="108"/>
    </row>
    <row r="643" spans="1:6" x14ac:dyDescent="0.55000000000000004">
      <c r="A643" s="108" t="s">
        <v>2471</v>
      </c>
      <c r="B643" s="108">
        <f t="shared" ref="B643:B706" si="10">VALUE(RIGHT(A643,4))</f>
        <v>1013</v>
      </c>
      <c r="C643" s="158" t="s">
        <v>2472</v>
      </c>
      <c r="D643" s="158" t="s">
        <v>510</v>
      </c>
      <c r="E643" s="108"/>
      <c r="F643" s="108"/>
    </row>
    <row r="644" spans="1:6" x14ac:dyDescent="0.55000000000000004">
      <c r="A644" s="108" t="s">
        <v>2473</v>
      </c>
      <c r="B644" s="108">
        <f t="shared" si="10"/>
        <v>1523</v>
      </c>
      <c r="C644" s="158" t="s">
        <v>2474</v>
      </c>
      <c r="D644" s="158" t="s">
        <v>518</v>
      </c>
      <c r="E644" s="108"/>
      <c r="F644" s="108"/>
    </row>
    <row r="645" spans="1:6" x14ac:dyDescent="0.55000000000000004">
      <c r="A645" s="108" t="s">
        <v>2475</v>
      </c>
      <c r="B645" s="108">
        <f t="shared" si="10"/>
        <v>1524</v>
      </c>
      <c r="C645" s="158" t="s">
        <v>2476</v>
      </c>
      <c r="D645" s="158" t="s">
        <v>518</v>
      </c>
      <c r="E645" s="108"/>
      <c r="F645" s="108"/>
    </row>
    <row r="646" spans="1:6" x14ac:dyDescent="0.55000000000000004">
      <c r="A646" s="108" t="s">
        <v>2477</v>
      </c>
      <c r="B646" s="108">
        <f t="shared" si="10"/>
        <v>1525</v>
      </c>
      <c r="C646" s="158" t="s">
        <v>2478</v>
      </c>
      <c r="D646" s="158" t="s">
        <v>518</v>
      </c>
      <c r="E646" s="108"/>
      <c r="F646" s="108"/>
    </row>
    <row r="647" spans="1:6" x14ac:dyDescent="0.55000000000000004">
      <c r="A647" s="108" t="s">
        <v>2479</v>
      </c>
      <c r="B647" s="108">
        <f t="shared" si="10"/>
        <v>1527</v>
      </c>
      <c r="C647" s="158" t="s">
        <v>2480</v>
      </c>
      <c r="D647" s="158" t="s">
        <v>518</v>
      </c>
      <c r="E647" s="108"/>
      <c r="F647" s="108"/>
    </row>
    <row r="648" spans="1:6" x14ac:dyDescent="0.55000000000000004">
      <c r="A648" s="108" t="s">
        <v>2481</v>
      </c>
      <c r="B648" s="108">
        <f t="shared" si="10"/>
        <v>1532</v>
      </c>
      <c r="C648" s="158" t="s">
        <v>2482</v>
      </c>
      <c r="D648" s="158" t="s">
        <v>518</v>
      </c>
      <c r="E648" s="108"/>
      <c r="F648" s="108"/>
    </row>
    <row r="649" spans="1:6" x14ac:dyDescent="0.55000000000000004">
      <c r="A649" s="108" t="s">
        <v>2483</v>
      </c>
      <c r="B649" s="108">
        <f t="shared" si="10"/>
        <v>1538</v>
      </c>
      <c r="C649" s="158" t="s">
        <v>2484</v>
      </c>
      <c r="D649" s="158" t="s">
        <v>518</v>
      </c>
      <c r="E649" s="108"/>
      <c r="F649" s="108"/>
    </row>
    <row r="650" spans="1:6" x14ac:dyDescent="0.55000000000000004">
      <c r="A650" s="108" t="s">
        <v>2485</v>
      </c>
      <c r="B650" s="108">
        <f t="shared" si="10"/>
        <v>1529</v>
      </c>
      <c r="C650" s="158" t="s">
        <v>2486</v>
      </c>
      <c r="D650" s="158" t="s">
        <v>518</v>
      </c>
      <c r="E650" s="108"/>
      <c r="F650" s="108"/>
    </row>
    <row r="651" spans="1:6" x14ac:dyDescent="0.55000000000000004">
      <c r="A651" s="108" t="s">
        <v>2487</v>
      </c>
      <c r="B651" s="108">
        <f t="shared" si="10"/>
        <v>1543</v>
      </c>
      <c r="C651" s="158" t="s">
        <v>2488</v>
      </c>
      <c r="D651" s="158" t="s">
        <v>518</v>
      </c>
      <c r="E651" s="108"/>
      <c r="F651" s="108"/>
    </row>
    <row r="652" spans="1:6" x14ac:dyDescent="0.55000000000000004">
      <c r="A652" s="108" t="s">
        <v>2489</v>
      </c>
      <c r="B652" s="108">
        <f t="shared" si="10"/>
        <v>3658</v>
      </c>
      <c r="C652" s="158" t="s">
        <v>2490</v>
      </c>
      <c r="D652" s="158" t="s">
        <v>518</v>
      </c>
      <c r="E652" s="108"/>
      <c r="F652" s="108"/>
    </row>
    <row r="653" spans="1:6" x14ac:dyDescent="0.55000000000000004">
      <c r="A653" s="108" t="s">
        <v>2491</v>
      </c>
      <c r="B653" s="108">
        <f t="shared" si="10"/>
        <v>1544</v>
      </c>
      <c r="C653" s="158" t="s">
        <v>2492</v>
      </c>
      <c r="D653" s="158" t="s">
        <v>518</v>
      </c>
      <c r="E653" s="108"/>
      <c r="F653" s="108"/>
    </row>
    <row r="654" spans="1:6" x14ac:dyDescent="0.55000000000000004">
      <c r="A654" s="108" t="s">
        <v>2493</v>
      </c>
      <c r="B654" s="108">
        <f t="shared" si="10"/>
        <v>1546</v>
      </c>
      <c r="C654" s="158" t="s">
        <v>2494</v>
      </c>
      <c r="D654" s="158" t="s">
        <v>518</v>
      </c>
      <c r="E654" s="108"/>
      <c r="F654" s="108"/>
    </row>
    <row r="655" spans="1:6" x14ac:dyDescent="0.55000000000000004">
      <c r="A655" s="108" t="s">
        <v>2495</v>
      </c>
      <c r="B655" s="108">
        <f t="shared" si="10"/>
        <v>1548</v>
      </c>
      <c r="C655" s="158" t="s">
        <v>2496</v>
      </c>
      <c r="D655" s="158" t="s">
        <v>518</v>
      </c>
      <c r="E655" s="108"/>
      <c r="F655" s="108"/>
    </row>
    <row r="656" spans="1:6" x14ac:dyDescent="0.55000000000000004">
      <c r="A656" s="108" t="s">
        <v>2497</v>
      </c>
      <c r="B656" s="108">
        <f t="shared" si="10"/>
        <v>1551</v>
      </c>
      <c r="C656" s="158" t="s">
        <v>2498</v>
      </c>
      <c r="D656" s="158" t="s">
        <v>518</v>
      </c>
      <c r="E656" s="108"/>
      <c r="F656" s="108"/>
    </row>
    <row r="657" spans="1:6" x14ac:dyDescent="0.55000000000000004">
      <c r="A657" s="108" t="s">
        <v>2499</v>
      </c>
      <c r="B657" s="108">
        <f t="shared" si="10"/>
        <v>3703</v>
      </c>
      <c r="C657" s="158" t="s">
        <v>2500</v>
      </c>
      <c r="D657" s="158" t="s">
        <v>518</v>
      </c>
      <c r="E657" s="108"/>
      <c r="F657" s="108"/>
    </row>
    <row r="658" spans="1:6" x14ac:dyDescent="0.55000000000000004">
      <c r="A658" s="108" t="s">
        <v>2501</v>
      </c>
      <c r="B658" s="108">
        <f t="shared" si="10"/>
        <v>1553</v>
      </c>
      <c r="C658" s="158" t="s">
        <v>2502</v>
      </c>
      <c r="D658" s="158" t="s">
        <v>518</v>
      </c>
      <c r="E658" s="108"/>
      <c r="F658" s="108"/>
    </row>
    <row r="659" spans="1:6" x14ac:dyDescent="0.55000000000000004">
      <c r="A659" s="108" t="s">
        <v>2503</v>
      </c>
      <c r="B659" s="108">
        <f t="shared" si="10"/>
        <v>1552</v>
      </c>
      <c r="C659" s="158" t="s">
        <v>2504</v>
      </c>
      <c r="D659" s="158" t="s">
        <v>518</v>
      </c>
      <c r="E659" s="108"/>
      <c r="F659" s="108"/>
    </row>
    <row r="660" spans="1:6" x14ac:dyDescent="0.55000000000000004">
      <c r="A660" s="108" t="s">
        <v>2505</v>
      </c>
      <c r="B660" s="108">
        <f t="shared" si="10"/>
        <v>1555</v>
      </c>
      <c r="C660" s="158" t="s">
        <v>2506</v>
      </c>
      <c r="D660" s="158" t="s">
        <v>518</v>
      </c>
      <c r="E660" s="108"/>
      <c r="F660" s="108"/>
    </row>
    <row r="661" spans="1:6" x14ac:dyDescent="0.55000000000000004">
      <c r="A661" s="108" t="s">
        <v>2507</v>
      </c>
      <c r="B661" s="108">
        <f t="shared" si="10"/>
        <v>1642</v>
      </c>
      <c r="C661" s="158" t="s">
        <v>2508</v>
      </c>
      <c r="D661" s="158" t="s">
        <v>518</v>
      </c>
      <c r="E661" s="108"/>
      <c r="F661" s="108"/>
    </row>
    <row r="662" spans="1:6" x14ac:dyDescent="0.55000000000000004">
      <c r="A662" s="108" t="s">
        <v>2509</v>
      </c>
      <c r="B662" s="108">
        <f t="shared" si="10"/>
        <v>2738</v>
      </c>
      <c r="C662" s="158" t="s">
        <v>2510</v>
      </c>
      <c r="D662" s="158" t="s">
        <v>528</v>
      </c>
      <c r="E662" s="108"/>
      <c r="F662" s="108"/>
    </row>
    <row r="663" spans="1:6" x14ac:dyDescent="0.55000000000000004">
      <c r="A663" s="108" t="s">
        <v>2511</v>
      </c>
      <c r="B663" s="108">
        <f t="shared" si="10"/>
        <v>2705</v>
      </c>
      <c r="C663" s="158" t="s">
        <v>2512</v>
      </c>
      <c r="D663" s="158" t="s">
        <v>528</v>
      </c>
      <c r="E663" s="108"/>
      <c r="F663" s="108"/>
    </row>
    <row r="664" spans="1:6" x14ac:dyDescent="0.55000000000000004">
      <c r="A664" s="108" t="s">
        <v>2513</v>
      </c>
      <c r="B664" s="108">
        <f t="shared" si="10"/>
        <v>2704</v>
      </c>
      <c r="C664" s="158" t="s">
        <v>2514</v>
      </c>
      <c r="D664" s="158" t="s">
        <v>528</v>
      </c>
      <c r="E664" s="108"/>
      <c r="F664" s="108"/>
    </row>
    <row r="665" spans="1:6" x14ac:dyDescent="0.55000000000000004">
      <c r="A665" s="108" t="s">
        <v>2515</v>
      </c>
      <c r="B665" s="108">
        <f t="shared" si="10"/>
        <v>2707</v>
      </c>
      <c r="C665" s="158" t="s">
        <v>2516</v>
      </c>
      <c r="D665" s="158" t="s">
        <v>528</v>
      </c>
      <c r="E665" s="108"/>
      <c r="F665" s="108"/>
    </row>
    <row r="666" spans="1:6" x14ac:dyDescent="0.55000000000000004">
      <c r="A666" s="108" t="s">
        <v>2517</v>
      </c>
      <c r="B666" s="108">
        <f t="shared" si="10"/>
        <v>2709</v>
      </c>
      <c r="C666" s="158" t="s">
        <v>2518</v>
      </c>
      <c r="D666" s="158" t="s">
        <v>528</v>
      </c>
      <c r="E666" s="108"/>
      <c r="F666" s="108"/>
    </row>
    <row r="667" spans="1:6" x14ac:dyDescent="0.55000000000000004">
      <c r="A667" s="108" t="s">
        <v>2519</v>
      </c>
      <c r="B667" s="108">
        <f t="shared" si="10"/>
        <v>2711</v>
      </c>
      <c r="C667" s="158" t="s">
        <v>2520</v>
      </c>
      <c r="D667" s="158" t="s">
        <v>528</v>
      </c>
      <c r="E667" s="108"/>
      <c r="F667" s="108"/>
    </row>
    <row r="668" spans="1:6" x14ac:dyDescent="0.55000000000000004">
      <c r="A668" s="108" t="s">
        <v>2521</v>
      </c>
      <c r="B668" s="108">
        <f t="shared" si="10"/>
        <v>2736</v>
      </c>
      <c r="C668" s="158" t="s">
        <v>2522</v>
      </c>
      <c r="D668" s="158" t="s">
        <v>528</v>
      </c>
      <c r="E668" s="108"/>
      <c r="F668" s="108"/>
    </row>
    <row r="669" spans="1:6" x14ac:dyDescent="0.55000000000000004">
      <c r="A669" s="108" t="s">
        <v>2523</v>
      </c>
      <c r="B669" s="108">
        <f t="shared" si="10"/>
        <v>2708</v>
      </c>
      <c r="C669" s="158" t="s">
        <v>2524</v>
      </c>
      <c r="D669" s="158" t="s">
        <v>528</v>
      </c>
      <c r="E669" s="108"/>
      <c r="F669" s="108"/>
    </row>
    <row r="670" spans="1:6" x14ac:dyDescent="0.55000000000000004">
      <c r="A670" s="108" t="s">
        <v>2525</v>
      </c>
      <c r="B670" s="108">
        <f t="shared" si="10"/>
        <v>2710</v>
      </c>
      <c r="C670" s="158" t="s">
        <v>2526</v>
      </c>
      <c r="D670" s="158" t="s">
        <v>528</v>
      </c>
      <c r="E670" s="108"/>
      <c r="F670" s="108"/>
    </row>
    <row r="671" spans="1:6" x14ac:dyDescent="0.55000000000000004">
      <c r="A671" s="108" t="s">
        <v>2527</v>
      </c>
      <c r="B671" s="108">
        <f t="shared" si="10"/>
        <v>2712</v>
      </c>
      <c r="C671" s="158" t="s">
        <v>2528</v>
      </c>
      <c r="D671" s="158" t="s">
        <v>528</v>
      </c>
      <c r="E671" s="108"/>
      <c r="F671" s="108"/>
    </row>
    <row r="672" spans="1:6" x14ac:dyDescent="0.55000000000000004">
      <c r="A672" s="108" t="s">
        <v>2529</v>
      </c>
      <c r="B672" s="108">
        <f t="shared" si="10"/>
        <v>2715</v>
      </c>
      <c r="C672" s="158" t="s">
        <v>2530</v>
      </c>
      <c r="D672" s="158" t="s">
        <v>528</v>
      </c>
      <c r="E672" s="108"/>
      <c r="F672" s="108"/>
    </row>
    <row r="673" spans="1:6" x14ac:dyDescent="0.55000000000000004">
      <c r="A673" s="108" t="s">
        <v>2531</v>
      </c>
      <c r="B673" s="108">
        <f t="shared" si="10"/>
        <v>2717</v>
      </c>
      <c r="C673" s="158" t="s">
        <v>2532</v>
      </c>
      <c r="D673" s="158" t="s">
        <v>528</v>
      </c>
      <c r="E673" s="108"/>
      <c r="F673" s="108"/>
    </row>
    <row r="674" spans="1:6" x14ac:dyDescent="0.55000000000000004">
      <c r="A674" s="108" t="s">
        <v>2533</v>
      </c>
      <c r="B674" s="108">
        <f t="shared" si="10"/>
        <v>2716</v>
      </c>
      <c r="C674" s="158" t="s">
        <v>2534</v>
      </c>
      <c r="D674" s="158" t="s">
        <v>528</v>
      </c>
      <c r="E674" s="108"/>
      <c r="F674" s="108"/>
    </row>
    <row r="675" spans="1:6" x14ac:dyDescent="0.55000000000000004">
      <c r="A675" s="108" t="s">
        <v>2535</v>
      </c>
      <c r="B675" s="108">
        <f t="shared" si="10"/>
        <v>2720</v>
      </c>
      <c r="C675" s="158" t="s">
        <v>2536</v>
      </c>
      <c r="D675" s="158" t="s">
        <v>528</v>
      </c>
      <c r="E675" s="108"/>
      <c r="F675" s="108"/>
    </row>
    <row r="676" spans="1:6" x14ac:dyDescent="0.55000000000000004">
      <c r="A676" s="108" t="s">
        <v>2537</v>
      </c>
      <c r="B676" s="108">
        <f t="shared" si="10"/>
        <v>2719</v>
      </c>
      <c r="C676" s="158" t="s">
        <v>2538</v>
      </c>
      <c r="D676" s="158" t="s">
        <v>528</v>
      </c>
      <c r="E676" s="108"/>
      <c r="F676" s="108"/>
    </row>
    <row r="677" spans="1:6" x14ac:dyDescent="0.55000000000000004">
      <c r="A677" s="108" t="s">
        <v>2539</v>
      </c>
      <c r="B677" s="108">
        <f t="shared" si="10"/>
        <v>2721</v>
      </c>
      <c r="C677" s="158" t="s">
        <v>2540</v>
      </c>
      <c r="D677" s="158" t="s">
        <v>528</v>
      </c>
      <c r="E677" s="108"/>
      <c r="F677" s="108"/>
    </row>
    <row r="678" spans="1:6" x14ac:dyDescent="0.55000000000000004">
      <c r="A678" s="108" t="s">
        <v>2541</v>
      </c>
      <c r="B678" s="108">
        <f t="shared" si="10"/>
        <v>2724</v>
      </c>
      <c r="C678" s="158" t="s">
        <v>2542</v>
      </c>
      <c r="D678" s="158" t="s">
        <v>528</v>
      </c>
      <c r="E678" s="108"/>
      <c r="F678" s="108"/>
    </row>
    <row r="679" spans="1:6" x14ac:dyDescent="0.55000000000000004">
      <c r="A679" s="108" t="s">
        <v>2543</v>
      </c>
      <c r="B679" s="108">
        <f t="shared" si="10"/>
        <v>2737</v>
      </c>
      <c r="C679" s="158" t="s">
        <v>2544</v>
      </c>
      <c r="D679" s="158" t="s">
        <v>528</v>
      </c>
      <c r="E679" s="108"/>
      <c r="F679" s="108"/>
    </row>
    <row r="680" spans="1:6" x14ac:dyDescent="0.55000000000000004">
      <c r="A680" s="108" t="s">
        <v>2545</v>
      </c>
      <c r="B680" s="108">
        <f t="shared" si="10"/>
        <v>2726</v>
      </c>
      <c r="C680" s="158" t="s">
        <v>2546</v>
      </c>
      <c r="D680" s="158" t="s">
        <v>528</v>
      </c>
      <c r="E680" s="108"/>
      <c r="F680" s="108"/>
    </row>
    <row r="681" spans="1:6" x14ac:dyDescent="0.55000000000000004">
      <c r="A681" s="108" t="s">
        <v>2547</v>
      </c>
      <c r="B681" s="108">
        <f t="shared" si="10"/>
        <v>2728</v>
      </c>
      <c r="C681" s="158" t="s">
        <v>2548</v>
      </c>
      <c r="D681" s="158" t="s">
        <v>528</v>
      </c>
      <c r="E681" s="108"/>
      <c r="F681" s="108"/>
    </row>
    <row r="682" spans="1:6" x14ac:dyDescent="0.55000000000000004">
      <c r="A682" s="108" t="s">
        <v>2549</v>
      </c>
      <c r="B682" s="108">
        <f t="shared" si="10"/>
        <v>2740</v>
      </c>
      <c r="C682" s="158" t="s">
        <v>2550</v>
      </c>
      <c r="D682" s="158" t="s">
        <v>528</v>
      </c>
      <c r="E682" s="108"/>
      <c r="F682" s="108"/>
    </row>
    <row r="683" spans="1:6" x14ac:dyDescent="0.55000000000000004">
      <c r="A683" s="108" t="s">
        <v>2551</v>
      </c>
      <c r="B683" s="108">
        <f t="shared" si="10"/>
        <v>2706</v>
      </c>
      <c r="C683" s="158" t="s">
        <v>2552</v>
      </c>
      <c r="D683" s="158" t="s">
        <v>528</v>
      </c>
      <c r="E683" s="108"/>
      <c r="F683" s="108"/>
    </row>
    <row r="684" spans="1:6" x14ac:dyDescent="0.55000000000000004">
      <c r="A684" s="108" t="s">
        <v>2553</v>
      </c>
      <c r="B684" s="108">
        <f t="shared" si="10"/>
        <v>2731</v>
      </c>
      <c r="C684" s="158" t="s">
        <v>2554</v>
      </c>
      <c r="D684" s="158" t="s">
        <v>528</v>
      </c>
      <c r="E684" s="108"/>
      <c r="F684" s="108"/>
    </row>
    <row r="685" spans="1:6" x14ac:dyDescent="0.55000000000000004">
      <c r="A685" s="108" t="s">
        <v>2555</v>
      </c>
      <c r="B685" s="108">
        <f t="shared" si="10"/>
        <v>2739</v>
      </c>
      <c r="C685" s="158" t="s">
        <v>2556</v>
      </c>
      <c r="D685" s="158" t="s">
        <v>528</v>
      </c>
      <c r="E685" s="108"/>
      <c r="F685" s="108"/>
    </row>
    <row r="686" spans="1:6" x14ac:dyDescent="0.55000000000000004">
      <c r="A686" s="108" t="s">
        <v>2557</v>
      </c>
      <c r="B686" s="108">
        <f t="shared" si="10"/>
        <v>2730</v>
      </c>
      <c r="C686" s="158" t="s">
        <v>2558</v>
      </c>
      <c r="D686" s="158" t="s">
        <v>528</v>
      </c>
      <c r="E686" s="108"/>
      <c r="F686" s="108"/>
    </row>
    <row r="687" spans="1:6" x14ac:dyDescent="0.55000000000000004">
      <c r="A687" s="108" t="s">
        <v>2559</v>
      </c>
      <c r="B687" s="108">
        <f t="shared" si="10"/>
        <v>2732</v>
      </c>
      <c r="C687" s="158" t="s">
        <v>2560</v>
      </c>
      <c r="D687" s="158" t="s">
        <v>528</v>
      </c>
      <c r="E687" s="108"/>
      <c r="F687" s="108"/>
    </row>
    <row r="688" spans="1:6" x14ac:dyDescent="0.55000000000000004">
      <c r="A688" s="108" t="s">
        <v>2561</v>
      </c>
      <c r="B688" s="108">
        <f t="shared" si="10"/>
        <v>2733</v>
      </c>
      <c r="C688" s="158" t="s">
        <v>2562</v>
      </c>
      <c r="D688" s="158" t="s">
        <v>528</v>
      </c>
      <c r="E688" s="108"/>
      <c r="F688" s="108"/>
    </row>
    <row r="689" spans="1:6" x14ac:dyDescent="0.55000000000000004">
      <c r="A689" s="108" t="s">
        <v>2563</v>
      </c>
      <c r="B689" s="108">
        <f t="shared" si="10"/>
        <v>2735</v>
      </c>
      <c r="C689" s="158" t="s">
        <v>2564</v>
      </c>
      <c r="D689" s="158" t="s">
        <v>528</v>
      </c>
      <c r="E689" s="108"/>
      <c r="F689" s="108"/>
    </row>
    <row r="690" spans="1:6" x14ac:dyDescent="0.55000000000000004">
      <c r="A690" s="108" t="s">
        <v>2565</v>
      </c>
      <c r="B690" s="108">
        <f t="shared" si="10"/>
        <v>1838</v>
      </c>
      <c r="C690" s="158" t="s">
        <v>2566</v>
      </c>
      <c r="D690" s="158" t="s">
        <v>537</v>
      </c>
      <c r="E690" s="108"/>
      <c r="F690" s="108"/>
    </row>
    <row r="691" spans="1:6" x14ac:dyDescent="0.55000000000000004">
      <c r="A691" s="108" t="s">
        <v>2567</v>
      </c>
      <c r="B691" s="108">
        <f t="shared" si="10"/>
        <v>1840</v>
      </c>
      <c r="C691" s="158" t="s">
        <v>2568</v>
      </c>
      <c r="D691" s="158" t="s">
        <v>537</v>
      </c>
      <c r="E691" s="108"/>
      <c r="F691" s="108"/>
    </row>
    <row r="692" spans="1:6" x14ac:dyDescent="0.55000000000000004">
      <c r="A692" s="108" t="s">
        <v>2569</v>
      </c>
      <c r="B692" s="108">
        <f t="shared" si="10"/>
        <v>1841</v>
      </c>
      <c r="C692" s="158" t="s">
        <v>2570</v>
      </c>
      <c r="D692" s="158" t="s">
        <v>537</v>
      </c>
      <c r="E692" s="108"/>
      <c r="F692" s="108"/>
    </row>
    <row r="693" spans="1:6" x14ac:dyDescent="0.55000000000000004">
      <c r="A693" s="108" t="s">
        <v>2571</v>
      </c>
      <c r="B693" s="108">
        <f t="shared" si="10"/>
        <v>1842</v>
      </c>
      <c r="C693" s="158" t="s">
        <v>2572</v>
      </c>
      <c r="D693" s="158" t="s">
        <v>537</v>
      </c>
      <c r="E693" s="108"/>
      <c r="F693" s="108"/>
    </row>
    <row r="694" spans="1:6" x14ac:dyDescent="0.55000000000000004">
      <c r="A694" s="108" t="s">
        <v>2573</v>
      </c>
      <c r="B694" s="108">
        <f t="shared" si="10"/>
        <v>1846</v>
      </c>
      <c r="C694" s="158" t="s">
        <v>2574</v>
      </c>
      <c r="D694" s="158" t="s">
        <v>537</v>
      </c>
      <c r="E694" s="108"/>
      <c r="F694" s="108"/>
    </row>
    <row r="695" spans="1:6" x14ac:dyDescent="0.55000000000000004">
      <c r="A695" s="108" t="s">
        <v>2575</v>
      </c>
      <c r="B695" s="108">
        <f t="shared" si="10"/>
        <v>1847</v>
      </c>
      <c r="C695" s="158" t="s">
        <v>2576</v>
      </c>
      <c r="D695" s="158" t="s">
        <v>537</v>
      </c>
      <c r="E695" s="108"/>
      <c r="F695" s="108"/>
    </row>
    <row r="696" spans="1:6" x14ac:dyDescent="0.55000000000000004">
      <c r="A696" s="108" t="s">
        <v>2577</v>
      </c>
      <c r="B696" s="108">
        <f t="shared" si="10"/>
        <v>1848</v>
      </c>
      <c r="C696" s="158" t="s">
        <v>2578</v>
      </c>
      <c r="D696" s="158" t="s">
        <v>537</v>
      </c>
      <c r="E696" s="108"/>
      <c r="F696" s="108"/>
    </row>
    <row r="697" spans="1:6" x14ac:dyDescent="0.55000000000000004">
      <c r="A697" s="108" t="s">
        <v>2579</v>
      </c>
      <c r="B697" s="108">
        <f t="shared" si="10"/>
        <v>1849</v>
      </c>
      <c r="C697" s="158" t="s">
        <v>2580</v>
      </c>
      <c r="D697" s="158" t="s">
        <v>537</v>
      </c>
      <c r="E697" s="108"/>
      <c r="F697" s="108"/>
    </row>
    <row r="698" spans="1:6" x14ac:dyDescent="0.55000000000000004">
      <c r="A698" s="108" t="s">
        <v>2581</v>
      </c>
      <c r="B698" s="108">
        <f t="shared" si="10"/>
        <v>1850</v>
      </c>
      <c r="C698" s="158" t="s">
        <v>2582</v>
      </c>
      <c r="D698" s="158" t="s">
        <v>537</v>
      </c>
      <c r="E698" s="108"/>
      <c r="F698" s="108"/>
    </row>
    <row r="699" spans="1:6" x14ac:dyDescent="0.55000000000000004">
      <c r="A699" s="108" t="s">
        <v>2583</v>
      </c>
      <c r="B699" s="108">
        <f t="shared" si="10"/>
        <v>1851</v>
      </c>
      <c r="C699" s="158" t="s">
        <v>2584</v>
      </c>
      <c r="D699" s="158" t="s">
        <v>537</v>
      </c>
      <c r="E699" s="108"/>
      <c r="F699" s="108"/>
    </row>
    <row r="700" spans="1:6" x14ac:dyDescent="0.55000000000000004">
      <c r="A700" s="108" t="s">
        <v>2585</v>
      </c>
      <c r="B700" s="108">
        <f t="shared" si="10"/>
        <v>1852</v>
      </c>
      <c r="C700" s="158" t="s">
        <v>2586</v>
      </c>
      <c r="D700" s="158" t="s">
        <v>537</v>
      </c>
      <c r="E700" s="108"/>
      <c r="F700" s="108"/>
    </row>
    <row r="701" spans="1:6" x14ac:dyDescent="0.55000000000000004">
      <c r="A701" s="108" t="s">
        <v>2587</v>
      </c>
      <c r="B701" s="108">
        <f t="shared" si="10"/>
        <v>1853</v>
      </c>
      <c r="C701" s="158" t="s">
        <v>2588</v>
      </c>
      <c r="D701" s="158" t="s">
        <v>537</v>
      </c>
      <c r="E701" s="108"/>
      <c r="F701" s="108"/>
    </row>
    <row r="702" spans="1:6" x14ac:dyDescent="0.55000000000000004">
      <c r="A702" s="108" t="s">
        <v>2589</v>
      </c>
      <c r="B702" s="108">
        <f t="shared" si="10"/>
        <v>1854</v>
      </c>
      <c r="C702" s="158" t="s">
        <v>2590</v>
      </c>
      <c r="D702" s="158" t="s">
        <v>537</v>
      </c>
      <c r="E702" s="108"/>
      <c r="F702" s="108"/>
    </row>
    <row r="703" spans="1:6" x14ac:dyDescent="0.55000000000000004">
      <c r="A703" s="108" t="s">
        <v>2591</v>
      </c>
      <c r="B703" s="108">
        <f t="shared" si="10"/>
        <v>1855</v>
      </c>
      <c r="C703" s="158" t="s">
        <v>2592</v>
      </c>
      <c r="D703" s="158" t="s">
        <v>537</v>
      </c>
      <c r="E703" s="108"/>
      <c r="F703" s="108"/>
    </row>
    <row r="704" spans="1:6" x14ac:dyDescent="0.55000000000000004">
      <c r="A704" s="108" t="s">
        <v>2593</v>
      </c>
      <c r="B704" s="108">
        <f t="shared" si="10"/>
        <v>1856</v>
      </c>
      <c r="C704" s="158" t="s">
        <v>2594</v>
      </c>
      <c r="D704" s="158" t="s">
        <v>537</v>
      </c>
      <c r="E704" s="108"/>
      <c r="F704" s="108"/>
    </row>
    <row r="705" spans="1:6" x14ac:dyDescent="0.55000000000000004">
      <c r="A705" s="108" t="s">
        <v>2595</v>
      </c>
      <c r="B705" s="108">
        <f t="shared" si="10"/>
        <v>1857</v>
      </c>
      <c r="C705" s="158" t="s">
        <v>2596</v>
      </c>
      <c r="D705" s="158" t="s">
        <v>537</v>
      </c>
      <c r="E705" s="108"/>
      <c r="F705" s="108"/>
    </row>
    <row r="706" spans="1:6" x14ac:dyDescent="0.55000000000000004">
      <c r="A706" s="108" t="s">
        <v>2597</v>
      </c>
      <c r="B706" s="108">
        <f t="shared" si="10"/>
        <v>1858</v>
      </c>
      <c r="C706" s="158" t="s">
        <v>2598</v>
      </c>
      <c r="D706" s="158" t="s">
        <v>537</v>
      </c>
      <c r="E706" s="108"/>
      <c r="F706" s="108"/>
    </row>
    <row r="707" spans="1:6" x14ac:dyDescent="0.55000000000000004">
      <c r="A707" s="108" t="s">
        <v>2599</v>
      </c>
      <c r="B707" s="108">
        <f t="shared" ref="B707:B770" si="11">VALUE(RIGHT(A707,4))</f>
        <v>1863</v>
      </c>
      <c r="C707" s="158" t="s">
        <v>2600</v>
      </c>
      <c r="D707" s="158" t="s">
        <v>537</v>
      </c>
      <c r="E707" s="108"/>
      <c r="F707" s="108"/>
    </row>
    <row r="708" spans="1:6" x14ac:dyDescent="0.55000000000000004">
      <c r="A708" s="108" t="s">
        <v>2601</v>
      </c>
      <c r="B708" s="108">
        <f t="shared" si="11"/>
        <v>1864</v>
      </c>
      <c r="C708" s="158" t="s">
        <v>2602</v>
      </c>
      <c r="D708" s="158" t="s">
        <v>537</v>
      </c>
      <c r="E708" s="108"/>
      <c r="F708" s="108"/>
    </row>
    <row r="709" spans="1:6" x14ac:dyDescent="0.55000000000000004">
      <c r="A709" s="108" t="s">
        <v>2603</v>
      </c>
      <c r="B709" s="108">
        <f t="shared" si="11"/>
        <v>1865</v>
      </c>
      <c r="C709" s="158" t="s">
        <v>2604</v>
      </c>
      <c r="D709" s="158" t="s">
        <v>537</v>
      </c>
      <c r="E709" s="108"/>
      <c r="F709" s="108"/>
    </row>
    <row r="710" spans="1:6" x14ac:dyDescent="0.55000000000000004">
      <c r="A710" s="108" t="s">
        <v>2605</v>
      </c>
      <c r="B710" s="108">
        <f t="shared" si="11"/>
        <v>1866</v>
      </c>
      <c r="C710" s="158" t="s">
        <v>2606</v>
      </c>
      <c r="D710" s="158" t="s">
        <v>537</v>
      </c>
      <c r="E710" s="108"/>
      <c r="F710" s="108"/>
    </row>
    <row r="711" spans="1:6" x14ac:dyDescent="0.55000000000000004">
      <c r="A711" s="108" t="s">
        <v>2607</v>
      </c>
      <c r="B711" s="108">
        <f t="shared" si="11"/>
        <v>1867</v>
      </c>
      <c r="C711" s="158" t="s">
        <v>2608</v>
      </c>
      <c r="D711" s="158" t="s">
        <v>537</v>
      </c>
      <c r="E711" s="108"/>
      <c r="F711" s="108"/>
    </row>
    <row r="712" spans="1:6" x14ac:dyDescent="0.55000000000000004">
      <c r="A712" s="108" t="s">
        <v>2609</v>
      </c>
      <c r="B712" s="108">
        <f t="shared" si="11"/>
        <v>1911</v>
      </c>
      <c r="C712" s="158" t="s">
        <v>2610</v>
      </c>
      <c r="D712" s="158" t="s">
        <v>537</v>
      </c>
      <c r="E712" s="108"/>
      <c r="F712" s="108"/>
    </row>
    <row r="713" spans="1:6" x14ac:dyDescent="0.55000000000000004">
      <c r="A713" s="108" t="s">
        <v>2611</v>
      </c>
      <c r="B713" s="108">
        <f t="shared" si="11"/>
        <v>1868</v>
      </c>
      <c r="C713" s="158" t="s">
        <v>2612</v>
      </c>
      <c r="D713" s="158" t="s">
        <v>537</v>
      </c>
      <c r="E713" s="108"/>
      <c r="F713" s="108"/>
    </row>
    <row r="714" spans="1:6" x14ac:dyDescent="0.55000000000000004">
      <c r="A714" s="108" t="s">
        <v>2613</v>
      </c>
      <c r="B714" s="108">
        <f t="shared" si="11"/>
        <v>1869</v>
      </c>
      <c r="C714" s="158" t="s">
        <v>2614</v>
      </c>
      <c r="D714" s="158" t="s">
        <v>537</v>
      </c>
      <c r="E714" s="108"/>
      <c r="F714" s="108"/>
    </row>
    <row r="715" spans="1:6" x14ac:dyDescent="0.55000000000000004">
      <c r="A715" s="108" t="s">
        <v>2615</v>
      </c>
      <c r="B715" s="108">
        <f t="shared" si="11"/>
        <v>1870</v>
      </c>
      <c r="C715" s="158" t="s">
        <v>2616</v>
      </c>
      <c r="D715" s="158" t="s">
        <v>537</v>
      </c>
      <c r="E715" s="108"/>
      <c r="F715" s="108"/>
    </row>
    <row r="716" spans="1:6" x14ac:dyDescent="0.55000000000000004">
      <c r="A716" s="108" t="s">
        <v>2617</v>
      </c>
      <c r="B716" s="108">
        <f t="shared" si="11"/>
        <v>1871</v>
      </c>
      <c r="C716" s="158" t="s">
        <v>2618</v>
      </c>
      <c r="D716" s="158" t="s">
        <v>537</v>
      </c>
      <c r="E716" s="108"/>
      <c r="F716" s="108"/>
    </row>
    <row r="717" spans="1:6" x14ac:dyDescent="0.55000000000000004">
      <c r="A717" s="108" t="s">
        <v>2619</v>
      </c>
      <c r="B717" s="108">
        <f t="shared" si="11"/>
        <v>1872</v>
      </c>
      <c r="C717" s="158" t="s">
        <v>2620</v>
      </c>
      <c r="D717" s="158" t="s">
        <v>537</v>
      </c>
      <c r="E717" s="108"/>
      <c r="F717" s="108"/>
    </row>
    <row r="718" spans="1:6" x14ac:dyDescent="0.55000000000000004">
      <c r="A718" s="108" t="s">
        <v>2621</v>
      </c>
      <c r="B718" s="108">
        <f t="shared" si="11"/>
        <v>1873</v>
      </c>
      <c r="C718" s="158" t="s">
        <v>2622</v>
      </c>
      <c r="D718" s="158" t="s">
        <v>537</v>
      </c>
      <c r="E718" s="108"/>
      <c r="F718" s="108"/>
    </row>
    <row r="719" spans="1:6" x14ac:dyDescent="0.55000000000000004">
      <c r="A719" s="108" t="s">
        <v>2623</v>
      </c>
      <c r="B719" s="108">
        <f t="shared" si="11"/>
        <v>1875</v>
      </c>
      <c r="C719" s="158" t="s">
        <v>2624</v>
      </c>
      <c r="D719" s="158" t="s">
        <v>537</v>
      </c>
      <c r="E719" s="108"/>
      <c r="F719" s="108"/>
    </row>
    <row r="720" spans="1:6" x14ac:dyDescent="0.55000000000000004">
      <c r="A720" s="108" t="s">
        <v>2625</v>
      </c>
      <c r="B720" s="108">
        <f t="shared" si="11"/>
        <v>1876</v>
      </c>
      <c r="C720" s="158" t="s">
        <v>2626</v>
      </c>
      <c r="D720" s="158" t="s">
        <v>537</v>
      </c>
      <c r="E720" s="108"/>
      <c r="F720" s="108"/>
    </row>
    <row r="721" spans="1:6" x14ac:dyDescent="0.55000000000000004">
      <c r="A721" s="108" t="s">
        <v>2627</v>
      </c>
      <c r="B721" s="108">
        <f t="shared" si="11"/>
        <v>1877</v>
      </c>
      <c r="C721" s="158" t="s">
        <v>2628</v>
      </c>
      <c r="D721" s="158" t="s">
        <v>537</v>
      </c>
      <c r="E721" s="108"/>
      <c r="F721" s="108"/>
    </row>
    <row r="722" spans="1:6" x14ac:dyDescent="0.55000000000000004">
      <c r="A722" s="108" t="s">
        <v>2629</v>
      </c>
      <c r="B722" s="108">
        <f t="shared" si="11"/>
        <v>1878</v>
      </c>
      <c r="C722" s="158" t="s">
        <v>2630</v>
      </c>
      <c r="D722" s="158" t="s">
        <v>537</v>
      </c>
      <c r="E722" s="108"/>
      <c r="F722" s="108"/>
    </row>
    <row r="723" spans="1:6" x14ac:dyDescent="0.55000000000000004">
      <c r="A723" s="108" t="s">
        <v>2631</v>
      </c>
      <c r="B723" s="108">
        <f t="shared" si="11"/>
        <v>1879</v>
      </c>
      <c r="C723" s="158" t="s">
        <v>2632</v>
      </c>
      <c r="D723" s="158" t="s">
        <v>537</v>
      </c>
      <c r="E723" s="108"/>
      <c r="F723" s="108"/>
    </row>
    <row r="724" spans="1:6" x14ac:dyDescent="0.55000000000000004">
      <c r="A724" s="108" t="s">
        <v>2633</v>
      </c>
      <c r="B724" s="108">
        <f t="shared" si="11"/>
        <v>1880</v>
      </c>
      <c r="C724" s="158" t="s">
        <v>2634</v>
      </c>
      <c r="D724" s="158" t="s">
        <v>537</v>
      </c>
      <c r="E724" s="108"/>
      <c r="F724" s="108"/>
    </row>
    <row r="725" spans="1:6" x14ac:dyDescent="0.55000000000000004">
      <c r="A725" s="108" t="s">
        <v>2635</v>
      </c>
      <c r="B725" s="108">
        <f t="shared" si="11"/>
        <v>1882</v>
      </c>
      <c r="C725" s="158" t="s">
        <v>2636</v>
      </c>
      <c r="D725" s="158" t="s">
        <v>537</v>
      </c>
      <c r="E725" s="108"/>
      <c r="F725" s="108"/>
    </row>
    <row r="726" spans="1:6" x14ac:dyDescent="0.55000000000000004">
      <c r="A726" s="108" t="s">
        <v>2637</v>
      </c>
      <c r="B726" s="108">
        <f t="shared" si="11"/>
        <v>1915</v>
      </c>
      <c r="C726" s="158" t="s">
        <v>2638</v>
      </c>
      <c r="D726" s="158" t="s">
        <v>537</v>
      </c>
      <c r="E726" s="108"/>
      <c r="F726" s="108"/>
    </row>
    <row r="727" spans="1:6" x14ac:dyDescent="0.55000000000000004">
      <c r="A727" s="108" t="s">
        <v>2639</v>
      </c>
      <c r="B727" s="108">
        <f t="shared" si="11"/>
        <v>1883</v>
      </c>
      <c r="C727" s="158" t="s">
        <v>2640</v>
      </c>
      <c r="D727" s="158" t="s">
        <v>537</v>
      </c>
      <c r="E727" s="108"/>
      <c r="F727" s="108"/>
    </row>
    <row r="728" spans="1:6" x14ac:dyDescent="0.55000000000000004">
      <c r="A728" s="108" t="s">
        <v>2641</v>
      </c>
      <c r="B728" s="108">
        <f t="shared" si="11"/>
        <v>1884</v>
      </c>
      <c r="C728" s="158" t="s">
        <v>2642</v>
      </c>
      <c r="D728" s="158" t="s">
        <v>537</v>
      </c>
      <c r="E728" s="108"/>
      <c r="F728" s="108"/>
    </row>
    <row r="729" spans="1:6" x14ac:dyDescent="0.55000000000000004">
      <c r="A729" s="108" t="s">
        <v>2643</v>
      </c>
      <c r="B729" s="108">
        <f t="shared" si="11"/>
        <v>1886</v>
      </c>
      <c r="C729" s="158" t="s">
        <v>2644</v>
      </c>
      <c r="D729" s="158" t="s">
        <v>537</v>
      </c>
      <c r="E729" s="108"/>
      <c r="F729" s="108"/>
    </row>
    <row r="730" spans="1:6" x14ac:dyDescent="0.55000000000000004">
      <c r="A730" s="108" t="s">
        <v>2645</v>
      </c>
      <c r="B730" s="108">
        <f t="shared" si="11"/>
        <v>1887</v>
      </c>
      <c r="C730" s="158" t="s">
        <v>2646</v>
      </c>
      <c r="D730" s="158" t="s">
        <v>537</v>
      </c>
      <c r="E730" s="108"/>
      <c r="F730" s="108"/>
    </row>
    <row r="731" spans="1:6" x14ac:dyDescent="0.55000000000000004">
      <c r="A731" s="108" t="s">
        <v>2647</v>
      </c>
      <c r="B731" s="108">
        <f t="shared" si="11"/>
        <v>1888</v>
      </c>
      <c r="C731" s="158" t="s">
        <v>2648</v>
      </c>
      <c r="D731" s="158" t="s">
        <v>537</v>
      </c>
      <c r="E731" s="108"/>
      <c r="F731" s="108"/>
    </row>
    <row r="732" spans="1:6" x14ac:dyDescent="0.55000000000000004">
      <c r="A732" s="108" t="s">
        <v>2649</v>
      </c>
      <c r="B732" s="108">
        <f t="shared" si="11"/>
        <v>1889</v>
      </c>
      <c r="C732" s="158" t="s">
        <v>2650</v>
      </c>
      <c r="D732" s="158" t="s">
        <v>537</v>
      </c>
      <c r="E732" s="108"/>
      <c r="F732" s="108"/>
    </row>
    <row r="733" spans="1:6" x14ac:dyDescent="0.55000000000000004">
      <c r="A733" s="108" t="s">
        <v>2651</v>
      </c>
      <c r="B733" s="108">
        <f t="shared" si="11"/>
        <v>1890</v>
      </c>
      <c r="C733" s="158" t="s">
        <v>2652</v>
      </c>
      <c r="D733" s="158" t="s">
        <v>537</v>
      </c>
      <c r="E733" s="108"/>
      <c r="F733" s="108"/>
    </row>
    <row r="734" spans="1:6" x14ac:dyDescent="0.55000000000000004">
      <c r="A734" s="108" t="s">
        <v>2653</v>
      </c>
      <c r="B734" s="108">
        <f t="shared" si="11"/>
        <v>1892</v>
      </c>
      <c r="C734" s="158" t="s">
        <v>2654</v>
      </c>
      <c r="D734" s="158" t="s">
        <v>537</v>
      </c>
      <c r="E734" s="108"/>
      <c r="F734" s="108"/>
    </row>
    <row r="735" spans="1:6" x14ac:dyDescent="0.55000000000000004">
      <c r="A735" s="108" t="s">
        <v>2655</v>
      </c>
      <c r="B735" s="108">
        <f t="shared" si="11"/>
        <v>1893</v>
      </c>
      <c r="C735" s="158" t="s">
        <v>2656</v>
      </c>
      <c r="D735" s="158" t="s">
        <v>537</v>
      </c>
      <c r="E735" s="108"/>
      <c r="F735" s="108"/>
    </row>
    <row r="736" spans="1:6" x14ac:dyDescent="0.55000000000000004">
      <c r="A736" s="108" t="s">
        <v>2657</v>
      </c>
      <c r="B736" s="108">
        <f t="shared" si="11"/>
        <v>1894</v>
      </c>
      <c r="C736" s="158" t="s">
        <v>2658</v>
      </c>
      <c r="D736" s="158" t="s">
        <v>537</v>
      </c>
      <c r="E736" s="108"/>
      <c r="F736" s="108"/>
    </row>
    <row r="737" spans="1:6" x14ac:dyDescent="0.55000000000000004">
      <c r="A737" s="108" t="s">
        <v>2659</v>
      </c>
      <c r="B737" s="108">
        <f t="shared" si="11"/>
        <v>1895</v>
      </c>
      <c r="C737" s="158" t="s">
        <v>2660</v>
      </c>
      <c r="D737" s="158" t="s">
        <v>537</v>
      </c>
      <c r="E737" s="108"/>
      <c r="F737" s="108"/>
    </row>
    <row r="738" spans="1:6" x14ac:dyDescent="0.55000000000000004">
      <c r="A738" s="108" t="s">
        <v>2661</v>
      </c>
      <c r="B738" s="108">
        <f t="shared" si="11"/>
        <v>1896</v>
      </c>
      <c r="C738" s="158" t="s">
        <v>2662</v>
      </c>
      <c r="D738" s="158" t="s">
        <v>537</v>
      </c>
      <c r="E738" s="108"/>
      <c r="F738" s="108"/>
    </row>
    <row r="739" spans="1:6" x14ac:dyDescent="0.55000000000000004">
      <c r="A739" s="108" t="s">
        <v>2663</v>
      </c>
      <c r="B739" s="108">
        <f t="shared" si="11"/>
        <v>1897</v>
      </c>
      <c r="C739" s="158" t="s">
        <v>2664</v>
      </c>
      <c r="D739" s="158" t="s">
        <v>537</v>
      </c>
      <c r="E739" s="108"/>
      <c r="F739" s="108"/>
    </row>
    <row r="740" spans="1:6" x14ac:dyDescent="0.55000000000000004">
      <c r="A740" s="108" t="s">
        <v>2665</v>
      </c>
      <c r="B740" s="108">
        <f t="shared" si="11"/>
        <v>1899</v>
      </c>
      <c r="C740" s="158" t="s">
        <v>2666</v>
      </c>
      <c r="D740" s="158" t="s">
        <v>537</v>
      </c>
      <c r="E740" s="108"/>
      <c r="F740" s="108"/>
    </row>
    <row r="741" spans="1:6" x14ac:dyDescent="0.55000000000000004">
      <c r="A741" s="108" t="s">
        <v>2667</v>
      </c>
      <c r="B741" s="108">
        <f t="shared" si="11"/>
        <v>1900</v>
      </c>
      <c r="C741" s="158" t="s">
        <v>2668</v>
      </c>
      <c r="D741" s="158" t="s">
        <v>537</v>
      </c>
      <c r="E741" s="108"/>
      <c r="F741" s="108"/>
    </row>
    <row r="742" spans="1:6" x14ac:dyDescent="0.55000000000000004">
      <c r="A742" s="108" t="s">
        <v>2669</v>
      </c>
      <c r="B742" s="108">
        <f t="shared" si="11"/>
        <v>1901</v>
      </c>
      <c r="C742" s="158" t="s">
        <v>2670</v>
      </c>
      <c r="D742" s="158" t="s">
        <v>537</v>
      </c>
      <c r="E742" s="108"/>
      <c r="F742" s="108"/>
    </row>
    <row r="743" spans="1:6" x14ac:dyDescent="0.55000000000000004">
      <c r="A743" s="108" t="s">
        <v>2671</v>
      </c>
      <c r="B743" s="108">
        <f t="shared" si="11"/>
        <v>1902</v>
      </c>
      <c r="C743" s="158" t="s">
        <v>2672</v>
      </c>
      <c r="D743" s="158" t="s">
        <v>537</v>
      </c>
      <c r="E743" s="108"/>
      <c r="F743" s="108"/>
    </row>
    <row r="744" spans="1:6" x14ac:dyDescent="0.55000000000000004">
      <c r="A744" s="108" t="s">
        <v>2673</v>
      </c>
      <c r="B744" s="108">
        <f t="shared" si="11"/>
        <v>1904</v>
      </c>
      <c r="C744" s="158" t="s">
        <v>2674</v>
      </c>
      <c r="D744" s="158" t="s">
        <v>537</v>
      </c>
      <c r="E744" s="108"/>
      <c r="F744" s="108"/>
    </row>
    <row r="745" spans="1:6" x14ac:dyDescent="0.55000000000000004">
      <c r="A745" s="108" t="s">
        <v>2675</v>
      </c>
      <c r="B745" s="108">
        <f t="shared" si="11"/>
        <v>1908</v>
      </c>
      <c r="C745" s="158" t="s">
        <v>2676</v>
      </c>
      <c r="D745" s="158" t="s">
        <v>537</v>
      </c>
      <c r="E745" s="108"/>
      <c r="F745" s="108"/>
    </row>
    <row r="746" spans="1:6" x14ac:dyDescent="0.55000000000000004">
      <c r="A746" s="108" t="s">
        <v>2677</v>
      </c>
      <c r="B746" s="108">
        <f t="shared" si="11"/>
        <v>1909</v>
      </c>
      <c r="C746" s="158" t="s">
        <v>2678</v>
      </c>
      <c r="D746" s="158" t="s">
        <v>537</v>
      </c>
      <c r="E746" s="108"/>
      <c r="F746" s="108"/>
    </row>
    <row r="747" spans="1:6" x14ac:dyDescent="0.55000000000000004">
      <c r="A747" s="108" t="s">
        <v>2679</v>
      </c>
      <c r="B747" s="108">
        <f t="shared" si="11"/>
        <v>1910</v>
      </c>
      <c r="C747" s="158" t="s">
        <v>2680</v>
      </c>
      <c r="D747" s="158" t="s">
        <v>537</v>
      </c>
      <c r="E747" s="108"/>
      <c r="F747" s="108"/>
    </row>
    <row r="748" spans="1:6" x14ac:dyDescent="0.55000000000000004">
      <c r="A748" s="108" t="s">
        <v>2681</v>
      </c>
      <c r="B748" s="108">
        <f t="shared" si="11"/>
        <v>1912</v>
      </c>
      <c r="C748" s="158" t="s">
        <v>2682</v>
      </c>
      <c r="D748" s="158" t="s">
        <v>537</v>
      </c>
      <c r="E748" s="108"/>
      <c r="F748" s="108"/>
    </row>
    <row r="749" spans="1:6" x14ac:dyDescent="0.55000000000000004">
      <c r="A749" s="108" t="s">
        <v>2683</v>
      </c>
      <c r="B749" s="108">
        <f t="shared" si="11"/>
        <v>1913</v>
      </c>
      <c r="C749" s="158" t="s">
        <v>2684</v>
      </c>
      <c r="D749" s="158" t="s">
        <v>537</v>
      </c>
      <c r="E749" s="108"/>
      <c r="F749" s="108"/>
    </row>
    <row r="750" spans="1:6" x14ac:dyDescent="0.55000000000000004">
      <c r="A750" s="108" t="s">
        <v>2685</v>
      </c>
      <c r="B750" s="108">
        <f t="shared" si="11"/>
        <v>3550</v>
      </c>
      <c r="C750" s="158" t="s">
        <v>2686</v>
      </c>
      <c r="D750" s="158" t="s">
        <v>537</v>
      </c>
      <c r="E750" s="108"/>
      <c r="F750" s="108"/>
    </row>
    <row r="751" spans="1:6" x14ac:dyDescent="0.55000000000000004">
      <c r="A751" s="108" t="s">
        <v>2687</v>
      </c>
      <c r="B751" s="108">
        <f t="shared" si="11"/>
        <v>3101</v>
      </c>
      <c r="C751" s="158" t="s">
        <v>2688</v>
      </c>
      <c r="D751" s="158" t="s">
        <v>544</v>
      </c>
      <c r="E751" s="108"/>
      <c r="F751" s="108"/>
    </row>
    <row r="752" spans="1:6" x14ac:dyDescent="0.55000000000000004">
      <c r="A752" s="108" t="s">
        <v>2689</v>
      </c>
      <c r="B752" s="108">
        <f t="shared" si="11"/>
        <v>3102</v>
      </c>
      <c r="C752" s="158" t="s">
        <v>2690</v>
      </c>
      <c r="D752" s="158" t="s">
        <v>544</v>
      </c>
      <c r="E752" s="108"/>
      <c r="F752" s="108"/>
    </row>
    <row r="753" spans="1:6" x14ac:dyDescent="0.55000000000000004">
      <c r="A753" s="108" t="s">
        <v>2691</v>
      </c>
      <c r="B753" s="108">
        <f t="shared" si="11"/>
        <v>3103</v>
      </c>
      <c r="C753" s="158" t="s">
        <v>2692</v>
      </c>
      <c r="D753" s="158" t="s">
        <v>544</v>
      </c>
      <c r="E753" s="108"/>
      <c r="F753" s="108"/>
    </row>
    <row r="754" spans="1:6" x14ac:dyDescent="0.55000000000000004">
      <c r="A754" s="108" t="s">
        <v>2693</v>
      </c>
      <c r="B754" s="108">
        <f t="shared" si="11"/>
        <v>3104</v>
      </c>
      <c r="C754" s="158" t="s">
        <v>2694</v>
      </c>
      <c r="D754" s="158" t="s">
        <v>544</v>
      </c>
      <c r="E754" s="108"/>
      <c r="F754" s="108"/>
    </row>
    <row r="755" spans="1:6" x14ac:dyDescent="0.55000000000000004">
      <c r="A755" s="108" t="s">
        <v>2695</v>
      </c>
      <c r="B755" s="108">
        <f t="shared" si="11"/>
        <v>3105</v>
      </c>
      <c r="C755" s="158" t="s">
        <v>2696</v>
      </c>
      <c r="D755" s="158" t="s">
        <v>544</v>
      </c>
      <c r="E755" s="108"/>
      <c r="F755" s="108"/>
    </row>
    <row r="756" spans="1:6" x14ac:dyDescent="0.55000000000000004">
      <c r="A756" s="108" t="s">
        <v>2697</v>
      </c>
      <c r="B756" s="108">
        <f t="shared" si="11"/>
        <v>3106</v>
      </c>
      <c r="C756" s="158" t="s">
        <v>2698</v>
      </c>
      <c r="D756" s="158" t="s">
        <v>544</v>
      </c>
      <c r="E756" s="108"/>
      <c r="F756" s="108"/>
    </row>
    <row r="757" spans="1:6" x14ac:dyDescent="0.55000000000000004">
      <c r="A757" s="108" t="s">
        <v>2699</v>
      </c>
      <c r="B757" s="108">
        <f t="shared" si="11"/>
        <v>3107</v>
      </c>
      <c r="C757" s="158" t="s">
        <v>2700</v>
      </c>
      <c r="D757" s="158" t="s">
        <v>544</v>
      </c>
      <c r="E757" s="108"/>
      <c r="F757" s="108"/>
    </row>
    <row r="758" spans="1:6" x14ac:dyDescent="0.55000000000000004">
      <c r="A758" s="108" t="s">
        <v>2701</v>
      </c>
      <c r="B758" s="108">
        <f t="shared" si="11"/>
        <v>3126</v>
      </c>
      <c r="C758" s="158" t="s">
        <v>2702</v>
      </c>
      <c r="D758" s="158" t="s">
        <v>544</v>
      </c>
      <c r="E758" s="108"/>
      <c r="F758" s="108"/>
    </row>
    <row r="759" spans="1:6" x14ac:dyDescent="0.55000000000000004">
      <c r="A759" s="108" t="s">
        <v>2703</v>
      </c>
      <c r="B759" s="108">
        <f t="shared" si="11"/>
        <v>3108</v>
      </c>
      <c r="C759" s="158" t="s">
        <v>2704</v>
      </c>
      <c r="D759" s="158" t="s">
        <v>544</v>
      </c>
      <c r="E759" s="108"/>
      <c r="F759" s="108"/>
    </row>
    <row r="760" spans="1:6" x14ac:dyDescent="0.55000000000000004">
      <c r="A760" s="108" t="s">
        <v>2705</v>
      </c>
      <c r="B760" s="108">
        <f t="shared" si="11"/>
        <v>3128</v>
      </c>
      <c r="C760" s="158" t="s">
        <v>2706</v>
      </c>
      <c r="D760" s="158" t="s">
        <v>544</v>
      </c>
      <c r="E760" s="108"/>
      <c r="F760" s="108"/>
    </row>
    <row r="761" spans="1:6" x14ac:dyDescent="0.55000000000000004">
      <c r="A761" s="108" t="s">
        <v>2707</v>
      </c>
      <c r="B761" s="108">
        <f t="shared" si="11"/>
        <v>3111</v>
      </c>
      <c r="C761" s="158" t="s">
        <v>2708</v>
      </c>
      <c r="D761" s="158" t="s">
        <v>544</v>
      </c>
      <c r="E761" s="108"/>
      <c r="F761" s="108"/>
    </row>
    <row r="762" spans="1:6" x14ac:dyDescent="0.55000000000000004">
      <c r="A762" s="108" t="s">
        <v>2709</v>
      </c>
      <c r="B762" s="108">
        <f t="shared" si="11"/>
        <v>3112</v>
      </c>
      <c r="C762" s="158" t="s">
        <v>2710</v>
      </c>
      <c r="D762" s="158" t="s">
        <v>544</v>
      </c>
      <c r="E762" s="108"/>
      <c r="F762" s="108"/>
    </row>
    <row r="763" spans="1:6" x14ac:dyDescent="0.55000000000000004">
      <c r="A763" s="108" t="s">
        <v>2711</v>
      </c>
      <c r="B763" s="108">
        <f t="shared" si="11"/>
        <v>3114</v>
      </c>
      <c r="C763" s="158" t="s">
        <v>2712</v>
      </c>
      <c r="D763" s="158" t="s">
        <v>544</v>
      </c>
      <c r="E763" s="108"/>
      <c r="F763" s="108"/>
    </row>
    <row r="764" spans="1:6" x14ac:dyDescent="0.55000000000000004">
      <c r="A764" s="108" t="s">
        <v>2713</v>
      </c>
      <c r="B764" s="108">
        <f t="shared" si="11"/>
        <v>3115</v>
      </c>
      <c r="C764" s="158" t="s">
        <v>2714</v>
      </c>
      <c r="D764" s="158" t="s">
        <v>544</v>
      </c>
      <c r="E764" s="108"/>
      <c r="F764" s="108"/>
    </row>
    <row r="765" spans="1:6" x14ac:dyDescent="0.55000000000000004">
      <c r="A765" s="108" t="s">
        <v>2715</v>
      </c>
      <c r="B765" s="108">
        <f t="shared" si="11"/>
        <v>3116</v>
      </c>
      <c r="C765" s="158" t="s">
        <v>2716</v>
      </c>
      <c r="D765" s="158" t="s">
        <v>544</v>
      </c>
      <c r="E765" s="108"/>
      <c r="F765" s="108"/>
    </row>
    <row r="766" spans="1:6" x14ac:dyDescent="0.55000000000000004">
      <c r="A766" s="108" t="s">
        <v>2717</v>
      </c>
      <c r="B766" s="108">
        <f t="shared" si="11"/>
        <v>3117</v>
      </c>
      <c r="C766" s="158" t="s">
        <v>2718</v>
      </c>
      <c r="D766" s="158" t="s">
        <v>544</v>
      </c>
      <c r="E766" s="108"/>
      <c r="F766" s="108"/>
    </row>
    <row r="767" spans="1:6" x14ac:dyDescent="0.55000000000000004">
      <c r="A767" s="108" t="s">
        <v>2719</v>
      </c>
      <c r="B767" s="108">
        <f t="shared" si="11"/>
        <v>3118</v>
      </c>
      <c r="C767" s="158" t="s">
        <v>2720</v>
      </c>
      <c r="D767" s="158" t="s">
        <v>544</v>
      </c>
      <c r="E767" s="108"/>
      <c r="F767" s="108"/>
    </row>
    <row r="768" spans="1:6" x14ac:dyDescent="0.55000000000000004">
      <c r="A768" s="108" t="s">
        <v>2721</v>
      </c>
      <c r="B768" s="108">
        <f t="shared" si="11"/>
        <v>3127</v>
      </c>
      <c r="C768" s="158" t="s">
        <v>2722</v>
      </c>
      <c r="D768" s="158" t="s">
        <v>544</v>
      </c>
      <c r="E768" s="108"/>
      <c r="F768" s="108"/>
    </row>
    <row r="769" spans="1:6" x14ac:dyDescent="0.55000000000000004">
      <c r="A769" s="108" t="s">
        <v>2723</v>
      </c>
      <c r="B769" s="108">
        <f t="shared" si="11"/>
        <v>3120</v>
      </c>
      <c r="C769" s="158" t="s">
        <v>2724</v>
      </c>
      <c r="D769" s="158" t="s">
        <v>544</v>
      </c>
      <c r="E769" s="108"/>
      <c r="F769" s="108"/>
    </row>
    <row r="770" spans="1:6" x14ac:dyDescent="0.55000000000000004">
      <c r="A770" s="108" t="s">
        <v>2725</v>
      </c>
      <c r="B770" s="108">
        <f t="shared" si="11"/>
        <v>3121</v>
      </c>
      <c r="C770" s="158" t="s">
        <v>2726</v>
      </c>
      <c r="D770" s="158" t="s">
        <v>544</v>
      </c>
      <c r="E770" s="108"/>
      <c r="F770" s="108"/>
    </row>
    <row r="771" spans="1:6" x14ac:dyDescent="0.55000000000000004">
      <c r="A771" s="108" t="s">
        <v>2727</v>
      </c>
      <c r="B771" s="108">
        <f t="shared" ref="B771:B834" si="12">VALUE(RIGHT(A771,4))</f>
        <v>3123</v>
      </c>
      <c r="C771" s="158" t="s">
        <v>2728</v>
      </c>
      <c r="D771" s="158" t="s">
        <v>544</v>
      </c>
      <c r="E771" s="108"/>
      <c r="F771" s="108"/>
    </row>
    <row r="772" spans="1:6" x14ac:dyDescent="0.55000000000000004">
      <c r="A772" s="108" t="s">
        <v>2729</v>
      </c>
      <c r="B772" s="108">
        <f t="shared" si="12"/>
        <v>550</v>
      </c>
      <c r="C772" s="158" t="s">
        <v>2730</v>
      </c>
      <c r="D772" s="158" t="s">
        <v>550</v>
      </c>
      <c r="E772" s="108"/>
      <c r="F772" s="108"/>
    </row>
    <row r="773" spans="1:6" x14ac:dyDescent="0.55000000000000004">
      <c r="A773" s="108" t="s">
        <v>2731</v>
      </c>
      <c r="B773" s="108">
        <f t="shared" si="12"/>
        <v>551</v>
      </c>
      <c r="C773" s="158" t="s">
        <v>2732</v>
      </c>
      <c r="D773" s="158" t="s">
        <v>550</v>
      </c>
      <c r="E773" s="108"/>
      <c r="F773" s="108"/>
    </row>
    <row r="774" spans="1:6" x14ac:dyDescent="0.55000000000000004">
      <c r="A774" s="108" t="s">
        <v>2733</v>
      </c>
      <c r="B774" s="108">
        <f t="shared" si="12"/>
        <v>552</v>
      </c>
      <c r="C774" s="158" t="s">
        <v>2734</v>
      </c>
      <c r="D774" s="158" t="s">
        <v>550</v>
      </c>
      <c r="E774" s="108"/>
      <c r="F774" s="108"/>
    </row>
    <row r="775" spans="1:6" x14ac:dyDescent="0.55000000000000004">
      <c r="A775" s="108" t="s">
        <v>2735</v>
      </c>
      <c r="B775" s="108">
        <f t="shared" si="12"/>
        <v>3572</v>
      </c>
      <c r="C775" s="158" t="s">
        <v>2736</v>
      </c>
      <c r="D775" s="158" t="s">
        <v>550</v>
      </c>
      <c r="E775" s="108"/>
      <c r="F775" s="108"/>
    </row>
    <row r="776" spans="1:6" x14ac:dyDescent="0.55000000000000004">
      <c r="A776" s="108" t="s">
        <v>2737</v>
      </c>
      <c r="B776" s="108">
        <f t="shared" si="12"/>
        <v>554</v>
      </c>
      <c r="C776" s="158" t="s">
        <v>2738</v>
      </c>
      <c r="D776" s="158" t="s">
        <v>550</v>
      </c>
      <c r="E776" s="108"/>
      <c r="F776" s="108"/>
    </row>
    <row r="777" spans="1:6" x14ac:dyDescent="0.55000000000000004">
      <c r="A777" s="108" t="s">
        <v>2739</v>
      </c>
      <c r="B777" s="108">
        <f t="shared" si="12"/>
        <v>556</v>
      </c>
      <c r="C777" s="158" t="s">
        <v>2740</v>
      </c>
      <c r="D777" s="158" t="s">
        <v>550</v>
      </c>
      <c r="E777" s="108"/>
      <c r="F777" s="108"/>
    </row>
    <row r="778" spans="1:6" x14ac:dyDescent="0.55000000000000004">
      <c r="A778" s="108" t="s">
        <v>2741</v>
      </c>
      <c r="B778" s="108">
        <f t="shared" si="12"/>
        <v>557</v>
      </c>
      <c r="C778" s="158" t="s">
        <v>2742</v>
      </c>
      <c r="D778" s="158" t="s">
        <v>550</v>
      </c>
      <c r="E778" s="108"/>
      <c r="F778" s="108"/>
    </row>
    <row r="779" spans="1:6" x14ac:dyDescent="0.55000000000000004">
      <c r="A779" s="108" t="s">
        <v>2743</v>
      </c>
      <c r="B779" s="108">
        <f t="shared" si="12"/>
        <v>558</v>
      </c>
      <c r="C779" s="158" t="s">
        <v>2744</v>
      </c>
      <c r="D779" s="158" t="s">
        <v>550</v>
      </c>
      <c r="E779" s="108"/>
      <c r="F779" s="108"/>
    </row>
    <row r="780" spans="1:6" x14ac:dyDescent="0.55000000000000004">
      <c r="A780" s="108" t="s">
        <v>2745</v>
      </c>
      <c r="B780" s="108">
        <f t="shared" si="12"/>
        <v>560</v>
      </c>
      <c r="C780" s="158" t="s">
        <v>2746</v>
      </c>
      <c r="D780" s="158" t="s">
        <v>550</v>
      </c>
      <c r="E780" s="108"/>
      <c r="F780" s="108"/>
    </row>
    <row r="781" spans="1:6" x14ac:dyDescent="0.55000000000000004">
      <c r="A781" s="108" t="s">
        <v>2747</v>
      </c>
      <c r="B781" s="108">
        <f t="shared" si="12"/>
        <v>561</v>
      </c>
      <c r="C781" s="158" t="s">
        <v>2748</v>
      </c>
      <c r="D781" s="158" t="s">
        <v>550</v>
      </c>
      <c r="E781" s="108"/>
      <c r="F781" s="108"/>
    </row>
    <row r="782" spans="1:6" x14ac:dyDescent="0.55000000000000004">
      <c r="A782" s="108" t="s">
        <v>2749</v>
      </c>
      <c r="B782" s="108">
        <f t="shared" si="12"/>
        <v>563</v>
      </c>
      <c r="C782" s="158" t="s">
        <v>2750</v>
      </c>
      <c r="D782" s="158" t="s">
        <v>550</v>
      </c>
      <c r="E782" s="108"/>
      <c r="F782" s="108"/>
    </row>
    <row r="783" spans="1:6" x14ac:dyDescent="0.55000000000000004">
      <c r="A783" s="108" t="s">
        <v>2751</v>
      </c>
      <c r="B783" s="108">
        <f t="shared" si="12"/>
        <v>564</v>
      </c>
      <c r="C783" s="158" t="s">
        <v>2752</v>
      </c>
      <c r="D783" s="158" t="s">
        <v>550</v>
      </c>
      <c r="E783" s="108"/>
      <c r="F783" s="108"/>
    </row>
    <row r="784" spans="1:6" x14ac:dyDescent="0.55000000000000004">
      <c r="A784" s="108" t="s">
        <v>2753</v>
      </c>
      <c r="B784" s="108">
        <f t="shared" si="12"/>
        <v>565</v>
      </c>
      <c r="C784" s="158" t="s">
        <v>2754</v>
      </c>
      <c r="D784" s="158" t="s">
        <v>550</v>
      </c>
      <c r="E784" s="108"/>
      <c r="F784" s="108"/>
    </row>
    <row r="785" spans="1:6" x14ac:dyDescent="0.55000000000000004">
      <c r="A785" s="108" t="s">
        <v>2755</v>
      </c>
      <c r="B785" s="108">
        <f t="shared" si="12"/>
        <v>569</v>
      </c>
      <c r="C785" s="158" t="s">
        <v>2756</v>
      </c>
      <c r="D785" s="158" t="s">
        <v>550</v>
      </c>
      <c r="E785" s="108"/>
      <c r="F785" s="108"/>
    </row>
    <row r="786" spans="1:6" x14ac:dyDescent="0.55000000000000004">
      <c r="A786" s="108" t="s">
        <v>2757</v>
      </c>
      <c r="B786" s="108">
        <f t="shared" si="12"/>
        <v>570</v>
      </c>
      <c r="C786" s="158" t="s">
        <v>2758</v>
      </c>
      <c r="D786" s="158" t="s">
        <v>550</v>
      </c>
      <c r="E786" s="108"/>
      <c r="F786" s="108"/>
    </row>
    <row r="787" spans="1:6" x14ac:dyDescent="0.55000000000000004">
      <c r="A787" s="108" t="s">
        <v>2759</v>
      </c>
      <c r="B787" s="108">
        <f t="shared" si="12"/>
        <v>572</v>
      </c>
      <c r="C787" s="158" t="s">
        <v>2760</v>
      </c>
      <c r="D787" s="158" t="s">
        <v>550</v>
      </c>
      <c r="E787" s="108"/>
      <c r="F787" s="108"/>
    </row>
    <row r="788" spans="1:6" x14ac:dyDescent="0.55000000000000004">
      <c r="A788" s="108" t="s">
        <v>2761</v>
      </c>
      <c r="B788" s="108">
        <f t="shared" si="12"/>
        <v>573</v>
      </c>
      <c r="C788" s="158" t="s">
        <v>2762</v>
      </c>
      <c r="D788" s="158" t="s">
        <v>550</v>
      </c>
      <c r="E788" s="108"/>
      <c r="F788" s="108"/>
    </row>
    <row r="789" spans="1:6" x14ac:dyDescent="0.55000000000000004">
      <c r="A789" s="108" t="s">
        <v>2763</v>
      </c>
      <c r="B789" s="108">
        <f t="shared" si="12"/>
        <v>574</v>
      </c>
      <c r="C789" s="158" t="s">
        <v>2764</v>
      </c>
      <c r="D789" s="158" t="s">
        <v>550</v>
      </c>
      <c r="E789" s="108"/>
      <c r="F789" s="108"/>
    </row>
    <row r="790" spans="1:6" x14ac:dyDescent="0.55000000000000004">
      <c r="A790" s="108" t="s">
        <v>2765</v>
      </c>
      <c r="B790" s="108">
        <f t="shared" si="12"/>
        <v>575</v>
      </c>
      <c r="C790" s="158" t="s">
        <v>2766</v>
      </c>
      <c r="D790" s="158" t="s">
        <v>550</v>
      </c>
      <c r="E790" s="108"/>
      <c r="F790" s="108"/>
    </row>
    <row r="791" spans="1:6" x14ac:dyDescent="0.55000000000000004">
      <c r="A791" s="108" t="s">
        <v>2767</v>
      </c>
      <c r="B791" s="108">
        <f t="shared" si="12"/>
        <v>576</v>
      </c>
      <c r="C791" s="158" t="s">
        <v>2768</v>
      </c>
      <c r="D791" s="158" t="s">
        <v>550</v>
      </c>
      <c r="E791" s="108"/>
      <c r="F791" s="108"/>
    </row>
    <row r="792" spans="1:6" x14ac:dyDescent="0.55000000000000004">
      <c r="A792" s="108" t="s">
        <v>2769</v>
      </c>
      <c r="B792" s="108">
        <f t="shared" si="12"/>
        <v>579</v>
      </c>
      <c r="C792" s="158" t="s">
        <v>2770</v>
      </c>
      <c r="D792" s="158" t="s">
        <v>550</v>
      </c>
      <c r="E792" s="108"/>
      <c r="F792" s="108"/>
    </row>
    <row r="793" spans="1:6" x14ac:dyDescent="0.55000000000000004">
      <c r="A793" s="108" t="s">
        <v>2771</v>
      </c>
      <c r="B793" s="108">
        <f t="shared" si="12"/>
        <v>580</v>
      </c>
      <c r="C793" s="158" t="s">
        <v>2772</v>
      </c>
      <c r="D793" s="158" t="s">
        <v>550</v>
      </c>
      <c r="E793" s="108"/>
      <c r="F793" s="108"/>
    </row>
    <row r="794" spans="1:6" x14ac:dyDescent="0.55000000000000004">
      <c r="A794" s="108" t="s">
        <v>2773</v>
      </c>
      <c r="B794" s="108">
        <f t="shared" si="12"/>
        <v>581</v>
      </c>
      <c r="C794" s="158" t="s">
        <v>2774</v>
      </c>
      <c r="D794" s="158" t="s">
        <v>550</v>
      </c>
      <c r="E794" s="108"/>
      <c r="F794" s="108"/>
    </row>
    <row r="795" spans="1:6" x14ac:dyDescent="0.55000000000000004">
      <c r="A795" s="108" t="s">
        <v>2775</v>
      </c>
      <c r="B795" s="108">
        <f t="shared" si="12"/>
        <v>583</v>
      </c>
      <c r="C795" s="158" t="s">
        <v>2776</v>
      </c>
      <c r="D795" s="158" t="s">
        <v>550</v>
      </c>
      <c r="E795" s="108"/>
      <c r="F795" s="108"/>
    </row>
    <row r="796" spans="1:6" x14ac:dyDescent="0.55000000000000004">
      <c r="A796" s="108" t="s">
        <v>2777</v>
      </c>
      <c r="B796" s="108">
        <f t="shared" si="12"/>
        <v>584</v>
      </c>
      <c r="C796" s="158" t="s">
        <v>2778</v>
      </c>
      <c r="D796" s="158" t="s">
        <v>550</v>
      </c>
      <c r="E796" s="108"/>
      <c r="F796" s="108"/>
    </row>
    <row r="797" spans="1:6" x14ac:dyDescent="0.55000000000000004">
      <c r="A797" s="108" t="s">
        <v>2779</v>
      </c>
      <c r="B797" s="108">
        <f t="shared" si="12"/>
        <v>587</v>
      </c>
      <c r="C797" s="158" t="s">
        <v>2780</v>
      </c>
      <c r="D797" s="158" t="s">
        <v>550</v>
      </c>
      <c r="E797" s="108"/>
      <c r="F797" s="108"/>
    </row>
    <row r="798" spans="1:6" x14ac:dyDescent="0.55000000000000004">
      <c r="A798" s="108" t="s">
        <v>2781</v>
      </c>
      <c r="B798" s="108">
        <f t="shared" si="12"/>
        <v>588</v>
      </c>
      <c r="C798" s="158" t="s">
        <v>2782</v>
      </c>
      <c r="D798" s="158" t="s">
        <v>550</v>
      </c>
      <c r="E798" s="108"/>
      <c r="F798" s="108"/>
    </row>
    <row r="799" spans="1:6" x14ac:dyDescent="0.55000000000000004">
      <c r="A799" s="108" t="s">
        <v>2783</v>
      </c>
      <c r="B799" s="108">
        <f t="shared" si="12"/>
        <v>599</v>
      </c>
      <c r="C799" s="158" t="s">
        <v>2784</v>
      </c>
      <c r="D799" s="158" t="s">
        <v>550</v>
      </c>
      <c r="E799" s="108"/>
      <c r="F799" s="108"/>
    </row>
    <row r="800" spans="1:6" x14ac:dyDescent="0.55000000000000004">
      <c r="A800" s="108" t="s">
        <v>2785</v>
      </c>
      <c r="B800" s="108">
        <f t="shared" si="12"/>
        <v>589</v>
      </c>
      <c r="C800" s="158" t="s">
        <v>2786</v>
      </c>
      <c r="D800" s="158" t="s">
        <v>550</v>
      </c>
      <c r="E800" s="108"/>
      <c r="F800" s="108"/>
    </row>
    <row r="801" spans="1:6" x14ac:dyDescent="0.55000000000000004">
      <c r="A801" s="108" t="s">
        <v>2787</v>
      </c>
      <c r="B801" s="108">
        <f t="shared" si="12"/>
        <v>592</v>
      </c>
      <c r="C801" s="158" t="s">
        <v>2788</v>
      </c>
      <c r="D801" s="158" t="s">
        <v>550</v>
      </c>
      <c r="E801" s="108"/>
      <c r="F801" s="108"/>
    </row>
    <row r="802" spans="1:6" x14ac:dyDescent="0.55000000000000004">
      <c r="A802" s="108" t="s">
        <v>2789</v>
      </c>
      <c r="B802" s="108">
        <f t="shared" si="12"/>
        <v>593</v>
      </c>
      <c r="C802" s="158" t="s">
        <v>2790</v>
      </c>
      <c r="D802" s="158" t="s">
        <v>550</v>
      </c>
      <c r="E802" s="108"/>
      <c r="F802" s="108"/>
    </row>
    <row r="803" spans="1:6" x14ac:dyDescent="0.55000000000000004">
      <c r="A803" s="108" t="s">
        <v>2791</v>
      </c>
      <c r="B803" s="108">
        <f t="shared" si="12"/>
        <v>595</v>
      </c>
      <c r="C803" s="158" t="s">
        <v>2792</v>
      </c>
      <c r="D803" s="158" t="s">
        <v>550</v>
      </c>
      <c r="E803" s="108"/>
      <c r="F803" s="108"/>
    </row>
    <row r="804" spans="1:6" x14ac:dyDescent="0.55000000000000004">
      <c r="A804" s="108" t="s">
        <v>2793</v>
      </c>
      <c r="B804" s="108">
        <f t="shared" si="12"/>
        <v>596</v>
      </c>
      <c r="C804" s="158" t="s">
        <v>2794</v>
      </c>
      <c r="D804" s="158" t="s">
        <v>550</v>
      </c>
      <c r="E804" s="108"/>
      <c r="F804" s="108"/>
    </row>
    <row r="805" spans="1:6" x14ac:dyDescent="0.55000000000000004">
      <c r="A805" s="108" t="s">
        <v>2795</v>
      </c>
      <c r="B805" s="108">
        <f t="shared" si="12"/>
        <v>597</v>
      </c>
      <c r="C805" s="158" t="s">
        <v>2796</v>
      </c>
      <c r="D805" s="158" t="s">
        <v>550</v>
      </c>
      <c r="E805" s="108"/>
      <c r="F805" s="108"/>
    </row>
    <row r="806" spans="1:6" x14ac:dyDescent="0.55000000000000004">
      <c r="A806" s="108" t="s">
        <v>2797</v>
      </c>
      <c r="B806" s="108">
        <f t="shared" si="12"/>
        <v>598</v>
      </c>
      <c r="C806" s="158" t="s">
        <v>1803</v>
      </c>
      <c r="D806" s="158" t="s">
        <v>550</v>
      </c>
      <c r="E806" s="108"/>
      <c r="F806" s="108"/>
    </row>
    <row r="807" spans="1:6" x14ac:dyDescent="0.55000000000000004">
      <c r="A807" s="108" t="s">
        <v>2798</v>
      </c>
      <c r="B807" s="108">
        <f t="shared" si="12"/>
        <v>1677</v>
      </c>
      <c r="C807" s="158" t="s">
        <v>2799</v>
      </c>
      <c r="D807" s="158" t="s">
        <v>556</v>
      </c>
      <c r="E807" s="108"/>
      <c r="F807" s="108"/>
    </row>
    <row r="808" spans="1:6" x14ac:dyDescent="0.55000000000000004">
      <c r="A808" s="108" t="s">
        <v>2800</v>
      </c>
      <c r="B808" s="108">
        <f t="shared" si="12"/>
        <v>1678</v>
      </c>
      <c r="C808" s="158" t="s">
        <v>2801</v>
      </c>
      <c r="D808" s="158" t="s">
        <v>556</v>
      </c>
      <c r="E808" s="108"/>
      <c r="F808" s="108"/>
    </row>
    <row r="809" spans="1:6" x14ac:dyDescent="0.55000000000000004">
      <c r="A809" s="108" t="s">
        <v>2802</v>
      </c>
      <c r="B809" s="108">
        <f t="shared" si="12"/>
        <v>1679</v>
      </c>
      <c r="C809" s="158" t="s">
        <v>2803</v>
      </c>
      <c r="D809" s="158" t="s">
        <v>556</v>
      </c>
      <c r="E809" s="108"/>
      <c r="F809" s="108"/>
    </row>
    <row r="810" spans="1:6" x14ac:dyDescent="0.55000000000000004">
      <c r="A810" s="108" t="s">
        <v>2804</v>
      </c>
      <c r="B810" s="108">
        <f t="shared" si="12"/>
        <v>1680</v>
      </c>
      <c r="C810" s="158" t="s">
        <v>2805</v>
      </c>
      <c r="D810" s="158" t="s">
        <v>556</v>
      </c>
      <c r="E810" s="108"/>
      <c r="F810" s="108"/>
    </row>
    <row r="811" spans="1:6" x14ac:dyDescent="0.55000000000000004">
      <c r="A811" s="108" t="s">
        <v>2806</v>
      </c>
      <c r="B811" s="108">
        <f t="shared" si="12"/>
        <v>1681</v>
      </c>
      <c r="C811" s="158" t="s">
        <v>2807</v>
      </c>
      <c r="D811" s="158" t="s">
        <v>556</v>
      </c>
      <c r="E811" s="108"/>
      <c r="F811" s="108"/>
    </row>
    <row r="812" spans="1:6" x14ac:dyDescent="0.55000000000000004">
      <c r="A812" s="108" t="s">
        <v>2808</v>
      </c>
      <c r="B812" s="108">
        <f t="shared" si="12"/>
        <v>1682</v>
      </c>
      <c r="C812" s="158" t="s">
        <v>2809</v>
      </c>
      <c r="D812" s="158" t="s">
        <v>556</v>
      </c>
      <c r="E812" s="108"/>
      <c r="F812" s="108"/>
    </row>
    <row r="813" spans="1:6" x14ac:dyDescent="0.55000000000000004">
      <c r="A813" s="108" t="s">
        <v>2810</v>
      </c>
      <c r="B813" s="108">
        <f t="shared" si="12"/>
        <v>1683</v>
      </c>
      <c r="C813" s="158" t="s">
        <v>2811</v>
      </c>
      <c r="D813" s="158" t="s">
        <v>556</v>
      </c>
      <c r="E813" s="108"/>
      <c r="F813" s="108"/>
    </row>
    <row r="814" spans="1:6" x14ac:dyDescent="0.55000000000000004">
      <c r="A814" s="108" t="s">
        <v>2812</v>
      </c>
      <c r="B814" s="108">
        <f t="shared" si="12"/>
        <v>1684</v>
      </c>
      <c r="C814" s="158" t="s">
        <v>2813</v>
      </c>
      <c r="D814" s="158" t="s">
        <v>556</v>
      </c>
      <c r="E814" s="108"/>
      <c r="F814" s="108"/>
    </row>
    <row r="815" spans="1:6" x14ac:dyDescent="0.55000000000000004">
      <c r="A815" s="108" t="s">
        <v>2814</v>
      </c>
      <c r="B815" s="108">
        <f t="shared" si="12"/>
        <v>1686</v>
      </c>
      <c r="C815" s="158" t="s">
        <v>1434</v>
      </c>
      <c r="D815" s="158" t="s">
        <v>556</v>
      </c>
      <c r="E815" s="108"/>
      <c r="F815" s="108"/>
    </row>
    <row r="816" spans="1:6" x14ac:dyDescent="0.55000000000000004">
      <c r="A816" s="108" t="s">
        <v>2815</v>
      </c>
      <c r="B816" s="108">
        <f t="shared" si="12"/>
        <v>3539</v>
      </c>
      <c r="C816" s="158" t="s">
        <v>2816</v>
      </c>
      <c r="D816" s="158" t="s">
        <v>562</v>
      </c>
      <c r="E816" s="108"/>
      <c r="F816" s="108"/>
    </row>
    <row r="817" spans="1:6" x14ac:dyDescent="0.55000000000000004">
      <c r="A817" s="108" t="s">
        <v>2817</v>
      </c>
      <c r="B817" s="108">
        <f t="shared" si="12"/>
        <v>1921</v>
      </c>
      <c r="C817" s="158" t="s">
        <v>2818</v>
      </c>
      <c r="D817" s="158" t="s">
        <v>562</v>
      </c>
      <c r="E817" s="108"/>
      <c r="F817" s="108"/>
    </row>
    <row r="818" spans="1:6" x14ac:dyDescent="0.55000000000000004">
      <c r="A818" s="108" t="s">
        <v>2819</v>
      </c>
      <c r="B818" s="108">
        <f t="shared" si="12"/>
        <v>1922</v>
      </c>
      <c r="C818" s="158" t="s">
        <v>2820</v>
      </c>
      <c r="D818" s="158" t="s">
        <v>562</v>
      </c>
      <c r="E818" s="108"/>
      <c r="F818" s="108"/>
    </row>
    <row r="819" spans="1:6" x14ac:dyDescent="0.55000000000000004">
      <c r="A819" s="108" t="s">
        <v>2821</v>
      </c>
      <c r="B819" s="108">
        <f t="shared" si="12"/>
        <v>1924</v>
      </c>
      <c r="C819" s="158" t="s">
        <v>2822</v>
      </c>
      <c r="D819" s="158" t="s">
        <v>562</v>
      </c>
      <c r="E819" s="108"/>
      <c r="F819" s="108"/>
    </row>
    <row r="820" spans="1:6" x14ac:dyDescent="0.55000000000000004">
      <c r="A820" s="108" t="s">
        <v>2823</v>
      </c>
      <c r="B820" s="108">
        <f t="shared" si="12"/>
        <v>1925</v>
      </c>
      <c r="C820" s="158" t="s">
        <v>2824</v>
      </c>
      <c r="D820" s="158" t="s">
        <v>562</v>
      </c>
      <c r="E820" s="108"/>
      <c r="F820" s="108"/>
    </row>
    <row r="821" spans="1:6" x14ac:dyDescent="0.55000000000000004">
      <c r="A821" s="108" t="s">
        <v>2825</v>
      </c>
      <c r="B821" s="108">
        <f t="shared" si="12"/>
        <v>1926</v>
      </c>
      <c r="C821" s="158" t="s">
        <v>2826</v>
      </c>
      <c r="D821" s="158" t="s">
        <v>562</v>
      </c>
      <c r="E821" s="108"/>
      <c r="F821" s="108"/>
    </row>
    <row r="822" spans="1:6" x14ac:dyDescent="0.55000000000000004">
      <c r="A822" s="108" t="s">
        <v>2827</v>
      </c>
      <c r="B822" s="108">
        <f t="shared" si="12"/>
        <v>1927</v>
      </c>
      <c r="C822" s="158" t="s">
        <v>2828</v>
      </c>
      <c r="D822" s="158" t="s">
        <v>562</v>
      </c>
      <c r="E822" s="108"/>
      <c r="F822" s="108"/>
    </row>
    <row r="823" spans="1:6" x14ac:dyDescent="0.55000000000000004">
      <c r="A823" s="108" t="s">
        <v>2829</v>
      </c>
      <c r="B823" s="108">
        <f t="shared" si="12"/>
        <v>1928</v>
      </c>
      <c r="C823" s="158" t="s">
        <v>2830</v>
      </c>
      <c r="D823" s="158" t="s">
        <v>562</v>
      </c>
      <c r="E823" s="108"/>
      <c r="F823" s="108"/>
    </row>
    <row r="824" spans="1:6" x14ac:dyDescent="0.55000000000000004">
      <c r="A824" s="108" t="s">
        <v>2831</v>
      </c>
      <c r="B824" s="108">
        <f t="shared" si="12"/>
        <v>1930</v>
      </c>
      <c r="C824" s="158" t="s">
        <v>2832</v>
      </c>
      <c r="D824" s="158" t="s">
        <v>562</v>
      </c>
      <c r="E824" s="108"/>
      <c r="F824" s="108"/>
    </row>
    <row r="825" spans="1:6" x14ac:dyDescent="0.55000000000000004">
      <c r="A825" s="108" t="s">
        <v>2833</v>
      </c>
      <c r="B825" s="108">
        <f t="shared" si="12"/>
        <v>1934</v>
      </c>
      <c r="C825" s="158" t="s">
        <v>2834</v>
      </c>
      <c r="D825" s="158" t="s">
        <v>566</v>
      </c>
      <c r="E825" s="108"/>
      <c r="F825" s="108"/>
    </row>
    <row r="826" spans="1:6" x14ac:dyDescent="0.55000000000000004">
      <c r="A826" s="108" t="s">
        <v>2835</v>
      </c>
      <c r="B826" s="108">
        <f t="shared" si="12"/>
        <v>1935</v>
      </c>
      <c r="C826" s="158" t="s">
        <v>2836</v>
      </c>
      <c r="D826" s="158" t="s">
        <v>566</v>
      </c>
      <c r="E826" s="108"/>
      <c r="F826" s="108"/>
    </row>
    <row r="827" spans="1:6" x14ac:dyDescent="0.55000000000000004">
      <c r="A827" s="108" t="s">
        <v>2837</v>
      </c>
      <c r="B827" s="108">
        <f t="shared" si="12"/>
        <v>1937</v>
      </c>
      <c r="C827" s="158" t="s">
        <v>2838</v>
      </c>
      <c r="D827" s="158" t="s">
        <v>566</v>
      </c>
      <c r="E827" s="108"/>
      <c r="F827" s="108"/>
    </row>
    <row r="828" spans="1:6" x14ac:dyDescent="0.55000000000000004">
      <c r="A828" s="108" t="s">
        <v>2839</v>
      </c>
      <c r="B828" s="108">
        <f t="shared" si="12"/>
        <v>1939</v>
      </c>
      <c r="C828" s="158" t="s">
        <v>2840</v>
      </c>
      <c r="D828" s="158" t="s">
        <v>566</v>
      </c>
      <c r="E828" s="108"/>
      <c r="F828" s="108"/>
    </row>
    <row r="829" spans="1:6" x14ac:dyDescent="0.55000000000000004">
      <c r="A829" s="108" t="s">
        <v>2841</v>
      </c>
      <c r="B829" s="108">
        <f t="shared" si="12"/>
        <v>1941</v>
      </c>
      <c r="C829" s="158" t="s">
        <v>2842</v>
      </c>
      <c r="D829" s="158" t="s">
        <v>566</v>
      </c>
      <c r="E829" s="108"/>
      <c r="F829" s="108"/>
    </row>
    <row r="830" spans="1:6" x14ac:dyDescent="0.55000000000000004">
      <c r="A830" s="108" t="s">
        <v>2843</v>
      </c>
      <c r="B830" s="108">
        <f t="shared" si="12"/>
        <v>1943</v>
      </c>
      <c r="C830" s="158" t="s">
        <v>2844</v>
      </c>
      <c r="D830" s="158" t="s">
        <v>566</v>
      </c>
      <c r="E830" s="108"/>
      <c r="F830" s="108"/>
    </row>
    <row r="831" spans="1:6" x14ac:dyDescent="0.55000000000000004">
      <c r="A831" s="108" t="s">
        <v>2845</v>
      </c>
      <c r="B831" s="108">
        <f t="shared" si="12"/>
        <v>1944</v>
      </c>
      <c r="C831" s="158" t="s">
        <v>2846</v>
      </c>
      <c r="D831" s="158" t="s">
        <v>566</v>
      </c>
      <c r="E831" s="108"/>
      <c r="F831" s="108"/>
    </row>
    <row r="832" spans="1:6" x14ac:dyDescent="0.55000000000000004">
      <c r="A832" s="108" t="s">
        <v>2847</v>
      </c>
      <c r="B832" s="108">
        <f t="shared" si="12"/>
        <v>1946</v>
      </c>
      <c r="C832" s="158" t="s">
        <v>2848</v>
      </c>
      <c r="D832" s="158" t="s">
        <v>566</v>
      </c>
      <c r="E832" s="108"/>
      <c r="F832" s="108"/>
    </row>
    <row r="833" spans="1:6" x14ac:dyDescent="0.55000000000000004">
      <c r="A833" s="108" t="s">
        <v>2849</v>
      </c>
      <c r="B833" s="108">
        <f t="shared" si="12"/>
        <v>1947</v>
      </c>
      <c r="C833" s="158" t="s">
        <v>2850</v>
      </c>
      <c r="D833" s="158" t="s">
        <v>566</v>
      </c>
      <c r="E833" s="108"/>
      <c r="F833" s="108"/>
    </row>
    <row r="834" spans="1:6" x14ac:dyDescent="0.55000000000000004">
      <c r="A834" s="108" t="s">
        <v>2851</v>
      </c>
      <c r="B834" s="108">
        <f t="shared" si="12"/>
        <v>3700</v>
      </c>
      <c r="C834" s="158" t="s">
        <v>2852</v>
      </c>
      <c r="D834" s="158" t="s">
        <v>566</v>
      </c>
      <c r="E834" s="108"/>
      <c r="F834" s="108"/>
    </row>
    <row r="835" spans="1:6" x14ac:dyDescent="0.55000000000000004">
      <c r="A835" s="108" t="s">
        <v>2853</v>
      </c>
      <c r="B835" s="108">
        <f t="shared" ref="B835:B898" si="13">VALUE(RIGHT(A835,4))</f>
        <v>1951</v>
      </c>
      <c r="C835" s="158" t="s">
        <v>2854</v>
      </c>
      <c r="D835" s="158" t="s">
        <v>566</v>
      </c>
      <c r="E835" s="108"/>
      <c r="F835" s="108"/>
    </row>
    <row r="836" spans="1:6" x14ac:dyDescent="0.55000000000000004">
      <c r="A836" s="108" t="s">
        <v>2855</v>
      </c>
      <c r="B836" s="108">
        <f t="shared" si="13"/>
        <v>1952</v>
      </c>
      <c r="C836" s="158" t="s">
        <v>2856</v>
      </c>
      <c r="D836" s="158" t="s">
        <v>566</v>
      </c>
      <c r="E836" s="108"/>
      <c r="F836" s="108"/>
    </row>
    <row r="837" spans="1:6" x14ac:dyDescent="0.55000000000000004">
      <c r="A837" s="108" t="s">
        <v>2857</v>
      </c>
      <c r="B837" s="108">
        <f t="shared" si="13"/>
        <v>1954</v>
      </c>
      <c r="C837" s="158" t="s">
        <v>2858</v>
      </c>
      <c r="D837" s="158" t="s">
        <v>566</v>
      </c>
      <c r="E837" s="108"/>
      <c r="F837" s="108"/>
    </row>
    <row r="838" spans="1:6" x14ac:dyDescent="0.55000000000000004">
      <c r="A838" s="108" t="s">
        <v>2859</v>
      </c>
      <c r="B838" s="108">
        <f t="shared" si="13"/>
        <v>1955</v>
      </c>
      <c r="C838" s="158" t="s">
        <v>2860</v>
      </c>
      <c r="D838" s="158" t="s">
        <v>566</v>
      </c>
      <c r="E838" s="108"/>
      <c r="F838" s="108"/>
    </row>
    <row r="839" spans="1:6" x14ac:dyDescent="0.55000000000000004">
      <c r="A839" s="108" t="s">
        <v>2861</v>
      </c>
      <c r="B839" s="108">
        <f t="shared" si="13"/>
        <v>1956</v>
      </c>
      <c r="C839" s="158" t="s">
        <v>2862</v>
      </c>
      <c r="D839" s="158" t="s">
        <v>566</v>
      </c>
      <c r="E839" s="108"/>
      <c r="F839" s="108"/>
    </row>
    <row r="840" spans="1:6" x14ac:dyDescent="0.55000000000000004">
      <c r="A840" s="108" t="s">
        <v>2863</v>
      </c>
      <c r="B840" s="108">
        <f t="shared" si="13"/>
        <v>1957</v>
      </c>
      <c r="C840" s="158" t="s">
        <v>2864</v>
      </c>
      <c r="D840" s="158" t="s">
        <v>566</v>
      </c>
      <c r="E840" s="108"/>
      <c r="F840" s="108"/>
    </row>
    <row r="841" spans="1:6" x14ac:dyDescent="0.55000000000000004">
      <c r="A841" s="108" t="s">
        <v>2865</v>
      </c>
      <c r="B841" s="108">
        <f t="shared" si="13"/>
        <v>1959</v>
      </c>
      <c r="C841" s="158" t="s">
        <v>2866</v>
      </c>
      <c r="D841" s="158" t="s">
        <v>566</v>
      </c>
      <c r="E841" s="108"/>
      <c r="F841" s="108"/>
    </row>
    <row r="842" spans="1:6" x14ac:dyDescent="0.55000000000000004">
      <c r="A842" s="108" t="s">
        <v>2867</v>
      </c>
      <c r="B842" s="108">
        <f t="shared" si="13"/>
        <v>1960</v>
      </c>
      <c r="C842" s="158" t="s">
        <v>2868</v>
      </c>
      <c r="D842" s="158" t="s">
        <v>566</v>
      </c>
      <c r="E842" s="108"/>
      <c r="F842" s="108"/>
    </row>
    <row r="843" spans="1:6" x14ac:dyDescent="0.55000000000000004">
      <c r="A843" s="108" t="s">
        <v>2869</v>
      </c>
      <c r="B843" s="108">
        <f t="shared" si="13"/>
        <v>1961</v>
      </c>
      <c r="C843" s="158" t="s">
        <v>2044</v>
      </c>
      <c r="D843" s="158" t="s">
        <v>566</v>
      </c>
      <c r="E843" s="108"/>
      <c r="F843" s="108"/>
    </row>
    <row r="844" spans="1:6" x14ac:dyDescent="0.55000000000000004">
      <c r="A844" s="108" t="s">
        <v>2870</v>
      </c>
      <c r="B844" s="108">
        <f t="shared" si="13"/>
        <v>1962</v>
      </c>
      <c r="C844" s="158" t="s">
        <v>2871</v>
      </c>
      <c r="D844" s="158" t="s">
        <v>566</v>
      </c>
      <c r="E844" s="108"/>
      <c r="F844" s="108"/>
    </row>
    <row r="845" spans="1:6" x14ac:dyDescent="0.55000000000000004">
      <c r="A845" s="108" t="s">
        <v>2872</v>
      </c>
      <c r="B845" s="108">
        <f t="shared" si="13"/>
        <v>3657</v>
      </c>
      <c r="C845" s="158" t="s">
        <v>2873</v>
      </c>
      <c r="D845" s="158" t="s">
        <v>566</v>
      </c>
      <c r="E845" s="108"/>
      <c r="F845" s="108"/>
    </row>
    <row r="846" spans="1:6" x14ac:dyDescent="0.55000000000000004">
      <c r="A846" s="108" t="s">
        <v>2874</v>
      </c>
      <c r="B846" s="108">
        <f t="shared" si="13"/>
        <v>1964</v>
      </c>
      <c r="C846" s="158" t="s">
        <v>2875</v>
      </c>
      <c r="D846" s="158" t="s">
        <v>566</v>
      </c>
      <c r="E846" s="108"/>
      <c r="F846" s="108"/>
    </row>
    <row r="847" spans="1:6" x14ac:dyDescent="0.55000000000000004">
      <c r="A847" s="108" t="s">
        <v>2876</v>
      </c>
      <c r="B847" s="108">
        <f t="shared" si="13"/>
        <v>1966</v>
      </c>
      <c r="C847" s="158" t="s">
        <v>2877</v>
      </c>
      <c r="D847" s="158" t="s">
        <v>566</v>
      </c>
      <c r="E847" s="108"/>
      <c r="F847" s="108"/>
    </row>
    <row r="848" spans="1:6" x14ac:dyDescent="0.55000000000000004">
      <c r="A848" s="108" t="s">
        <v>2878</v>
      </c>
      <c r="B848" s="108">
        <f t="shared" si="13"/>
        <v>1967</v>
      </c>
      <c r="C848" s="158" t="s">
        <v>2879</v>
      </c>
      <c r="D848" s="158" t="s">
        <v>566</v>
      </c>
      <c r="E848" s="108"/>
      <c r="F848" s="108"/>
    </row>
    <row r="849" spans="1:6" x14ac:dyDescent="0.55000000000000004">
      <c r="A849" s="108" t="s">
        <v>2880</v>
      </c>
      <c r="B849" s="108">
        <f t="shared" si="13"/>
        <v>1969</v>
      </c>
      <c r="C849" s="158" t="s">
        <v>2881</v>
      </c>
      <c r="D849" s="158" t="s">
        <v>566</v>
      </c>
      <c r="E849" s="108"/>
      <c r="F849" s="108"/>
    </row>
    <row r="850" spans="1:6" x14ac:dyDescent="0.55000000000000004">
      <c r="A850" s="108" t="s">
        <v>2882</v>
      </c>
      <c r="B850" s="108">
        <f t="shared" si="13"/>
        <v>1970</v>
      </c>
      <c r="C850" s="158" t="s">
        <v>2883</v>
      </c>
      <c r="D850" s="158" t="s">
        <v>566</v>
      </c>
      <c r="E850" s="108"/>
      <c r="F850" s="108"/>
    </row>
    <row r="851" spans="1:6" x14ac:dyDescent="0.55000000000000004">
      <c r="A851" s="108" t="s">
        <v>2884</v>
      </c>
      <c r="B851" s="108">
        <f t="shared" si="13"/>
        <v>1974</v>
      </c>
      <c r="C851" s="158" t="s">
        <v>2885</v>
      </c>
      <c r="D851" s="158" t="s">
        <v>566</v>
      </c>
      <c r="E851" s="108"/>
      <c r="F851" s="108"/>
    </row>
    <row r="852" spans="1:6" x14ac:dyDescent="0.55000000000000004">
      <c r="A852" s="108" t="s">
        <v>2886</v>
      </c>
      <c r="B852" s="108">
        <f t="shared" si="13"/>
        <v>3715</v>
      </c>
      <c r="C852" s="158" t="s">
        <v>2887</v>
      </c>
      <c r="D852" s="158" t="s">
        <v>566</v>
      </c>
      <c r="E852" s="108"/>
      <c r="F852" s="108"/>
    </row>
    <row r="853" spans="1:6" x14ac:dyDescent="0.55000000000000004">
      <c r="A853" s="108" t="s">
        <v>2888</v>
      </c>
      <c r="B853" s="108">
        <f t="shared" si="13"/>
        <v>3622</v>
      </c>
      <c r="C853" s="158" t="s">
        <v>2889</v>
      </c>
      <c r="D853" s="158" t="s">
        <v>566</v>
      </c>
      <c r="E853" s="108"/>
      <c r="F853" s="108"/>
    </row>
    <row r="854" spans="1:6" x14ac:dyDescent="0.55000000000000004">
      <c r="A854" s="108" t="s">
        <v>2890</v>
      </c>
      <c r="B854" s="108">
        <f t="shared" si="13"/>
        <v>3711</v>
      </c>
      <c r="C854" s="158" t="s">
        <v>2891</v>
      </c>
      <c r="D854" s="158" t="s">
        <v>566</v>
      </c>
      <c r="E854" s="108"/>
      <c r="F854" s="108"/>
    </row>
    <row r="855" spans="1:6" x14ac:dyDescent="0.55000000000000004">
      <c r="A855" s="108" t="s">
        <v>2892</v>
      </c>
      <c r="B855" s="108">
        <f t="shared" si="13"/>
        <v>1977</v>
      </c>
      <c r="C855" s="158" t="s">
        <v>2893</v>
      </c>
      <c r="D855" s="158" t="s">
        <v>566</v>
      </c>
      <c r="E855" s="108"/>
      <c r="F855" s="108"/>
    </row>
    <row r="856" spans="1:6" x14ac:dyDescent="0.55000000000000004">
      <c r="A856" s="108" t="s">
        <v>2894</v>
      </c>
      <c r="B856" s="108">
        <f t="shared" si="13"/>
        <v>1980</v>
      </c>
      <c r="C856" s="158" t="s">
        <v>2895</v>
      </c>
      <c r="D856" s="158" t="s">
        <v>566</v>
      </c>
      <c r="E856" s="108"/>
      <c r="F856" s="108"/>
    </row>
    <row r="857" spans="1:6" x14ac:dyDescent="0.55000000000000004">
      <c r="A857" s="108" t="s">
        <v>2896</v>
      </c>
      <c r="B857" s="108">
        <f t="shared" si="13"/>
        <v>1981</v>
      </c>
      <c r="C857" s="158" t="s">
        <v>2897</v>
      </c>
      <c r="D857" s="158" t="s">
        <v>566</v>
      </c>
      <c r="E857" s="108"/>
      <c r="F857" s="108"/>
    </row>
    <row r="858" spans="1:6" x14ac:dyDescent="0.55000000000000004">
      <c r="A858" s="108" t="s">
        <v>2898</v>
      </c>
      <c r="B858" s="108">
        <f t="shared" si="13"/>
        <v>1982</v>
      </c>
      <c r="C858" s="158" t="s">
        <v>2899</v>
      </c>
      <c r="D858" s="158" t="s">
        <v>566</v>
      </c>
      <c r="E858" s="108"/>
      <c r="F858" s="108"/>
    </row>
    <row r="859" spans="1:6" x14ac:dyDescent="0.55000000000000004">
      <c r="A859" s="108" t="s">
        <v>2900</v>
      </c>
      <c r="B859" s="108">
        <f t="shared" si="13"/>
        <v>1983</v>
      </c>
      <c r="C859" s="158" t="s">
        <v>2901</v>
      </c>
      <c r="D859" s="158" t="s">
        <v>566</v>
      </c>
      <c r="E859" s="108"/>
      <c r="F859" s="108"/>
    </row>
    <row r="860" spans="1:6" x14ac:dyDescent="0.55000000000000004">
      <c r="A860" s="108" t="s">
        <v>2902</v>
      </c>
      <c r="B860" s="108">
        <f t="shared" si="13"/>
        <v>1984</v>
      </c>
      <c r="C860" s="158" t="s">
        <v>2903</v>
      </c>
      <c r="D860" s="158" t="s">
        <v>566</v>
      </c>
      <c r="E860" s="108"/>
      <c r="F860" s="108"/>
    </row>
    <row r="861" spans="1:6" x14ac:dyDescent="0.55000000000000004">
      <c r="A861" s="108" t="s">
        <v>2904</v>
      </c>
      <c r="B861" s="108">
        <f t="shared" si="13"/>
        <v>1985</v>
      </c>
      <c r="C861" s="158" t="s">
        <v>2905</v>
      </c>
      <c r="D861" s="158" t="s">
        <v>566</v>
      </c>
      <c r="E861" s="108"/>
      <c r="F861" s="108"/>
    </row>
    <row r="862" spans="1:6" x14ac:dyDescent="0.55000000000000004">
      <c r="A862" s="108" t="s">
        <v>2906</v>
      </c>
      <c r="B862" s="108">
        <f t="shared" si="13"/>
        <v>1987</v>
      </c>
      <c r="C862" s="158" t="s">
        <v>2907</v>
      </c>
      <c r="D862" s="158" t="s">
        <v>566</v>
      </c>
      <c r="E862" s="108"/>
      <c r="F862" s="108"/>
    </row>
    <row r="863" spans="1:6" x14ac:dyDescent="0.55000000000000004">
      <c r="A863" s="108" t="s">
        <v>2908</v>
      </c>
      <c r="B863" s="108">
        <f t="shared" si="13"/>
        <v>1988</v>
      </c>
      <c r="C863" s="158" t="s">
        <v>2909</v>
      </c>
      <c r="D863" s="158" t="s">
        <v>566</v>
      </c>
      <c r="E863" s="108"/>
      <c r="F863" s="108"/>
    </row>
    <row r="864" spans="1:6" x14ac:dyDescent="0.55000000000000004">
      <c r="A864" s="108" t="s">
        <v>2910</v>
      </c>
      <c r="B864" s="108">
        <f t="shared" si="13"/>
        <v>1989</v>
      </c>
      <c r="C864" s="158" t="s">
        <v>2911</v>
      </c>
      <c r="D864" s="158" t="s">
        <v>566</v>
      </c>
      <c r="E864" s="108"/>
      <c r="F864" s="108"/>
    </row>
    <row r="865" spans="1:6" x14ac:dyDescent="0.55000000000000004">
      <c r="A865" s="108" t="s">
        <v>2912</v>
      </c>
      <c r="B865" s="108">
        <f t="shared" si="13"/>
        <v>1992</v>
      </c>
      <c r="C865" s="158" t="s">
        <v>2913</v>
      </c>
      <c r="D865" s="158" t="s">
        <v>566</v>
      </c>
      <c r="E865" s="108"/>
      <c r="F865" s="108"/>
    </row>
    <row r="866" spans="1:6" x14ac:dyDescent="0.55000000000000004">
      <c r="A866" s="108" t="s">
        <v>2914</v>
      </c>
      <c r="B866" s="108">
        <f t="shared" si="13"/>
        <v>1994</v>
      </c>
      <c r="C866" s="158" t="s">
        <v>2915</v>
      </c>
      <c r="D866" s="158" t="s">
        <v>566</v>
      </c>
      <c r="E866" s="108"/>
      <c r="F866" s="108"/>
    </row>
    <row r="867" spans="1:6" x14ac:dyDescent="0.55000000000000004">
      <c r="A867" s="108" t="s">
        <v>2916</v>
      </c>
      <c r="B867" s="108">
        <f t="shared" si="13"/>
        <v>4025</v>
      </c>
      <c r="C867" s="158" t="s">
        <v>2917</v>
      </c>
      <c r="D867" s="158" t="s">
        <v>566</v>
      </c>
      <c r="E867" s="108"/>
      <c r="F867" s="108"/>
    </row>
    <row r="868" spans="1:6" x14ac:dyDescent="0.55000000000000004">
      <c r="A868" s="108" t="s">
        <v>2918</v>
      </c>
      <c r="B868" s="108">
        <f t="shared" si="13"/>
        <v>1995</v>
      </c>
      <c r="C868" s="158" t="s">
        <v>2919</v>
      </c>
      <c r="D868" s="158" t="s">
        <v>566</v>
      </c>
      <c r="E868" s="108"/>
      <c r="F868" s="108"/>
    </row>
    <row r="869" spans="1:6" x14ac:dyDescent="0.55000000000000004">
      <c r="A869" s="108" t="s">
        <v>2920</v>
      </c>
      <c r="B869" s="108">
        <f t="shared" si="13"/>
        <v>1996</v>
      </c>
      <c r="C869" s="158" t="s">
        <v>2921</v>
      </c>
      <c r="D869" s="158" t="s">
        <v>566</v>
      </c>
      <c r="E869" s="108"/>
      <c r="F869" s="108"/>
    </row>
    <row r="870" spans="1:6" x14ac:dyDescent="0.55000000000000004">
      <c r="A870" s="108" t="s">
        <v>2922</v>
      </c>
      <c r="B870" s="108">
        <f t="shared" si="13"/>
        <v>1999</v>
      </c>
      <c r="C870" s="158" t="s">
        <v>2923</v>
      </c>
      <c r="D870" s="158" t="s">
        <v>566</v>
      </c>
      <c r="E870" s="108"/>
      <c r="F870" s="108"/>
    </row>
    <row r="871" spans="1:6" x14ac:dyDescent="0.55000000000000004">
      <c r="A871" s="108" t="s">
        <v>2924</v>
      </c>
      <c r="B871" s="108">
        <f t="shared" si="13"/>
        <v>2001</v>
      </c>
      <c r="C871" s="158" t="s">
        <v>2925</v>
      </c>
      <c r="D871" s="158" t="s">
        <v>566</v>
      </c>
      <c r="E871" s="108"/>
      <c r="F871" s="108"/>
    </row>
    <row r="872" spans="1:6" x14ac:dyDescent="0.55000000000000004">
      <c r="A872" s="108" t="s">
        <v>2926</v>
      </c>
      <c r="B872" s="108">
        <f t="shared" si="13"/>
        <v>2002</v>
      </c>
      <c r="C872" s="158" t="s">
        <v>2927</v>
      </c>
      <c r="D872" s="158" t="s">
        <v>566</v>
      </c>
      <c r="E872" s="108"/>
      <c r="F872" s="108"/>
    </row>
    <row r="873" spans="1:6" x14ac:dyDescent="0.55000000000000004">
      <c r="A873" s="108" t="s">
        <v>2928</v>
      </c>
      <c r="B873" s="108">
        <f t="shared" si="13"/>
        <v>2003</v>
      </c>
      <c r="C873" s="158" t="s">
        <v>2929</v>
      </c>
      <c r="D873" s="158" t="s">
        <v>566</v>
      </c>
      <c r="E873" s="108"/>
      <c r="F873" s="108"/>
    </row>
    <row r="874" spans="1:6" x14ac:dyDescent="0.55000000000000004">
      <c r="A874" s="108" t="s">
        <v>2930</v>
      </c>
      <c r="B874" s="108">
        <f t="shared" si="13"/>
        <v>2004</v>
      </c>
      <c r="C874" s="158" t="s">
        <v>2931</v>
      </c>
      <c r="D874" s="158" t="s">
        <v>566</v>
      </c>
      <c r="E874" s="108"/>
      <c r="F874" s="108"/>
    </row>
    <row r="875" spans="1:6" x14ac:dyDescent="0.55000000000000004">
      <c r="A875" s="108" t="s">
        <v>2932</v>
      </c>
      <c r="B875" s="108">
        <f t="shared" si="13"/>
        <v>2029</v>
      </c>
      <c r="C875" s="158" t="s">
        <v>2933</v>
      </c>
      <c r="D875" s="158" t="s">
        <v>566</v>
      </c>
      <c r="E875" s="108"/>
      <c r="F875" s="108"/>
    </row>
    <row r="876" spans="1:6" x14ac:dyDescent="0.55000000000000004">
      <c r="A876" s="108" t="s">
        <v>2934</v>
      </c>
      <c r="B876" s="108">
        <f t="shared" si="13"/>
        <v>2005</v>
      </c>
      <c r="C876" s="158" t="s">
        <v>2935</v>
      </c>
      <c r="D876" s="158" t="s">
        <v>566</v>
      </c>
      <c r="E876" s="108"/>
      <c r="F876" s="108"/>
    </row>
    <row r="877" spans="1:6" x14ac:dyDescent="0.55000000000000004">
      <c r="A877" s="108" t="s">
        <v>2936</v>
      </c>
      <c r="B877" s="108">
        <f t="shared" si="13"/>
        <v>2006</v>
      </c>
      <c r="C877" s="158" t="s">
        <v>2937</v>
      </c>
      <c r="D877" s="158" t="s">
        <v>566</v>
      </c>
      <c r="E877" s="108"/>
      <c r="F877" s="108"/>
    </row>
    <row r="878" spans="1:6" x14ac:dyDescent="0.55000000000000004">
      <c r="A878" s="108" t="s">
        <v>2938</v>
      </c>
      <c r="B878" s="108">
        <f t="shared" si="13"/>
        <v>2009</v>
      </c>
      <c r="C878" s="158" t="s">
        <v>2939</v>
      </c>
      <c r="D878" s="158" t="s">
        <v>566</v>
      </c>
      <c r="E878" s="108"/>
      <c r="F878" s="108"/>
    </row>
    <row r="879" spans="1:6" x14ac:dyDescent="0.55000000000000004">
      <c r="A879" s="108" t="s">
        <v>2940</v>
      </c>
      <c r="B879" s="108">
        <f t="shared" si="13"/>
        <v>2012</v>
      </c>
      <c r="C879" s="158" t="s">
        <v>2941</v>
      </c>
      <c r="D879" s="158" t="s">
        <v>566</v>
      </c>
      <c r="E879" s="108"/>
      <c r="F879" s="108"/>
    </row>
    <row r="880" spans="1:6" x14ac:dyDescent="0.55000000000000004">
      <c r="A880" s="108" t="s">
        <v>2942</v>
      </c>
      <c r="B880" s="108">
        <f t="shared" si="13"/>
        <v>2013</v>
      </c>
      <c r="C880" s="158" t="s">
        <v>2943</v>
      </c>
      <c r="D880" s="158" t="s">
        <v>566</v>
      </c>
      <c r="E880" s="108"/>
      <c r="F880" s="108"/>
    </row>
    <row r="881" spans="1:6" x14ac:dyDescent="0.55000000000000004">
      <c r="A881" s="108" t="s">
        <v>2944</v>
      </c>
      <c r="B881" s="108">
        <f t="shared" si="13"/>
        <v>2014</v>
      </c>
      <c r="C881" s="158" t="s">
        <v>2945</v>
      </c>
      <c r="D881" s="158" t="s">
        <v>566</v>
      </c>
      <c r="E881" s="108"/>
      <c r="F881" s="108"/>
    </row>
    <row r="882" spans="1:6" x14ac:dyDescent="0.55000000000000004">
      <c r="A882" s="108" t="s">
        <v>2946</v>
      </c>
      <c r="B882" s="108">
        <f t="shared" si="13"/>
        <v>2015</v>
      </c>
      <c r="C882" s="158" t="s">
        <v>2947</v>
      </c>
      <c r="D882" s="158" t="s">
        <v>566</v>
      </c>
      <c r="E882" s="108"/>
      <c r="F882" s="108"/>
    </row>
    <row r="883" spans="1:6" x14ac:dyDescent="0.55000000000000004">
      <c r="A883" s="108" t="s">
        <v>2948</v>
      </c>
      <c r="B883" s="108">
        <f t="shared" si="13"/>
        <v>2016</v>
      </c>
      <c r="C883" s="158" t="s">
        <v>2949</v>
      </c>
      <c r="D883" s="158" t="s">
        <v>566</v>
      </c>
      <c r="E883" s="108"/>
      <c r="F883" s="108"/>
    </row>
    <row r="884" spans="1:6" x14ac:dyDescent="0.55000000000000004">
      <c r="A884" s="108" t="s">
        <v>2950</v>
      </c>
      <c r="B884" s="108">
        <f t="shared" si="13"/>
        <v>1973</v>
      </c>
      <c r="C884" s="158" t="s">
        <v>2951</v>
      </c>
      <c r="D884" s="158" t="s">
        <v>566</v>
      </c>
      <c r="E884" s="108"/>
      <c r="F884" s="108"/>
    </row>
    <row r="885" spans="1:6" x14ac:dyDescent="0.55000000000000004">
      <c r="A885" s="108" t="s">
        <v>2952</v>
      </c>
      <c r="B885" s="108">
        <f t="shared" si="13"/>
        <v>2020</v>
      </c>
      <c r="C885" s="158" t="s">
        <v>2953</v>
      </c>
      <c r="D885" s="158" t="s">
        <v>566</v>
      </c>
      <c r="E885" s="108"/>
      <c r="F885" s="108"/>
    </row>
    <row r="886" spans="1:6" x14ac:dyDescent="0.55000000000000004">
      <c r="A886" s="108" t="s">
        <v>2954</v>
      </c>
      <c r="B886" s="108">
        <f t="shared" si="13"/>
        <v>2021</v>
      </c>
      <c r="C886" s="158" t="s">
        <v>2955</v>
      </c>
      <c r="D886" s="158" t="s">
        <v>566</v>
      </c>
      <c r="E886" s="108"/>
      <c r="F886" s="108"/>
    </row>
    <row r="887" spans="1:6" x14ac:dyDescent="0.55000000000000004">
      <c r="A887" s="108" t="s">
        <v>2956</v>
      </c>
      <c r="B887" s="108">
        <f t="shared" si="13"/>
        <v>2025</v>
      </c>
      <c r="C887" s="158" t="s">
        <v>2957</v>
      </c>
      <c r="D887" s="158" t="s">
        <v>566</v>
      </c>
      <c r="E887" s="108"/>
      <c r="F887" s="108"/>
    </row>
    <row r="888" spans="1:6" x14ac:dyDescent="0.55000000000000004">
      <c r="A888" s="108" t="s">
        <v>2958</v>
      </c>
      <c r="B888" s="108">
        <f t="shared" si="13"/>
        <v>2026</v>
      </c>
      <c r="C888" s="158" t="s">
        <v>2959</v>
      </c>
      <c r="D888" s="158" t="s">
        <v>566</v>
      </c>
      <c r="E888" s="108"/>
      <c r="F888" s="108"/>
    </row>
    <row r="889" spans="1:6" x14ac:dyDescent="0.55000000000000004">
      <c r="A889" s="108" t="s">
        <v>2960</v>
      </c>
      <c r="B889" s="108">
        <f t="shared" si="13"/>
        <v>2027</v>
      </c>
      <c r="C889" s="158" t="s">
        <v>2961</v>
      </c>
      <c r="D889" s="158" t="s">
        <v>566</v>
      </c>
      <c r="E889" s="108"/>
      <c r="F889" s="108"/>
    </row>
    <row r="890" spans="1:6" x14ac:dyDescent="0.55000000000000004">
      <c r="A890" s="108" t="s">
        <v>2962</v>
      </c>
      <c r="B890" s="108">
        <f t="shared" si="13"/>
        <v>2031</v>
      </c>
      <c r="C890" s="158" t="s">
        <v>2963</v>
      </c>
      <c r="D890" s="158" t="s">
        <v>566</v>
      </c>
      <c r="E890" s="108"/>
      <c r="F890" s="108"/>
    </row>
    <row r="891" spans="1:6" x14ac:dyDescent="0.55000000000000004">
      <c r="A891" s="108" t="s">
        <v>2964</v>
      </c>
      <c r="B891" s="108">
        <f t="shared" si="13"/>
        <v>2033</v>
      </c>
      <c r="C891" s="158" t="s">
        <v>2965</v>
      </c>
      <c r="D891" s="158" t="s">
        <v>566</v>
      </c>
      <c r="E891" s="108"/>
      <c r="F891" s="108"/>
    </row>
    <row r="892" spans="1:6" x14ac:dyDescent="0.55000000000000004">
      <c r="A892" s="108" t="s">
        <v>2966</v>
      </c>
      <c r="B892" s="108">
        <f t="shared" si="13"/>
        <v>2034</v>
      </c>
      <c r="C892" s="158" t="s">
        <v>2967</v>
      </c>
      <c r="D892" s="158" t="s">
        <v>566</v>
      </c>
      <c r="E892" s="108"/>
      <c r="F892" s="108"/>
    </row>
    <row r="893" spans="1:6" x14ac:dyDescent="0.55000000000000004">
      <c r="A893" s="108" t="s">
        <v>2968</v>
      </c>
      <c r="B893" s="108">
        <f t="shared" si="13"/>
        <v>2036</v>
      </c>
      <c r="C893" s="158" t="s">
        <v>2969</v>
      </c>
      <c r="D893" s="158" t="s">
        <v>566</v>
      </c>
      <c r="E893" s="108"/>
      <c r="F893" s="108"/>
    </row>
    <row r="894" spans="1:6" x14ac:dyDescent="0.55000000000000004">
      <c r="A894" s="108" t="s">
        <v>2970</v>
      </c>
      <c r="B894" s="108">
        <f t="shared" si="13"/>
        <v>1494</v>
      </c>
      <c r="C894" s="158" t="s">
        <v>2971</v>
      </c>
      <c r="D894" s="158" t="s">
        <v>573</v>
      </c>
      <c r="E894" s="108"/>
      <c r="F894" s="108"/>
    </row>
    <row r="895" spans="1:6" x14ac:dyDescent="0.55000000000000004">
      <c r="A895" s="108" t="s">
        <v>2972</v>
      </c>
      <c r="B895" s="108">
        <f t="shared" si="13"/>
        <v>1496</v>
      </c>
      <c r="C895" s="158" t="s">
        <v>2973</v>
      </c>
      <c r="D895" s="158" t="s">
        <v>573</v>
      </c>
      <c r="E895" s="108"/>
      <c r="F895" s="108"/>
    </row>
    <row r="896" spans="1:6" x14ac:dyDescent="0.55000000000000004">
      <c r="A896" s="108" t="s">
        <v>2974</v>
      </c>
      <c r="B896" s="108">
        <f t="shared" si="13"/>
        <v>1458</v>
      </c>
      <c r="C896" s="158" t="s">
        <v>2975</v>
      </c>
      <c r="D896" s="158" t="s">
        <v>573</v>
      </c>
      <c r="E896" s="108"/>
      <c r="F896" s="108"/>
    </row>
    <row r="897" spans="1:6" x14ac:dyDescent="0.55000000000000004">
      <c r="A897" s="108" t="s">
        <v>2976</v>
      </c>
      <c r="B897" s="108">
        <f t="shared" si="13"/>
        <v>1080</v>
      </c>
      <c r="C897" s="158" t="s">
        <v>2977</v>
      </c>
      <c r="D897" s="158" t="s">
        <v>573</v>
      </c>
      <c r="E897" s="108"/>
      <c r="F897" s="108"/>
    </row>
    <row r="898" spans="1:6" x14ac:dyDescent="0.55000000000000004">
      <c r="A898" s="108" t="s">
        <v>2978</v>
      </c>
      <c r="B898" s="108">
        <f t="shared" si="13"/>
        <v>1459</v>
      </c>
      <c r="C898" s="158" t="s">
        <v>2979</v>
      </c>
      <c r="D898" s="158" t="s">
        <v>573</v>
      </c>
      <c r="E898" s="108"/>
      <c r="F898" s="108"/>
    </row>
    <row r="899" spans="1:6" x14ac:dyDescent="0.55000000000000004">
      <c r="A899" s="108" t="s">
        <v>2980</v>
      </c>
      <c r="B899" s="108">
        <f t="shared" ref="B899:B962" si="14">VALUE(RIGHT(A899,4))</f>
        <v>1498</v>
      </c>
      <c r="C899" s="158" t="s">
        <v>2981</v>
      </c>
      <c r="D899" s="158" t="s">
        <v>573</v>
      </c>
      <c r="E899" s="108"/>
      <c r="F899" s="108"/>
    </row>
    <row r="900" spans="1:6" x14ac:dyDescent="0.55000000000000004">
      <c r="A900" s="108" t="s">
        <v>2982</v>
      </c>
      <c r="B900" s="108">
        <f t="shared" si="14"/>
        <v>1460</v>
      </c>
      <c r="C900" s="158" t="s">
        <v>2983</v>
      </c>
      <c r="D900" s="158" t="s">
        <v>573</v>
      </c>
      <c r="E900" s="108"/>
      <c r="F900" s="108"/>
    </row>
    <row r="901" spans="1:6" x14ac:dyDescent="0.55000000000000004">
      <c r="A901" s="108" t="s">
        <v>2984</v>
      </c>
      <c r="B901" s="108">
        <f t="shared" si="14"/>
        <v>1500</v>
      </c>
      <c r="C901" s="158" t="s">
        <v>2985</v>
      </c>
      <c r="D901" s="158" t="s">
        <v>573</v>
      </c>
      <c r="E901" s="108"/>
      <c r="F901" s="108"/>
    </row>
    <row r="902" spans="1:6" x14ac:dyDescent="0.55000000000000004">
      <c r="A902" s="108" t="s">
        <v>2986</v>
      </c>
      <c r="B902" s="108">
        <f t="shared" si="14"/>
        <v>1501</v>
      </c>
      <c r="C902" s="158" t="s">
        <v>2987</v>
      </c>
      <c r="D902" s="158" t="s">
        <v>573</v>
      </c>
      <c r="E902" s="108"/>
      <c r="F902" s="108"/>
    </row>
    <row r="903" spans="1:6" x14ac:dyDescent="0.55000000000000004">
      <c r="A903" s="108" t="s">
        <v>2988</v>
      </c>
      <c r="B903" s="108">
        <f t="shared" si="14"/>
        <v>1462</v>
      </c>
      <c r="C903" s="158" t="s">
        <v>2989</v>
      </c>
      <c r="D903" s="158" t="s">
        <v>573</v>
      </c>
      <c r="E903" s="108"/>
      <c r="F903" s="108"/>
    </row>
    <row r="904" spans="1:6" x14ac:dyDescent="0.55000000000000004">
      <c r="A904" s="108" t="s">
        <v>2990</v>
      </c>
      <c r="B904" s="108">
        <f t="shared" si="14"/>
        <v>1504</v>
      </c>
      <c r="C904" s="158" t="s">
        <v>2991</v>
      </c>
      <c r="D904" s="158" t="s">
        <v>573</v>
      </c>
      <c r="E904" s="108"/>
      <c r="F904" s="108"/>
    </row>
    <row r="905" spans="1:6" x14ac:dyDescent="0.55000000000000004">
      <c r="A905" s="108" t="s">
        <v>2992</v>
      </c>
      <c r="B905" s="108">
        <f t="shared" si="14"/>
        <v>1463</v>
      </c>
      <c r="C905" s="158" t="s">
        <v>2993</v>
      </c>
      <c r="D905" s="158" t="s">
        <v>573</v>
      </c>
      <c r="E905" s="108"/>
      <c r="F905" s="108"/>
    </row>
    <row r="906" spans="1:6" x14ac:dyDescent="0.55000000000000004">
      <c r="A906" s="108" t="s">
        <v>2994</v>
      </c>
      <c r="B906" s="108">
        <f t="shared" si="14"/>
        <v>1505</v>
      </c>
      <c r="C906" s="158" t="s">
        <v>2995</v>
      </c>
      <c r="D906" s="158" t="s">
        <v>573</v>
      </c>
      <c r="E906" s="108"/>
      <c r="F906" s="108"/>
    </row>
    <row r="907" spans="1:6" x14ac:dyDescent="0.55000000000000004">
      <c r="A907" s="108" t="s">
        <v>2996</v>
      </c>
      <c r="B907" s="108">
        <f t="shared" si="14"/>
        <v>1506</v>
      </c>
      <c r="C907" s="158" t="s">
        <v>2997</v>
      </c>
      <c r="D907" s="158" t="s">
        <v>573</v>
      </c>
      <c r="E907" s="108"/>
      <c r="F907" s="108"/>
    </row>
    <row r="908" spans="1:6" x14ac:dyDescent="0.55000000000000004">
      <c r="A908" s="108" t="s">
        <v>2998</v>
      </c>
      <c r="B908" s="108">
        <f t="shared" si="14"/>
        <v>100</v>
      </c>
      <c r="C908" s="158" t="s">
        <v>2999</v>
      </c>
      <c r="D908" s="158" t="s">
        <v>573</v>
      </c>
      <c r="E908" s="108"/>
      <c r="F908" s="108"/>
    </row>
    <row r="909" spans="1:6" x14ac:dyDescent="0.55000000000000004">
      <c r="A909" s="108" t="s">
        <v>3000</v>
      </c>
      <c r="B909" s="108">
        <f t="shared" si="14"/>
        <v>1507</v>
      </c>
      <c r="C909" s="158" t="s">
        <v>3001</v>
      </c>
      <c r="D909" s="158" t="s">
        <v>573</v>
      </c>
      <c r="E909" s="108"/>
      <c r="F909" s="108"/>
    </row>
    <row r="910" spans="1:6" x14ac:dyDescent="0.55000000000000004">
      <c r="A910" s="108" t="s">
        <v>3002</v>
      </c>
      <c r="B910" s="108">
        <f t="shared" si="14"/>
        <v>1522</v>
      </c>
      <c r="C910" s="158" t="s">
        <v>3003</v>
      </c>
      <c r="D910" s="158" t="s">
        <v>573</v>
      </c>
      <c r="E910" s="108"/>
      <c r="F910" s="108"/>
    </row>
    <row r="911" spans="1:6" x14ac:dyDescent="0.55000000000000004">
      <c r="A911" s="108" t="s">
        <v>3004</v>
      </c>
      <c r="B911" s="108">
        <f t="shared" si="14"/>
        <v>1508</v>
      </c>
      <c r="C911" s="158" t="s">
        <v>3005</v>
      </c>
      <c r="D911" s="158" t="s">
        <v>573</v>
      </c>
      <c r="E911" s="108"/>
      <c r="F911" s="108"/>
    </row>
    <row r="912" spans="1:6" x14ac:dyDescent="0.55000000000000004">
      <c r="A912" s="108" t="s">
        <v>3006</v>
      </c>
      <c r="B912" s="108">
        <f t="shared" si="14"/>
        <v>1468</v>
      </c>
      <c r="C912" s="158" t="s">
        <v>3007</v>
      </c>
      <c r="D912" s="158" t="s">
        <v>573</v>
      </c>
      <c r="E912" s="108"/>
      <c r="F912" s="108"/>
    </row>
    <row r="913" spans="1:6" x14ac:dyDescent="0.55000000000000004">
      <c r="A913" s="108" t="s">
        <v>3008</v>
      </c>
      <c r="B913" s="108">
        <f t="shared" si="14"/>
        <v>1469</v>
      </c>
      <c r="C913" s="158" t="s">
        <v>3009</v>
      </c>
      <c r="D913" s="158" t="s">
        <v>573</v>
      </c>
      <c r="E913" s="108"/>
      <c r="F913" s="108"/>
    </row>
    <row r="914" spans="1:6" x14ac:dyDescent="0.55000000000000004">
      <c r="A914" s="108" t="s">
        <v>3010</v>
      </c>
      <c r="B914" s="108">
        <f t="shared" si="14"/>
        <v>1521</v>
      </c>
      <c r="C914" s="158" t="s">
        <v>3011</v>
      </c>
      <c r="D914" s="158" t="s">
        <v>573</v>
      </c>
      <c r="E914" s="108"/>
      <c r="F914" s="108"/>
    </row>
    <row r="915" spans="1:6" x14ac:dyDescent="0.55000000000000004">
      <c r="A915" s="108" t="s">
        <v>3012</v>
      </c>
      <c r="B915" s="108">
        <f t="shared" si="14"/>
        <v>1510</v>
      </c>
      <c r="C915" s="158" t="s">
        <v>3013</v>
      </c>
      <c r="D915" s="158" t="s">
        <v>573</v>
      </c>
      <c r="E915" s="108"/>
      <c r="F915" s="108"/>
    </row>
    <row r="916" spans="1:6" x14ac:dyDescent="0.55000000000000004">
      <c r="A916" s="108" t="s">
        <v>3014</v>
      </c>
      <c r="B916" s="108">
        <f t="shared" si="14"/>
        <v>1511</v>
      </c>
      <c r="C916" s="158" t="s">
        <v>3015</v>
      </c>
      <c r="D916" s="158" t="s">
        <v>573</v>
      </c>
      <c r="E916" s="108"/>
      <c r="F916" s="108"/>
    </row>
    <row r="917" spans="1:6" x14ac:dyDescent="0.55000000000000004">
      <c r="A917" s="108" t="s">
        <v>3016</v>
      </c>
      <c r="B917" s="108">
        <f t="shared" si="14"/>
        <v>1512</v>
      </c>
      <c r="C917" s="158" t="s">
        <v>3017</v>
      </c>
      <c r="D917" s="158" t="s">
        <v>573</v>
      </c>
      <c r="E917" s="108"/>
      <c r="F917" s="108"/>
    </row>
    <row r="918" spans="1:6" x14ac:dyDescent="0.55000000000000004">
      <c r="A918" s="108" t="s">
        <v>3018</v>
      </c>
      <c r="B918" s="108">
        <f t="shared" si="14"/>
        <v>1514</v>
      </c>
      <c r="C918" s="158" t="s">
        <v>3019</v>
      </c>
      <c r="D918" s="158" t="s">
        <v>573</v>
      </c>
      <c r="E918" s="108"/>
      <c r="F918" s="108"/>
    </row>
    <row r="919" spans="1:6" x14ac:dyDescent="0.55000000000000004">
      <c r="A919" s="108" t="s">
        <v>3020</v>
      </c>
      <c r="B919" s="108">
        <f t="shared" si="14"/>
        <v>1492</v>
      </c>
      <c r="C919" s="158" t="s">
        <v>3021</v>
      </c>
      <c r="D919" s="158" t="s">
        <v>573</v>
      </c>
      <c r="E919" s="108"/>
      <c r="F919" s="108"/>
    </row>
    <row r="920" spans="1:6" x14ac:dyDescent="0.55000000000000004">
      <c r="A920" s="108" t="s">
        <v>3022</v>
      </c>
      <c r="B920" s="108">
        <f t="shared" si="14"/>
        <v>1471</v>
      </c>
      <c r="C920" s="158" t="s">
        <v>3023</v>
      </c>
      <c r="D920" s="158" t="s">
        <v>573</v>
      </c>
      <c r="E920" s="108"/>
      <c r="F920" s="108"/>
    </row>
    <row r="921" spans="1:6" x14ac:dyDescent="0.55000000000000004">
      <c r="A921" s="108" t="s">
        <v>3024</v>
      </c>
      <c r="B921" s="108">
        <f t="shared" si="14"/>
        <v>1493</v>
      </c>
      <c r="C921" s="158" t="s">
        <v>3025</v>
      </c>
      <c r="D921" s="158" t="s">
        <v>573</v>
      </c>
      <c r="E921" s="108"/>
      <c r="F921" s="108"/>
    </row>
    <row r="922" spans="1:6" x14ac:dyDescent="0.55000000000000004">
      <c r="A922" s="108" t="s">
        <v>3026</v>
      </c>
      <c r="B922" s="108">
        <f t="shared" si="14"/>
        <v>1473</v>
      </c>
      <c r="C922" s="158" t="s">
        <v>3027</v>
      </c>
      <c r="D922" s="158" t="s">
        <v>573</v>
      </c>
      <c r="E922" s="108"/>
      <c r="F922" s="108"/>
    </row>
    <row r="923" spans="1:6" x14ac:dyDescent="0.55000000000000004">
      <c r="A923" s="108" t="s">
        <v>3028</v>
      </c>
      <c r="B923" s="108">
        <f t="shared" si="14"/>
        <v>1474</v>
      </c>
      <c r="C923" s="158" t="s">
        <v>3029</v>
      </c>
      <c r="D923" s="158" t="s">
        <v>573</v>
      </c>
      <c r="E923" s="108"/>
      <c r="F923" s="108"/>
    </row>
    <row r="924" spans="1:6" x14ac:dyDescent="0.55000000000000004">
      <c r="A924" s="108" t="s">
        <v>3030</v>
      </c>
      <c r="B924" s="108">
        <f t="shared" si="14"/>
        <v>1475</v>
      </c>
      <c r="C924" s="158" t="s">
        <v>3031</v>
      </c>
      <c r="D924" s="158" t="s">
        <v>573</v>
      </c>
      <c r="E924" s="108"/>
      <c r="F924" s="108"/>
    </row>
    <row r="925" spans="1:6" x14ac:dyDescent="0.55000000000000004">
      <c r="A925" s="108" t="s">
        <v>3032</v>
      </c>
      <c r="B925" s="108">
        <f t="shared" si="14"/>
        <v>1476</v>
      </c>
      <c r="C925" s="158" t="s">
        <v>3033</v>
      </c>
      <c r="D925" s="158" t="s">
        <v>573</v>
      </c>
      <c r="E925" s="108"/>
      <c r="F925" s="108"/>
    </row>
    <row r="926" spans="1:6" x14ac:dyDescent="0.55000000000000004">
      <c r="A926" s="108" t="s">
        <v>3034</v>
      </c>
      <c r="B926" s="108">
        <f t="shared" si="14"/>
        <v>1478</v>
      </c>
      <c r="C926" s="158" t="s">
        <v>3035</v>
      </c>
      <c r="D926" s="158" t="s">
        <v>573</v>
      </c>
      <c r="E926" s="108"/>
      <c r="F926" s="108"/>
    </row>
    <row r="927" spans="1:6" x14ac:dyDescent="0.55000000000000004">
      <c r="A927" s="108" t="s">
        <v>3036</v>
      </c>
      <c r="B927" s="108">
        <f t="shared" si="14"/>
        <v>1479</v>
      </c>
      <c r="C927" s="158" t="s">
        <v>3037</v>
      </c>
      <c r="D927" s="158" t="s">
        <v>573</v>
      </c>
      <c r="E927" s="108"/>
      <c r="F927" s="108"/>
    </row>
    <row r="928" spans="1:6" x14ac:dyDescent="0.55000000000000004">
      <c r="A928" s="108" t="s">
        <v>3038</v>
      </c>
      <c r="B928" s="108">
        <f t="shared" si="14"/>
        <v>1480</v>
      </c>
      <c r="C928" s="158" t="s">
        <v>3039</v>
      </c>
      <c r="D928" s="158" t="s">
        <v>573</v>
      </c>
      <c r="E928" s="108"/>
      <c r="F928" s="108"/>
    </row>
    <row r="929" spans="1:6" x14ac:dyDescent="0.55000000000000004">
      <c r="A929" s="108" t="s">
        <v>3040</v>
      </c>
      <c r="B929" s="108">
        <f t="shared" si="14"/>
        <v>1481</v>
      </c>
      <c r="C929" s="158" t="s">
        <v>3041</v>
      </c>
      <c r="D929" s="158" t="s">
        <v>573</v>
      </c>
      <c r="E929" s="108"/>
      <c r="F929" s="108"/>
    </row>
    <row r="930" spans="1:6" x14ac:dyDescent="0.55000000000000004">
      <c r="A930" s="108" t="s">
        <v>3042</v>
      </c>
      <c r="B930" s="108">
        <f t="shared" si="14"/>
        <v>1515</v>
      </c>
      <c r="C930" s="158" t="s">
        <v>3043</v>
      </c>
      <c r="D930" s="158" t="s">
        <v>573</v>
      </c>
      <c r="E930" s="108"/>
      <c r="F930" s="108"/>
    </row>
    <row r="931" spans="1:6" x14ac:dyDescent="0.55000000000000004">
      <c r="A931" s="108" t="s">
        <v>3044</v>
      </c>
      <c r="B931" s="108">
        <f t="shared" si="14"/>
        <v>99</v>
      </c>
      <c r="C931" s="158" t="s">
        <v>3045</v>
      </c>
      <c r="D931" s="158" t="s">
        <v>573</v>
      </c>
      <c r="E931" s="108"/>
      <c r="F931" s="108"/>
    </row>
    <row r="932" spans="1:6" x14ac:dyDescent="0.55000000000000004">
      <c r="A932" s="108" t="s">
        <v>3046</v>
      </c>
      <c r="B932" s="108">
        <f t="shared" si="14"/>
        <v>1483</v>
      </c>
      <c r="C932" s="158" t="s">
        <v>3047</v>
      </c>
      <c r="D932" s="158" t="s">
        <v>573</v>
      </c>
      <c r="E932" s="108"/>
      <c r="F932" s="108"/>
    </row>
    <row r="933" spans="1:6" x14ac:dyDescent="0.55000000000000004">
      <c r="A933" s="108" t="s">
        <v>3048</v>
      </c>
      <c r="B933" s="108">
        <f t="shared" si="14"/>
        <v>1484</v>
      </c>
      <c r="C933" s="158" t="s">
        <v>3049</v>
      </c>
      <c r="D933" s="158" t="s">
        <v>573</v>
      </c>
      <c r="E933" s="108"/>
      <c r="F933" s="108"/>
    </row>
    <row r="934" spans="1:6" x14ac:dyDescent="0.55000000000000004">
      <c r="A934" s="108" t="s">
        <v>3050</v>
      </c>
      <c r="B934" s="108">
        <f t="shared" si="14"/>
        <v>1503</v>
      </c>
      <c r="C934" s="158" t="s">
        <v>3051</v>
      </c>
      <c r="D934" s="158" t="s">
        <v>573</v>
      </c>
      <c r="E934" s="108"/>
      <c r="F934" s="108"/>
    </row>
    <row r="935" spans="1:6" x14ac:dyDescent="0.55000000000000004">
      <c r="A935" s="108" t="s">
        <v>3052</v>
      </c>
      <c r="B935" s="108">
        <f t="shared" si="14"/>
        <v>1517</v>
      </c>
      <c r="C935" s="158" t="s">
        <v>3053</v>
      </c>
      <c r="D935" s="158" t="s">
        <v>573</v>
      </c>
      <c r="E935" s="108"/>
      <c r="F935" s="108"/>
    </row>
    <row r="936" spans="1:6" x14ac:dyDescent="0.55000000000000004">
      <c r="A936" s="108" t="s">
        <v>3054</v>
      </c>
      <c r="B936" s="108">
        <f t="shared" si="14"/>
        <v>101</v>
      </c>
      <c r="C936" s="158" t="s">
        <v>3055</v>
      </c>
      <c r="D936" s="158" t="s">
        <v>573</v>
      </c>
      <c r="E936" s="108"/>
      <c r="F936" s="108"/>
    </row>
    <row r="937" spans="1:6" x14ac:dyDescent="0.55000000000000004">
      <c r="A937" s="108" t="s">
        <v>3056</v>
      </c>
      <c r="B937" s="108">
        <f t="shared" si="14"/>
        <v>1486</v>
      </c>
      <c r="C937" s="158" t="s">
        <v>3057</v>
      </c>
      <c r="D937" s="158" t="s">
        <v>573</v>
      </c>
      <c r="E937" s="108"/>
      <c r="F937" s="108"/>
    </row>
    <row r="938" spans="1:6" x14ac:dyDescent="0.55000000000000004">
      <c r="A938" s="108" t="s">
        <v>3058</v>
      </c>
      <c r="B938" s="108">
        <f t="shared" si="14"/>
        <v>1648</v>
      </c>
      <c r="C938" s="158" t="s">
        <v>3059</v>
      </c>
      <c r="D938" s="158" t="s">
        <v>573</v>
      </c>
      <c r="E938" s="108"/>
      <c r="F938" s="108"/>
    </row>
    <row r="939" spans="1:6" x14ac:dyDescent="0.55000000000000004">
      <c r="A939" s="108" t="s">
        <v>3060</v>
      </c>
      <c r="B939" s="108">
        <f t="shared" si="14"/>
        <v>1488</v>
      </c>
      <c r="C939" s="158" t="s">
        <v>3061</v>
      </c>
      <c r="D939" s="158" t="s">
        <v>573</v>
      </c>
      <c r="E939" s="108"/>
      <c r="F939" s="108"/>
    </row>
    <row r="940" spans="1:6" x14ac:dyDescent="0.55000000000000004">
      <c r="A940" s="108" t="s">
        <v>3062</v>
      </c>
      <c r="B940" s="108">
        <f t="shared" si="14"/>
        <v>1489</v>
      </c>
      <c r="C940" s="158" t="s">
        <v>3063</v>
      </c>
      <c r="D940" s="158" t="s">
        <v>573</v>
      </c>
      <c r="E940" s="108"/>
      <c r="F940" s="108"/>
    </row>
    <row r="941" spans="1:6" x14ac:dyDescent="0.55000000000000004">
      <c r="A941" s="108" t="s">
        <v>3064</v>
      </c>
      <c r="B941" s="108">
        <f t="shared" si="14"/>
        <v>1490</v>
      </c>
      <c r="C941" s="158" t="s">
        <v>3065</v>
      </c>
      <c r="D941" s="158" t="s">
        <v>573</v>
      </c>
      <c r="E941" s="108"/>
      <c r="F941" s="108"/>
    </row>
    <row r="942" spans="1:6" x14ac:dyDescent="0.55000000000000004">
      <c r="A942" s="108" t="s">
        <v>3066</v>
      </c>
      <c r="B942" s="108">
        <f t="shared" si="14"/>
        <v>1519</v>
      </c>
      <c r="C942" s="158" t="s">
        <v>3067</v>
      </c>
      <c r="D942" s="158" t="s">
        <v>573</v>
      </c>
      <c r="E942" s="108"/>
      <c r="F942" s="108"/>
    </row>
    <row r="943" spans="1:6" x14ac:dyDescent="0.55000000000000004">
      <c r="A943" s="108" t="s">
        <v>3068</v>
      </c>
      <c r="B943" s="108">
        <f t="shared" si="14"/>
        <v>3659</v>
      </c>
      <c r="C943" s="158" t="s">
        <v>3069</v>
      </c>
      <c r="D943" s="158" t="s">
        <v>573</v>
      </c>
      <c r="E943" s="108"/>
      <c r="F943" s="108"/>
    </row>
    <row r="944" spans="1:6" x14ac:dyDescent="0.55000000000000004">
      <c r="A944" s="108" t="s">
        <v>3070</v>
      </c>
      <c r="B944" s="108">
        <f t="shared" si="14"/>
        <v>79</v>
      </c>
      <c r="C944" s="158" t="s">
        <v>3071</v>
      </c>
      <c r="D944" s="158" t="s">
        <v>580</v>
      </c>
      <c r="E944" s="108"/>
      <c r="F944" s="108"/>
    </row>
    <row r="945" spans="1:6" x14ac:dyDescent="0.55000000000000004">
      <c r="A945" s="108" t="s">
        <v>3072</v>
      </c>
      <c r="B945" s="108">
        <f t="shared" si="14"/>
        <v>80</v>
      </c>
      <c r="C945" s="158" t="s">
        <v>3073</v>
      </c>
      <c r="D945" s="158" t="s">
        <v>580</v>
      </c>
      <c r="E945" s="108"/>
      <c r="F945" s="108"/>
    </row>
    <row r="946" spans="1:6" x14ac:dyDescent="0.55000000000000004">
      <c r="A946" s="108" t="s">
        <v>3074</v>
      </c>
      <c r="B946" s="108">
        <f t="shared" si="14"/>
        <v>3724</v>
      </c>
      <c r="C946" s="158" t="s">
        <v>3075</v>
      </c>
      <c r="D946" s="158" t="s">
        <v>580</v>
      </c>
      <c r="E946" s="108"/>
      <c r="F946" s="108"/>
    </row>
    <row r="947" spans="1:6" x14ac:dyDescent="0.55000000000000004">
      <c r="A947" s="108" t="s">
        <v>3076</v>
      </c>
      <c r="B947" s="108">
        <f t="shared" si="14"/>
        <v>84</v>
      </c>
      <c r="C947" s="158" t="s">
        <v>3077</v>
      </c>
      <c r="D947" s="158" t="s">
        <v>580</v>
      </c>
      <c r="E947" s="108"/>
      <c r="F947" s="108"/>
    </row>
    <row r="948" spans="1:6" x14ac:dyDescent="0.55000000000000004">
      <c r="A948" s="108" t="s">
        <v>3078</v>
      </c>
      <c r="B948" s="108">
        <f t="shared" si="14"/>
        <v>85</v>
      </c>
      <c r="C948" s="158" t="s">
        <v>3079</v>
      </c>
      <c r="D948" s="158" t="s">
        <v>580</v>
      </c>
      <c r="E948" s="108"/>
      <c r="F948" s="108"/>
    </row>
    <row r="949" spans="1:6" x14ac:dyDescent="0.55000000000000004">
      <c r="A949" s="108" t="s">
        <v>3080</v>
      </c>
      <c r="B949" s="108">
        <f t="shared" si="14"/>
        <v>87</v>
      </c>
      <c r="C949" s="158" t="s">
        <v>3081</v>
      </c>
      <c r="D949" s="158" t="s">
        <v>580</v>
      </c>
      <c r="E949" s="108"/>
      <c r="F949" s="108"/>
    </row>
    <row r="950" spans="1:6" x14ac:dyDescent="0.55000000000000004">
      <c r="A950" s="108" t="s">
        <v>3082</v>
      </c>
      <c r="B950" s="108">
        <f t="shared" si="14"/>
        <v>3732</v>
      </c>
      <c r="C950" s="158" t="s">
        <v>3083</v>
      </c>
      <c r="D950" s="158" t="s">
        <v>580</v>
      </c>
      <c r="E950" s="108"/>
      <c r="F950" s="108"/>
    </row>
    <row r="951" spans="1:6" x14ac:dyDescent="0.55000000000000004">
      <c r="A951" s="108" t="s">
        <v>3084</v>
      </c>
      <c r="B951" s="108">
        <f t="shared" si="14"/>
        <v>88</v>
      </c>
      <c r="C951" s="158" t="s">
        <v>3085</v>
      </c>
      <c r="D951" s="158" t="s">
        <v>580</v>
      </c>
      <c r="E951" s="108"/>
      <c r="F951" s="108"/>
    </row>
    <row r="952" spans="1:6" x14ac:dyDescent="0.55000000000000004">
      <c r="A952" s="108" t="s">
        <v>3086</v>
      </c>
      <c r="B952" s="108">
        <f t="shared" si="14"/>
        <v>90</v>
      </c>
      <c r="C952" s="158" t="s">
        <v>3087</v>
      </c>
      <c r="D952" s="158" t="s">
        <v>580</v>
      </c>
      <c r="E952" s="108"/>
      <c r="F952" s="108"/>
    </row>
    <row r="953" spans="1:6" x14ac:dyDescent="0.55000000000000004">
      <c r="A953" s="108" t="s">
        <v>3088</v>
      </c>
      <c r="B953" s="108">
        <f t="shared" si="14"/>
        <v>91</v>
      </c>
      <c r="C953" s="158" t="s">
        <v>3089</v>
      </c>
      <c r="D953" s="158" t="s">
        <v>580</v>
      </c>
      <c r="E953" s="108"/>
      <c r="F953" s="108"/>
    </row>
    <row r="954" spans="1:6" x14ac:dyDescent="0.55000000000000004">
      <c r="A954" s="108" t="s">
        <v>3090</v>
      </c>
      <c r="B954" s="108">
        <f t="shared" si="14"/>
        <v>92</v>
      </c>
      <c r="C954" s="158" t="s">
        <v>3091</v>
      </c>
      <c r="D954" s="158" t="s">
        <v>580</v>
      </c>
      <c r="E954" s="108"/>
      <c r="F954" s="108"/>
    </row>
    <row r="955" spans="1:6" x14ac:dyDescent="0.55000000000000004">
      <c r="A955" s="108" t="s">
        <v>3092</v>
      </c>
      <c r="B955" s="108">
        <f t="shared" si="14"/>
        <v>95</v>
      </c>
      <c r="C955" s="158" t="s">
        <v>3093</v>
      </c>
      <c r="D955" s="158" t="s">
        <v>580</v>
      </c>
      <c r="E955" s="108"/>
      <c r="F955" s="108"/>
    </row>
    <row r="956" spans="1:6" x14ac:dyDescent="0.55000000000000004">
      <c r="A956" s="108" t="s">
        <v>3094</v>
      </c>
      <c r="B956" s="108">
        <f t="shared" si="14"/>
        <v>96</v>
      </c>
      <c r="C956" s="158" t="s">
        <v>3095</v>
      </c>
      <c r="D956" s="158" t="s">
        <v>580</v>
      </c>
      <c r="E956" s="108"/>
      <c r="F956" s="108"/>
    </row>
    <row r="957" spans="1:6" x14ac:dyDescent="0.55000000000000004">
      <c r="A957" s="108" t="s">
        <v>3096</v>
      </c>
      <c r="B957" s="108">
        <f t="shared" si="14"/>
        <v>97</v>
      </c>
      <c r="C957" s="158" t="s">
        <v>3097</v>
      </c>
      <c r="D957" s="158" t="s">
        <v>580</v>
      </c>
      <c r="E957" s="108"/>
      <c r="F957" s="108"/>
    </row>
    <row r="958" spans="1:6" x14ac:dyDescent="0.55000000000000004">
      <c r="A958" s="108" t="s">
        <v>3098</v>
      </c>
      <c r="B958" s="108">
        <f t="shared" si="14"/>
        <v>99</v>
      </c>
      <c r="C958" s="158" t="s">
        <v>3099</v>
      </c>
      <c r="D958" s="158" t="s">
        <v>580</v>
      </c>
      <c r="E958" s="108"/>
      <c r="F958" s="108"/>
    </row>
    <row r="959" spans="1:6" x14ac:dyDescent="0.55000000000000004">
      <c r="A959" s="108" t="s">
        <v>3100</v>
      </c>
      <c r="B959" s="108">
        <f t="shared" si="14"/>
        <v>100</v>
      </c>
      <c r="C959" s="158" t="s">
        <v>3101</v>
      </c>
      <c r="D959" s="158" t="s">
        <v>580</v>
      </c>
      <c r="E959" s="108"/>
      <c r="F959" s="108"/>
    </row>
    <row r="960" spans="1:6" x14ac:dyDescent="0.55000000000000004">
      <c r="A960" s="108" t="s">
        <v>3102</v>
      </c>
      <c r="B960" s="108">
        <f t="shared" si="14"/>
        <v>101</v>
      </c>
      <c r="C960" s="158" t="s">
        <v>3103</v>
      </c>
      <c r="D960" s="158" t="s">
        <v>580</v>
      </c>
      <c r="E960" s="108"/>
      <c r="F960" s="108"/>
    </row>
    <row r="961" spans="1:6" x14ac:dyDescent="0.55000000000000004">
      <c r="A961" s="108" t="s">
        <v>3104</v>
      </c>
      <c r="B961" s="108">
        <f t="shared" si="14"/>
        <v>102</v>
      </c>
      <c r="C961" s="158" t="s">
        <v>3105</v>
      </c>
      <c r="D961" s="158" t="s">
        <v>580</v>
      </c>
      <c r="E961" s="108"/>
      <c r="F961" s="108"/>
    </row>
    <row r="962" spans="1:6" x14ac:dyDescent="0.55000000000000004">
      <c r="A962" s="108" t="s">
        <v>3106</v>
      </c>
      <c r="B962" s="108">
        <f t="shared" si="14"/>
        <v>104</v>
      </c>
      <c r="C962" s="158" t="s">
        <v>3107</v>
      </c>
      <c r="D962" s="158" t="s">
        <v>580</v>
      </c>
      <c r="E962" s="108"/>
      <c r="F962" s="108"/>
    </row>
    <row r="963" spans="1:6" x14ac:dyDescent="0.55000000000000004">
      <c r="A963" s="108" t="s">
        <v>3108</v>
      </c>
      <c r="B963" s="108">
        <f t="shared" ref="B963:B1026" si="15">VALUE(RIGHT(A963,4))</f>
        <v>105</v>
      </c>
      <c r="C963" s="158" t="s">
        <v>3109</v>
      </c>
      <c r="D963" s="158" t="s">
        <v>580</v>
      </c>
      <c r="E963" s="108"/>
      <c r="F963" s="108"/>
    </row>
    <row r="964" spans="1:6" x14ac:dyDescent="0.55000000000000004">
      <c r="A964" s="108" t="s">
        <v>3110</v>
      </c>
      <c r="B964" s="108">
        <f t="shared" si="15"/>
        <v>109</v>
      </c>
      <c r="C964" s="158" t="s">
        <v>3111</v>
      </c>
      <c r="D964" s="158" t="s">
        <v>580</v>
      </c>
      <c r="E964" s="108"/>
      <c r="F964" s="108"/>
    </row>
    <row r="965" spans="1:6" x14ac:dyDescent="0.55000000000000004">
      <c r="A965" s="108" t="s">
        <v>3112</v>
      </c>
      <c r="B965" s="108">
        <f t="shared" si="15"/>
        <v>106</v>
      </c>
      <c r="C965" s="158" t="s">
        <v>3113</v>
      </c>
      <c r="D965" s="158" t="s">
        <v>580</v>
      </c>
      <c r="E965" s="108"/>
      <c r="F965" s="108"/>
    </row>
    <row r="966" spans="1:6" x14ac:dyDescent="0.55000000000000004">
      <c r="A966" s="108" t="s">
        <v>3114</v>
      </c>
      <c r="B966" s="108">
        <f t="shared" si="15"/>
        <v>107</v>
      </c>
      <c r="C966" s="158" t="s">
        <v>3115</v>
      </c>
      <c r="D966" s="158" t="s">
        <v>580</v>
      </c>
      <c r="E966" s="108"/>
      <c r="F966" s="108"/>
    </row>
    <row r="967" spans="1:6" x14ac:dyDescent="0.55000000000000004">
      <c r="A967" s="108" t="s">
        <v>3116</v>
      </c>
      <c r="B967" s="108">
        <f t="shared" si="15"/>
        <v>108</v>
      </c>
      <c r="C967" s="158" t="s">
        <v>3117</v>
      </c>
      <c r="D967" s="158" t="s">
        <v>580</v>
      </c>
      <c r="E967" s="108"/>
      <c r="F967" s="108"/>
    </row>
    <row r="968" spans="1:6" x14ac:dyDescent="0.55000000000000004">
      <c r="A968" s="108" t="s">
        <v>3118</v>
      </c>
      <c r="B968" s="108">
        <f t="shared" si="15"/>
        <v>110</v>
      </c>
      <c r="C968" s="158" t="s">
        <v>3119</v>
      </c>
      <c r="D968" s="158" t="s">
        <v>580</v>
      </c>
      <c r="E968" s="108"/>
      <c r="F968" s="108"/>
    </row>
    <row r="969" spans="1:6" x14ac:dyDescent="0.55000000000000004">
      <c r="A969" s="108" t="s">
        <v>3120</v>
      </c>
      <c r="B969" s="108">
        <f t="shared" si="15"/>
        <v>111</v>
      </c>
      <c r="C969" s="158" t="s">
        <v>3121</v>
      </c>
      <c r="D969" s="158" t="s">
        <v>580</v>
      </c>
      <c r="E969" s="108"/>
      <c r="F969" s="108"/>
    </row>
    <row r="970" spans="1:6" x14ac:dyDescent="0.55000000000000004">
      <c r="A970" s="108" t="s">
        <v>3122</v>
      </c>
      <c r="B970" s="108">
        <f t="shared" si="15"/>
        <v>112</v>
      </c>
      <c r="C970" s="158" t="s">
        <v>3123</v>
      </c>
      <c r="D970" s="158" t="s">
        <v>580</v>
      </c>
      <c r="E970" s="108"/>
      <c r="F970" s="108"/>
    </row>
    <row r="971" spans="1:6" x14ac:dyDescent="0.55000000000000004">
      <c r="A971" s="108" t="s">
        <v>3124</v>
      </c>
      <c r="B971" s="108">
        <f t="shared" si="15"/>
        <v>113</v>
      </c>
      <c r="C971" s="158" t="s">
        <v>3125</v>
      </c>
      <c r="D971" s="158" t="s">
        <v>580</v>
      </c>
      <c r="E971" s="108"/>
      <c r="F971" s="108"/>
    </row>
    <row r="972" spans="1:6" x14ac:dyDescent="0.55000000000000004">
      <c r="A972" s="108" t="s">
        <v>3126</v>
      </c>
      <c r="B972" s="108">
        <f t="shared" si="15"/>
        <v>115</v>
      </c>
      <c r="C972" s="158" t="s">
        <v>3127</v>
      </c>
      <c r="D972" s="158" t="s">
        <v>580</v>
      </c>
      <c r="E972" s="108"/>
      <c r="F972" s="108"/>
    </row>
    <row r="973" spans="1:6" x14ac:dyDescent="0.55000000000000004">
      <c r="A973" s="108" t="s">
        <v>3128</v>
      </c>
      <c r="B973" s="108">
        <f t="shared" si="15"/>
        <v>116</v>
      </c>
      <c r="C973" s="158" t="s">
        <v>3129</v>
      </c>
      <c r="D973" s="158" t="s">
        <v>580</v>
      </c>
      <c r="E973" s="108"/>
      <c r="F973" s="108"/>
    </row>
    <row r="974" spans="1:6" x14ac:dyDescent="0.55000000000000004">
      <c r="A974" s="108" t="s">
        <v>3130</v>
      </c>
      <c r="B974" s="108">
        <f t="shared" si="15"/>
        <v>121</v>
      </c>
      <c r="C974" s="158" t="s">
        <v>3131</v>
      </c>
      <c r="D974" s="158" t="s">
        <v>580</v>
      </c>
      <c r="E974" s="108"/>
      <c r="F974" s="108"/>
    </row>
    <row r="975" spans="1:6" x14ac:dyDescent="0.55000000000000004">
      <c r="A975" s="108" t="s">
        <v>3132</v>
      </c>
      <c r="B975" s="108">
        <f t="shared" si="15"/>
        <v>123</v>
      </c>
      <c r="C975" s="158" t="s">
        <v>3133</v>
      </c>
      <c r="D975" s="158" t="s">
        <v>580</v>
      </c>
      <c r="E975" s="108"/>
      <c r="F975" s="108"/>
    </row>
    <row r="976" spans="1:6" x14ac:dyDescent="0.55000000000000004">
      <c r="A976" s="108" t="s">
        <v>3134</v>
      </c>
      <c r="B976" s="108">
        <f t="shared" si="15"/>
        <v>125</v>
      </c>
      <c r="C976" s="158" t="s">
        <v>3135</v>
      </c>
      <c r="D976" s="158" t="s">
        <v>580</v>
      </c>
      <c r="E976" s="108"/>
      <c r="F976" s="108"/>
    </row>
    <row r="977" spans="1:6" x14ac:dyDescent="0.55000000000000004">
      <c r="A977" s="108" t="s">
        <v>3136</v>
      </c>
      <c r="B977" s="108">
        <f t="shared" si="15"/>
        <v>126</v>
      </c>
      <c r="C977" s="158" t="s">
        <v>3137</v>
      </c>
      <c r="D977" s="158" t="s">
        <v>580</v>
      </c>
      <c r="E977" s="108"/>
      <c r="F977" s="108"/>
    </row>
    <row r="978" spans="1:6" x14ac:dyDescent="0.55000000000000004">
      <c r="A978" s="108" t="s">
        <v>3138</v>
      </c>
      <c r="B978" s="108">
        <f t="shared" si="15"/>
        <v>127</v>
      </c>
      <c r="C978" s="158" t="s">
        <v>3139</v>
      </c>
      <c r="D978" s="158" t="s">
        <v>580</v>
      </c>
      <c r="E978" s="108"/>
      <c r="F978" s="108"/>
    </row>
    <row r="979" spans="1:6" x14ac:dyDescent="0.55000000000000004">
      <c r="A979" s="108" t="s">
        <v>3140</v>
      </c>
      <c r="B979" s="108">
        <f t="shared" si="15"/>
        <v>131</v>
      </c>
      <c r="C979" s="158" t="s">
        <v>3141</v>
      </c>
      <c r="D979" s="158" t="s">
        <v>585</v>
      </c>
      <c r="E979" s="108"/>
      <c r="F979" s="108"/>
    </row>
    <row r="980" spans="1:6" x14ac:dyDescent="0.55000000000000004">
      <c r="A980" s="108" t="s">
        <v>3142</v>
      </c>
      <c r="B980" s="108">
        <f t="shared" si="15"/>
        <v>197</v>
      </c>
      <c r="C980" s="158" t="s">
        <v>3143</v>
      </c>
      <c r="D980" s="158" t="s">
        <v>585</v>
      </c>
      <c r="E980" s="108"/>
      <c r="F980" s="108"/>
    </row>
    <row r="981" spans="1:6" x14ac:dyDescent="0.55000000000000004">
      <c r="A981" s="108" t="s">
        <v>3144</v>
      </c>
      <c r="B981" s="108">
        <f t="shared" si="15"/>
        <v>132</v>
      </c>
      <c r="C981" s="158" t="s">
        <v>3145</v>
      </c>
      <c r="D981" s="158" t="s">
        <v>585</v>
      </c>
      <c r="E981" s="108"/>
      <c r="F981" s="108"/>
    </row>
    <row r="982" spans="1:6" x14ac:dyDescent="0.55000000000000004">
      <c r="A982" s="108" t="s">
        <v>3146</v>
      </c>
      <c r="B982" s="108">
        <f t="shared" si="15"/>
        <v>134</v>
      </c>
      <c r="C982" s="158" t="s">
        <v>3147</v>
      </c>
      <c r="D982" s="158" t="s">
        <v>585</v>
      </c>
      <c r="E982" s="108"/>
      <c r="F982" s="108"/>
    </row>
    <row r="983" spans="1:6" x14ac:dyDescent="0.55000000000000004">
      <c r="A983" s="108" t="s">
        <v>3148</v>
      </c>
      <c r="B983" s="108">
        <f t="shared" si="15"/>
        <v>135</v>
      </c>
      <c r="C983" s="158" t="s">
        <v>3149</v>
      </c>
      <c r="D983" s="158" t="s">
        <v>585</v>
      </c>
      <c r="E983" s="108"/>
      <c r="F983" s="108"/>
    </row>
    <row r="984" spans="1:6" x14ac:dyDescent="0.55000000000000004">
      <c r="A984" s="108" t="s">
        <v>3150</v>
      </c>
      <c r="B984" s="108">
        <f t="shared" si="15"/>
        <v>136</v>
      </c>
      <c r="C984" s="158" t="s">
        <v>3151</v>
      </c>
      <c r="D984" s="158" t="s">
        <v>585</v>
      </c>
      <c r="E984" s="108"/>
      <c r="F984" s="108"/>
    </row>
    <row r="985" spans="1:6" x14ac:dyDescent="0.55000000000000004">
      <c r="A985" s="108" t="s">
        <v>3152</v>
      </c>
      <c r="B985" s="108">
        <f t="shared" si="15"/>
        <v>3631</v>
      </c>
      <c r="C985" s="158" t="s">
        <v>3153</v>
      </c>
      <c r="D985" s="158" t="s">
        <v>585</v>
      </c>
      <c r="E985" s="108"/>
      <c r="F985" s="108"/>
    </row>
    <row r="986" spans="1:6" x14ac:dyDescent="0.55000000000000004">
      <c r="A986" s="108" t="s">
        <v>3154</v>
      </c>
      <c r="B986" s="108">
        <f t="shared" si="15"/>
        <v>138</v>
      </c>
      <c r="C986" s="158" t="s">
        <v>3155</v>
      </c>
      <c r="D986" s="158" t="s">
        <v>585</v>
      </c>
      <c r="E986" s="108"/>
      <c r="F986" s="108"/>
    </row>
    <row r="987" spans="1:6" x14ac:dyDescent="0.55000000000000004">
      <c r="A987" s="108" t="s">
        <v>3156</v>
      </c>
      <c r="B987" s="108">
        <f t="shared" si="15"/>
        <v>167</v>
      </c>
      <c r="C987" s="158" t="s">
        <v>3157</v>
      </c>
      <c r="D987" s="158" t="s">
        <v>585</v>
      </c>
      <c r="E987" s="108"/>
      <c r="F987" s="108"/>
    </row>
    <row r="988" spans="1:6" x14ac:dyDescent="0.55000000000000004">
      <c r="A988" s="108" t="s">
        <v>3158</v>
      </c>
      <c r="B988" s="108">
        <f t="shared" si="15"/>
        <v>141</v>
      </c>
      <c r="C988" s="158" t="s">
        <v>3159</v>
      </c>
      <c r="D988" s="158" t="s">
        <v>585</v>
      </c>
      <c r="E988" s="108"/>
      <c r="F988" s="108"/>
    </row>
    <row r="989" spans="1:6" x14ac:dyDescent="0.55000000000000004">
      <c r="A989" s="108" t="s">
        <v>3160</v>
      </c>
      <c r="B989" s="108">
        <f t="shared" si="15"/>
        <v>142</v>
      </c>
      <c r="C989" s="158" t="s">
        <v>3161</v>
      </c>
      <c r="D989" s="158" t="s">
        <v>585</v>
      </c>
      <c r="E989" s="108"/>
      <c r="F989" s="108"/>
    </row>
    <row r="990" spans="1:6" x14ac:dyDescent="0.55000000000000004">
      <c r="A990" s="108" t="s">
        <v>3162</v>
      </c>
      <c r="B990" s="108">
        <f t="shared" si="15"/>
        <v>143</v>
      </c>
      <c r="C990" s="158" t="s">
        <v>3163</v>
      </c>
      <c r="D990" s="158" t="s">
        <v>585</v>
      </c>
      <c r="E990" s="108"/>
      <c r="F990" s="108"/>
    </row>
    <row r="991" spans="1:6" x14ac:dyDescent="0.55000000000000004">
      <c r="A991" s="108" t="s">
        <v>3164</v>
      </c>
      <c r="B991" s="108">
        <f t="shared" si="15"/>
        <v>145</v>
      </c>
      <c r="C991" s="158" t="s">
        <v>3165</v>
      </c>
      <c r="D991" s="158" t="s">
        <v>585</v>
      </c>
      <c r="E991" s="108"/>
      <c r="F991" s="108"/>
    </row>
    <row r="992" spans="1:6" x14ac:dyDescent="0.55000000000000004">
      <c r="A992" s="108" t="s">
        <v>3166</v>
      </c>
      <c r="B992" s="108">
        <f t="shared" si="15"/>
        <v>146</v>
      </c>
      <c r="C992" s="158" t="s">
        <v>3167</v>
      </c>
      <c r="D992" s="158" t="s">
        <v>585</v>
      </c>
      <c r="E992" s="108"/>
      <c r="F992" s="108"/>
    </row>
    <row r="993" spans="1:6" x14ac:dyDescent="0.55000000000000004">
      <c r="A993" s="108" t="s">
        <v>3168</v>
      </c>
      <c r="B993" s="108">
        <f t="shared" si="15"/>
        <v>147</v>
      </c>
      <c r="C993" s="158" t="s">
        <v>3169</v>
      </c>
      <c r="D993" s="158" t="s">
        <v>585</v>
      </c>
      <c r="E993" s="108"/>
      <c r="F993" s="108"/>
    </row>
    <row r="994" spans="1:6" x14ac:dyDescent="0.55000000000000004">
      <c r="A994" s="108" t="s">
        <v>3170</v>
      </c>
      <c r="B994" s="108">
        <f t="shared" si="15"/>
        <v>148</v>
      </c>
      <c r="C994" s="158" t="s">
        <v>3171</v>
      </c>
      <c r="D994" s="158" t="s">
        <v>585</v>
      </c>
      <c r="E994" s="108"/>
      <c r="F994" s="108"/>
    </row>
    <row r="995" spans="1:6" x14ac:dyDescent="0.55000000000000004">
      <c r="A995" s="108" t="s">
        <v>3172</v>
      </c>
      <c r="B995" s="108">
        <f t="shared" si="15"/>
        <v>149</v>
      </c>
      <c r="C995" s="158" t="s">
        <v>3173</v>
      </c>
      <c r="D995" s="158" t="s">
        <v>585</v>
      </c>
      <c r="E995" s="108"/>
      <c r="F995" s="108"/>
    </row>
    <row r="996" spans="1:6" x14ac:dyDescent="0.55000000000000004">
      <c r="A996" s="108" t="s">
        <v>3174</v>
      </c>
      <c r="B996" s="108">
        <f t="shared" si="15"/>
        <v>151</v>
      </c>
      <c r="C996" s="158" t="s">
        <v>3175</v>
      </c>
      <c r="D996" s="158" t="s">
        <v>585</v>
      </c>
      <c r="E996" s="108"/>
      <c r="F996" s="108"/>
    </row>
    <row r="997" spans="1:6" x14ac:dyDescent="0.55000000000000004">
      <c r="A997" s="108" t="s">
        <v>3176</v>
      </c>
      <c r="B997" s="108">
        <f t="shared" si="15"/>
        <v>4026</v>
      </c>
      <c r="C997" s="158" t="s">
        <v>3177</v>
      </c>
      <c r="D997" s="158" t="s">
        <v>585</v>
      </c>
      <c r="E997" s="108"/>
      <c r="F997" s="108"/>
    </row>
    <row r="998" spans="1:6" x14ac:dyDescent="0.55000000000000004">
      <c r="A998" s="108" t="s">
        <v>3178</v>
      </c>
      <c r="B998" s="108">
        <f t="shared" si="15"/>
        <v>153</v>
      </c>
      <c r="C998" s="158" t="s">
        <v>3179</v>
      </c>
      <c r="D998" s="158" t="s">
        <v>585</v>
      </c>
      <c r="E998" s="108"/>
      <c r="F998" s="108"/>
    </row>
    <row r="999" spans="1:6" x14ac:dyDescent="0.55000000000000004">
      <c r="A999" s="108" t="s">
        <v>3180</v>
      </c>
      <c r="B999" s="108">
        <f t="shared" si="15"/>
        <v>154</v>
      </c>
      <c r="C999" s="158" t="s">
        <v>3181</v>
      </c>
      <c r="D999" s="158" t="s">
        <v>585</v>
      </c>
      <c r="E999" s="108"/>
      <c r="F999" s="108"/>
    </row>
    <row r="1000" spans="1:6" x14ac:dyDescent="0.55000000000000004">
      <c r="A1000" s="108" t="s">
        <v>3182</v>
      </c>
      <c r="B1000" s="108">
        <f t="shared" si="15"/>
        <v>155</v>
      </c>
      <c r="C1000" s="158" t="s">
        <v>3183</v>
      </c>
      <c r="D1000" s="158" t="s">
        <v>585</v>
      </c>
      <c r="E1000" s="108"/>
      <c r="F1000" s="108"/>
    </row>
    <row r="1001" spans="1:6" x14ac:dyDescent="0.55000000000000004">
      <c r="A1001" s="108" t="s">
        <v>3184</v>
      </c>
      <c r="B1001" s="108">
        <f t="shared" si="15"/>
        <v>156</v>
      </c>
      <c r="C1001" s="158" t="s">
        <v>3185</v>
      </c>
      <c r="D1001" s="158" t="s">
        <v>585</v>
      </c>
      <c r="E1001" s="108"/>
      <c r="F1001" s="108"/>
    </row>
    <row r="1002" spans="1:6" x14ac:dyDescent="0.55000000000000004">
      <c r="A1002" s="108" t="s">
        <v>3186</v>
      </c>
      <c r="B1002" s="108">
        <f t="shared" si="15"/>
        <v>158</v>
      </c>
      <c r="C1002" s="158" t="s">
        <v>3187</v>
      </c>
      <c r="D1002" s="158" t="s">
        <v>585</v>
      </c>
      <c r="E1002" s="108"/>
      <c r="F1002" s="108"/>
    </row>
    <row r="1003" spans="1:6" x14ac:dyDescent="0.55000000000000004">
      <c r="A1003" s="108" t="s">
        <v>3188</v>
      </c>
      <c r="B1003" s="108">
        <f t="shared" si="15"/>
        <v>159</v>
      </c>
      <c r="C1003" s="158" t="s">
        <v>3189</v>
      </c>
      <c r="D1003" s="158" t="s">
        <v>585</v>
      </c>
      <c r="E1003" s="108"/>
      <c r="F1003" s="108"/>
    </row>
    <row r="1004" spans="1:6" x14ac:dyDescent="0.55000000000000004">
      <c r="A1004" s="108" t="s">
        <v>3190</v>
      </c>
      <c r="B1004" s="108">
        <f t="shared" si="15"/>
        <v>160</v>
      </c>
      <c r="C1004" s="158" t="s">
        <v>3191</v>
      </c>
      <c r="D1004" s="158" t="s">
        <v>585</v>
      </c>
      <c r="E1004" s="108"/>
      <c r="F1004" s="108"/>
    </row>
    <row r="1005" spans="1:6" x14ac:dyDescent="0.55000000000000004">
      <c r="A1005" s="108" t="s">
        <v>3192</v>
      </c>
      <c r="B1005" s="108">
        <f t="shared" si="15"/>
        <v>161</v>
      </c>
      <c r="C1005" s="158" t="s">
        <v>3193</v>
      </c>
      <c r="D1005" s="158" t="s">
        <v>585</v>
      </c>
      <c r="E1005" s="108"/>
      <c r="F1005" s="108"/>
    </row>
    <row r="1006" spans="1:6" x14ac:dyDescent="0.55000000000000004">
      <c r="A1006" s="108" t="s">
        <v>3194</v>
      </c>
      <c r="B1006" s="108">
        <f t="shared" si="15"/>
        <v>162</v>
      </c>
      <c r="C1006" s="158" t="s">
        <v>3195</v>
      </c>
      <c r="D1006" s="158" t="s">
        <v>585</v>
      </c>
      <c r="E1006" s="108"/>
      <c r="F1006" s="108"/>
    </row>
    <row r="1007" spans="1:6" x14ac:dyDescent="0.55000000000000004">
      <c r="A1007" s="108" t="s">
        <v>3196</v>
      </c>
      <c r="B1007" s="108">
        <f t="shared" si="15"/>
        <v>163</v>
      </c>
      <c r="C1007" s="158" t="s">
        <v>3197</v>
      </c>
      <c r="D1007" s="158" t="s">
        <v>585</v>
      </c>
      <c r="E1007" s="108"/>
      <c r="F1007" s="108"/>
    </row>
    <row r="1008" spans="1:6" x14ac:dyDescent="0.55000000000000004">
      <c r="A1008" s="108" t="s">
        <v>3198</v>
      </c>
      <c r="B1008" s="108">
        <f t="shared" si="15"/>
        <v>164</v>
      </c>
      <c r="C1008" s="158" t="s">
        <v>3199</v>
      </c>
      <c r="D1008" s="158" t="s">
        <v>585</v>
      </c>
      <c r="E1008" s="108"/>
      <c r="F1008" s="108"/>
    </row>
    <row r="1009" spans="1:6" x14ac:dyDescent="0.55000000000000004">
      <c r="A1009" s="108" t="s">
        <v>3200</v>
      </c>
      <c r="B1009" s="108">
        <f t="shared" si="15"/>
        <v>3596</v>
      </c>
      <c r="C1009" s="158" t="s">
        <v>3201</v>
      </c>
      <c r="D1009" s="158" t="s">
        <v>585</v>
      </c>
      <c r="E1009" s="108"/>
      <c r="F1009" s="108"/>
    </row>
    <row r="1010" spans="1:6" x14ac:dyDescent="0.55000000000000004">
      <c r="A1010" s="108" t="s">
        <v>3202</v>
      </c>
      <c r="B1010" s="108">
        <f t="shared" si="15"/>
        <v>165</v>
      </c>
      <c r="C1010" s="158" t="s">
        <v>3203</v>
      </c>
      <c r="D1010" s="158" t="s">
        <v>585</v>
      </c>
      <c r="E1010" s="108"/>
      <c r="F1010" s="108"/>
    </row>
    <row r="1011" spans="1:6" x14ac:dyDescent="0.55000000000000004">
      <c r="A1011" s="108" t="s">
        <v>3204</v>
      </c>
      <c r="B1011" s="108">
        <f t="shared" si="15"/>
        <v>166</v>
      </c>
      <c r="C1011" s="158" t="s">
        <v>3205</v>
      </c>
      <c r="D1011" s="158" t="s">
        <v>585</v>
      </c>
      <c r="E1011" s="108"/>
      <c r="F1011" s="108"/>
    </row>
    <row r="1012" spans="1:6" x14ac:dyDescent="0.55000000000000004">
      <c r="A1012" s="108" t="s">
        <v>3206</v>
      </c>
      <c r="B1012" s="108">
        <f t="shared" si="15"/>
        <v>168</v>
      </c>
      <c r="C1012" s="158" t="s">
        <v>3207</v>
      </c>
      <c r="D1012" s="158" t="s">
        <v>585</v>
      </c>
      <c r="E1012" s="108"/>
      <c r="F1012" s="108"/>
    </row>
    <row r="1013" spans="1:6" x14ac:dyDescent="0.55000000000000004">
      <c r="A1013" s="108" t="s">
        <v>3208</v>
      </c>
      <c r="B1013" s="108">
        <f t="shared" si="15"/>
        <v>169</v>
      </c>
      <c r="C1013" s="158" t="s">
        <v>3209</v>
      </c>
      <c r="D1013" s="158" t="s">
        <v>585</v>
      </c>
      <c r="E1013" s="108"/>
      <c r="F1013" s="108"/>
    </row>
    <row r="1014" spans="1:6" x14ac:dyDescent="0.55000000000000004">
      <c r="A1014" s="108" t="s">
        <v>3210</v>
      </c>
      <c r="B1014" s="108">
        <f t="shared" si="15"/>
        <v>170</v>
      </c>
      <c r="C1014" s="158" t="s">
        <v>3211</v>
      </c>
      <c r="D1014" s="158" t="s">
        <v>585</v>
      </c>
      <c r="E1014" s="108"/>
      <c r="F1014" s="108"/>
    </row>
    <row r="1015" spans="1:6" x14ac:dyDescent="0.55000000000000004">
      <c r="A1015" s="108" t="s">
        <v>3212</v>
      </c>
      <c r="B1015" s="108">
        <f t="shared" si="15"/>
        <v>195</v>
      </c>
      <c r="C1015" s="158" t="s">
        <v>3213</v>
      </c>
      <c r="D1015" s="158" t="s">
        <v>585</v>
      </c>
      <c r="E1015" s="108"/>
      <c r="F1015" s="108"/>
    </row>
    <row r="1016" spans="1:6" x14ac:dyDescent="0.55000000000000004">
      <c r="A1016" s="108" t="s">
        <v>3214</v>
      </c>
      <c r="B1016" s="108">
        <f t="shared" si="15"/>
        <v>174</v>
      </c>
      <c r="C1016" s="158" t="s">
        <v>3215</v>
      </c>
      <c r="D1016" s="158" t="s">
        <v>585</v>
      </c>
      <c r="E1016" s="108"/>
      <c r="F1016" s="108"/>
    </row>
    <row r="1017" spans="1:6" x14ac:dyDescent="0.55000000000000004">
      <c r="A1017" s="108" t="s">
        <v>3216</v>
      </c>
      <c r="B1017" s="108">
        <f t="shared" si="15"/>
        <v>175</v>
      </c>
      <c r="C1017" s="158" t="s">
        <v>3217</v>
      </c>
      <c r="D1017" s="158" t="s">
        <v>585</v>
      </c>
      <c r="E1017" s="108"/>
      <c r="F1017" s="108"/>
    </row>
    <row r="1018" spans="1:6" x14ac:dyDescent="0.55000000000000004">
      <c r="A1018" s="108" t="s">
        <v>3218</v>
      </c>
      <c r="B1018" s="108">
        <f t="shared" si="15"/>
        <v>176</v>
      </c>
      <c r="C1018" s="158" t="s">
        <v>3219</v>
      </c>
      <c r="D1018" s="158" t="s">
        <v>585</v>
      </c>
      <c r="E1018" s="108"/>
      <c r="F1018" s="108"/>
    </row>
    <row r="1019" spans="1:6" x14ac:dyDescent="0.55000000000000004">
      <c r="A1019" s="108" t="s">
        <v>3220</v>
      </c>
      <c r="B1019" s="108">
        <f t="shared" si="15"/>
        <v>177</v>
      </c>
      <c r="C1019" s="158" t="s">
        <v>3221</v>
      </c>
      <c r="D1019" s="158" t="s">
        <v>585</v>
      </c>
      <c r="E1019" s="108"/>
      <c r="F1019" s="108"/>
    </row>
    <row r="1020" spans="1:6" x14ac:dyDescent="0.55000000000000004">
      <c r="A1020" s="108" t="s">
        <v>3222</v>
      </c>
      <c r="B1020" s="108">
        <f t="shared" si="15"/>
        <v>178</v>
      </c>
      <c r="C1020" s="158" t="s">
        <v>3223</v>
      </c>
      <c r="D1020" s="158" t="s">
        <v>585</v>
      </c>
      <c r="E1020" s="108"/>
      <c r="F1020" s="108"/>
    </row>
    <row r="1021" spans="1:6" x14ac:dyDescent="0.55000000000000004">
      <c r="A1021" s="108" t="s">
        <v>3224</v>
      </c>
      <c r="B1021" s="108">
        <f t="shared" si="15"/>
        <v>179</v>
      </c>
      <c r="C1021" s="158" t="s">
        <v>3225</v>
      </c>
      <c r="D1021" s="158" t="s">
        <v>585</v>
      </c>
      <c r="E1021" s="108"/>
      <c r="F1021" s="108"/>
    </row>
    <row r="1022" spans="1:6" x14ac:dyDescent="0.55000000000000004">
      <c r="A1022" s="108" t="s">
        <v>3226</v>
      </c>
      <c r="B1022" s="108">
        <f t="shared" si="15"/>
        <v>180</v>
      </c>
      <c r="C1022" s="158" t="s">
        <v>3227</v>
      </c>
      <c r="D1022" s="158" t="s">
        <v>585</v>
      </c>
      <c r="E1022" s="108"/>
      <c r="F1022" s="108"/>
    </row>
    <row r="1023" spans="1:6" x14ac:dyDescent="0.55000000000000004">
      <c r="A1023" s="108" t="s">
        <v>3228</v>
      </c>
      <c r="B1023" s="108">
        <f t="shared" si="15"/>
        <v>181</v>
      </c>
      <c r="C1023" s="158" t="s">
        <v>3229</v>
      </c>
      <c r="D1023" s="158" t="s">
        <v>585</v>
      </c>
      <c r="E1023" s="108"/>
      <c r="F1023" s="108"/>
    </row>
    <row r="1024" spans="1:6" x14ac:dyDescent="0.55000000000000004">
      <c r="A1024" s="108" t="s">
        <v>3230</v>
      </c>
      <c r="B1024" s="108">
        <f t="shared" si="15"/>
        <v>182</v>
      </c>
      <c r="C1024" s="158" t="s">
        <v>3231</v>
      </c>
      <c r="D1024" s="158" t="s">
        <v>585</v>
      </c>
      <c r="E1024" s="108"/>
      <c r="F1024" s="108"/>
    </row>
    <row r="1025" spans="1:6" x14ac:dyDescent="0.55000000000000004">
      <c r="A1025" s="108" t="s">
        <v>3232</v>
      </c>
      <c r="B1025" s="108">
        <f t="shared" si="15"/>
        <v>184</v>
      </c>
      <c r="C1025" s="158" t="s">
        <v>3233</v>
      </c>
      <c r="D1025" s="158" t="s">
        <v>585</v>
      </c>
      <c r="E1025" s="108"/>
      <c r="F1025" s="108"/>
    </row>
    <row r="1026" spans="1:6" x14ac:dyDescent="0.55000000000000004">
      <c r="A1026" s="108" t="s">
        <v>3234</v>
      </c>
      <c r="B1026" s="108">
        <f t="shared" si="15"/>
        <v>185</v>
      </c>
      <c r="C1026" s="158" t="s">
        <v>3235</v>
      </c>
      <c r="D1026" s="158" t="s">
        <v>585</v>
      </c>
      <c r="E1026" s="108"/>
      <c r="F1026" s="108"/>
    </row>
    <row r="1027" spans="1:6" x14ac:dyDescent="0.55000000000000004">
      <c r="A1027" s="108" t="s">
        <v>3236</v>
      </c>
      <c r="B1027" s="108">
        <f t="shared" ref="B1027:B1090" si="16">VALUE(RIGHT(A1027,4))</f>
        <v>186</v>
      </c>
      <c r="C1027" s="158" t="s">
        <v>3237</v>
      </c>
      <c r="D1027" s="158" t="s">
        <v>585</v>
      </c>
      <c r="E1027" s="108"/>
      <c r="F1027" s="108"/>
    </row>
    <row r="1028" spans="1:6" x14ac:dyDescent="0.55000000000000004">
      <c r="A1028" s="108" t="s">
        <v>3238</v>
      </c>
      <c r="B1028" s="108">
        <f t="shared" si="16"/>
        <v>187</v>
      </c>
      <c r="C1028" s="158" t="s">
        <v>3239</v>
      </c>
      <c r="D1028" s="158" t="s">
        <v>585</v>
      </c>
      <c r="E1028" s="108"/>
      <c r="F1028" s="108"/>
    </row>
    <row r="1029" spans="1:6" x14ac:dyDescent="0.55000000000000004">
      <c r="A1029" s="108" t="s">
        <v>3240</v>
      </c>
      <c r="B1029" s="108">
        <f t="shared" si="16"/>
        <v>188</v>
      </c>
      <c r="C1029" s="158" t="s">
        <v>3241</v>
      </c>
      <c r="D1029" s="158" t="s">
        <v>585</v>
      </c>
      <c r="E1029" s="108"/>
      <c r="F1029" s="108"/>
    </row>
    <row r="1030" spans="1:6" x14ac:dyDescent="0.55000000000000004">
      <c r="A1030" s="108" t="s">
        <v>3242</v>
      </c>
      <c r="B1030" s="108">
        <f t="shared" si="16"/>
        <v>189</v>
      </c>
      <c r="C1030" s="158" t="s">
        <v>3243</v>
      </c>
      <c r="D1030" s="158" t="s">
        <v>585</v>
      </c>
      <c r="E1030" s="108"/>
      <c r="F1030" s="108"/>
    </row>
    <row r="1031" spans="1:6" x14ac:dyDescent="0.55000000000000004">
      <c r="A1031" s="108" t="s">
        <v>3244</v>
      </c>
      <c r="B1031" s="108">
        <f t="shared" si="16"/>
        <v>190</v>
      </c>
      <c r="C1031" s="158" t="s">
        <v>3245</v>
      </c>
      <c r="D1031" s="158" t="s">
        <v>585</v>
      </c>
      <c r="E1031" s="108"/>
      <c r="F1031" s="108"/>
    </row>
    <row r="1032" spans="1:6" x14ac:dyDescent="0.55000000000000004">
      <c r="A1032" s="108" t="s">
        <v>3246</v>
      </c>
      <c r="B1032" s="108">
        <f t="shared" si="16"/>
        <v>191</v>
      </c>
      <c r="C1032" s="158" t="s">
        <v>3247</v>
      </c>
      <c r="D1032" s="158" t="s">
        <v>585</v>
      </c>
      <c r="E1032" s="108"/>
      <c r="F1032" s="108"/>
    </row>
    <row r="1033" spans="1:6" x14ac:dyDescent="0.55000000000000004">
      <c r="A1033" s="108" t="s">
        <v>3248</v>
      </c>
      <c r="B1033" s="108">
        <f t="shared" si="16"/>
        <v>192</v>
      </c>
      <c r="C1033" s="158" t="s">
        <v>3249</v>
      </c>
      <c r="D1033" s="158" t="s">
        <v>585</v>
      </c>
      <c r="E1033" s="108"/>
      <c r="F1033" s="108"/>
    </row>
    <row r="1034" spans="1:6" x14ac:dyDescent="0.55000000000000004">
      <c r="A1034" s="108" t="s">
        <v>3250</v>
      </c>
      <c r="B1034" s="108">
        <f t="shared" si="16"/>
        <v>193</v>
      </c>
      <c r="C1034" s="158" t="s">
        <v>3251</v>
      </c>
      <c r="D1034" s="158" t="s">
        <v>585</v>
      </c>
      <c r="E1034" s="108"/>
      <c r="F1034" s="108"/>
    </row>
    <row r="1035" spans="1:6" x14ac:dyDescent="0.55000000000000004">
      <c r="A1035" s="108" t="s">
        <v>3252</v>
      </c>
      <c r="B1035" s="108">
        <f t="shared" si="16"/>
        <v>194</v>
      </c>
      <c r="C1035" s="158" t="s">
        <v>3253</v>
      </c>
      <c r="D1035" s="158" t="s">
        <v>585</v>
      </c>
      <c r="E1035" s="108"/>
      <c r="F1035" s="108"/>
    </row>
    <row r="1036" spans="1:6" x14ac:dyDescent="0.55000000000000004">
      <c r="A1036" s="108" t="s">
        <v>3254</v>
      </c>
      <c r="B1036" s="108">
        <f t="shared" si="16"/>
        <v>3713</v>
      </c>
      <c r="C1036" s="158" t="s">
        <v>3255</v>
      </c>
      <c r="D1036" s="158" t="s">
        <v>3256</v>
      </c>
      <c r="E1036" s="108"/>
      <c r="F1036" s="108"/>
    </row>
    <row r="1037" spans="1:6" x14ac:dyDescent="0.55000000000000004">
      <c r="A1037" s="108" t="s">
        <v>3257</v>
      </c>
      <c r="B1037" s="108">
        <f t="shared" si="16"/>
        <v>3728</v>
      </c>
      <c r="C1037" s="158" t="s">
        <v>3258</v>
      </c>
      <c r="D1037" s="158" t="s">
        <v>3256</v>
      </c>
      <c r="E1037" s="108"/>
      <c r="F1037" s="108"/>
    </row>
    <row r="1038" spans="1:6" x14ac:dyDescent="0.55000000000000004">
      <c r="A1038" s="108" t="s">
        <v>3259</v>
      </c>
      <c r="B1038" s="108">
        <f t="shared" si="16"/>
        <v>3649</v>
      </c>
      <c r="C1038" s="158" t="s">
        <v>3260</v>
      </c>
      <c r="D1038" s="158" t="s">
        <v>3256</v>
      </c>
      <c r="E1038" s="108"/>
      <c r="F1038" s="108"/>
    </row>
    <row r="1039" spans="1:6" x14ac:dyDescent="0.55000000000000004">
      <c r="A1039" s="108" t="s">
        <v>3261</v>
      </c>
      <c r="B1039" s="108">
        <f t="shared" si="16"/>
        <v>3650</v>
      </c>
      <c r="C1039" s="158" t="s">
        <v>3262</v>
      </c>
      <c r="D1039" s="158" t="s">
        <v>3256</v>
      </c>
      <c r="E1039" s="108"/>
      <c r="F1039" s="108"/>
    </row>
    <row r="1040" spans="1:6" x14ac:dyDescent="0.55000000000000004">
      <c r="A1040" s="108" t="s">
        <v>3263</v>
      </c>
      <c r="B1040" s="108">
        <f t="shared" si="16"/>
        <v>3721</v>
      </c>
      <c r="C1040" s="158" t="s">
        <v>3264</v>
      </c>
      <c r="D1040" s="158" t="s">
        <v>3256</v>
      </c>
      <c r="E1040" s="108"/>
      <c r="F1040" s="108"/>
    </row>
    <row r="1041" spans="1:6" x14ac:dyDescent="0.55000000000000004">
      <c r="A1041" s="108" t="s">
        <v>3265</v>
      </c>
      <c r="B1041" s="108">
        <f t="shared" si="16"/>
        <v>3682</v>
      </c>
      <c r="C1041" s="158" t="s">
        <v>3266</v>
      </c>
      <c r="D1041" s="158" t="s">
        <v>3256</v>
      </c>
      <c r="E1041" s="108"/>
      <c r="F1041" s="108"/>
    </row>
    <row r="1042" spans="1:6" x14ac:dyDescent="0.55000000000000004">
      <c r="A1042" s="108" t="s">
        <v>3267</v>
      </c>
      <c r="B1042" s="108">
        <f t="shared" si="16"/>
        <v>3499</v>
      </c>
      <c r="C1042" s="158" t="s">
        <v>3268</v>
      </c>
      <c r="D1042" s="158" t="s">
        <v>3256</v>
      </c>
      <c r="E1042" s="108"/>
      <c r="F1042" s="108"/>
    </row>
    <row r="1043" spans="1:6" x14ac:dyDescent="0.55000000000000004">
      <c r="A1043" s="108" t="s">
        <v>3269</v>
      </c>
      <c r="B1043" s="108">
        <f t="shared" si="16"/>
        <v>3690</v>
      </c>
      <c r="C1043" s="158" t="s">
        <v>3270</v>
      </c>
      <c r="D1043" s="158" t="s">
        <v>3256</v>
      </c>
      <c r="E1043" s="108"/>
      <c r="F1043" s="108"/>
    </row>
    <row r="1044" spans="1:6" x14ac:dyDescent="0.55000000000000004">
      <c r="A1044" s="108" t="s">
        <v>3271</v>
      </c>
      <c r="B1044" s="108">
        <f t="shared" si="16"/>
        <v>3542</v>
      </c>
      <c r="C1044" s="158" t="s">
        <v>3272</v>
      </c>
      <c r="D1044" s="158" t="s">
        <v>3256</v>
      </c>
      <c r="E1044" s="108"/>
      <c r="F1044" s="108"/>
    </row>
    <row r="1045" spans="1:6" x14ac:dyDescent="0.55000000000000004">
      <c r="A1045" s="108" t="s">
        <v>3273</v>
      </c>
      <c r="B1045" s="108">
        <f t="shared" si="16"/>
        <v>3502</v>
      </c>
      <c r="C1045" s="158" t="s">
        <v>3274</v>
      </c>
      <c r="D1045" s="158" t="s">
        <v>3256</v>
      </c>
      <c r="E1045" s="108"/>
      <c r="F1045" s="108"/>
    </row>
    <row r="1046" spans="1:6" x14ac:dyDescent="0.55000000000000004">
      <c r="A1046" s="108" t="s">
        <v>3275</v>
      </c>
      <c r="B1046" s="108">
        <f t="shared" si="16"/>
        <v>618</v>
      </c>
      <c r="C1046" s="158" t="s">
        <v>3276</v>
      </c>
      <c r="D1046" s="158" t="s">
        <v>598</v>
      </c>
      <c r="E1046" s="108"/>
      <c r="F1046" s="108"/>
    </row>
    <row r="1047" spans="1:6" x14ac:dyDescent="0.55000000000000004">
      <c r="A1047" s="108" t="s">
        <v>3277</v>
      </c>
      <c r="B1047" s="108">
        <f t="shared" si="16"/>
        <v>620</v>
      </c>
      <c r="C1047" s="158" t="s">
        <v>3278</v>
      </c>
      <c r="D1047" s="158" t="s">
        <v>598</v>
      </c>
      <c r="E1047" s="108"/>
      <c r="F1047" s="108"/>
    </row>
    <row r="1048" spans="1:6" x14ac:dyDescent="0.55000000000000004">
      <c r="A1048" s="108" t="s">
        <v>3279</v>
      </c>
      <c r="B1048" s="108">
        <f t="shared" si="16"/>
        <v>621</v>
      </c>
      <c r="C1048" s="158" t="s">
        <v>3280</v>
      </c>
      <c r="D1048" s="158" t="s">
        <v>598</v>
      </c>
      <c r="E1048" s="108"/>
      <c r="F1048" s="108"/>
    </row>
    <row r="1049" spans="1:6" x14ac:dyDescent="0.55000000000000004">
      <c r="A1049" s="108" t="s">
        <v>3281</v>
      </c>
      <c r="B1049" s="108">
        <f t="shared" si="16"/>
        <v>622</v>
      </c>
      <c r="C1049" s="158" t="s">
        <v>3282</v>
      </c>
      <c r="D1049" s="158" t="s">
        <v>598</v>
      </c>
      <c r="E1049" s="108"/>
      <c r="F1049" s="108"/>
    </row>
    <row r="1050" spans="1:6" x14ac:dyDescent="0.55000000000000004">
      <c r="A1050" s="108" t="s">
        <v>3283</v>
      </c>
      <c r="B1050" s="108">
        <f t="shared" si="16"/>
        <v>723</v>
      </c>
      <c r="C1050" s="158" t="s">
        <v>3284</v>
      </c>
      <c r="D1050" s="158" t="s">
        <v>598</v>
      </c>
      <c r="E1050" s="108"/>
      <c r="F1050" s="108"/>
    </row>
    <row r="1051" spans="1:6" x14ac:dyDescent="0.55000000000000004">
      <c r="A1051" s="108" t="s">
        <v>3285</v>
      </c>
      <c r="B1051" s="108">
        <f t="shared" si="16"/>
        <v>623</v>
      </c>
      <c r="C1051" s="158" t="s">
        <v>3286</v>
      </c>
      <c r="D1051" s="158" t="s">
        <v>598</v>
      </c>
      <c r="E1051" s="108"/>
      <c r="F1051" s="108"/>
    </row>
    <row r="1052" spans="1:6" x14ac:dyDescent="0.55000000000000004">
      <c r="A1052" s="108" t="s">
        <v>3287</v>
      </c>
      <c r="B1052" s="108">
        <f t="shared" si="16"/>
        <v>624</v>
      </c>
      <c r="C1052" s="158" t="s">
        <v>3288</v>
      </c>
      <c r="D1052" s="158" t="s">
        <v>598</v>
      </c>
      <c r="E1052" s="108"/>
      <c r="F1052" s="108"/>
    </row>
    <row r="1053" spans="1:6" x14ac:dyDescent="0.55000000000000004">
      <c r="A1053" s="108" t="s">
        <v>3289</v>
      </c>
      <c r="B1053" s="108">
        <f t="shared" si="16"/>
        <v>625</v>
      </c>
      <c r="C1053" s="158" t="s">
        <v>3290</v>
      </c>
      <c r="D1053" s="158" t="s">
        <v>598</v>
      </c>
      <c r="E1053" s="108"/>
      <c r="F1053" s="108"/>
    </row>
    <row r="1054" spans="1:6" x14ac:dyDescent="0.55000000000000004">
      <c r="A1054" s="108" t="s">
        <v>3291</v>
      </c>
      <c r="B1054" s="108">
        <f t="shared" si="16"/>
        <v>628</v>
      </c>
      <c r="C1054" s="158" t="s">
        <v>3292</v>
      </c>
      <c r="D1054" s="158" t="s">
        <v>598</v>
      </c>
      <c r="E1054" s="108"/>
      <c r="F1054" s="108"/>
    </row>
    <row r="1055" spans="1:6" x14ac:dyDescent="0.55000000000000004">
      <c r="A1055" s="108" t="s">
        <v>3293</v>
      </c>
      <c r="B1055" s="108">
        <f t="shared" si="16"/>
        <v>629</v>
      </c>
      <c r="C1055" s="158" t="s">
        <v>3294</v>
      </c>
      <c r="D1055" s="158" t="s">
        <v>598</v>
      </c>
      <c r="E1055" s="108"/>
      <c r="F1055" s="108"/>
    </row>
    <row r="1056" spans="1:6" x14ac:dyDescent="0.55000000000000004">
      <c r="A1056" s="108" t="s">
        <v>3295</v>
      </c>
      <c r="B1056" s="108">
        <f t="shared" si="16"/>
        <v>630</v>
      </c>
      <c r="C1056" s="158" t="s">
        <v>3296</v>
      </c>
      <c r="D1056" s="158" t="s">
        <v>598</v>
      </c>
      <c r="E1056" s="108"/>
      <c r="F1056" s="108"/>
    </row>
    <row r="1057" spans="1:6" x14ac:dyDescent="0.55000000000000004">
      <c r="A1057" s="108" t="s">
        <v>3297</v>
      </c>
      <c r="B1057" s="108">
        <f t="shared" si="16"/>
        <v>631</v>
      </c>
      <c r="C1057" s="158" t="s">
        <v>3298</v>
      </c>
      <c r="D1057" s="158" t="s">
        <v>598</v>
      </c>
      <c r="E1057" s="108"/>
      <c r="F1057" s="108"/>
    </row>
    <row r="1058" spans="1:6" x14ac:dyDescent="0.55000000000000004">
      <c r="A1058" s="108" t="s">
        <v>3299</v>
      </c>
      <c r="B1058" s="108">
        <f t="shared" si="16"/>
        <v>632</v>
      </c>
      <c r="C1058" s="158" t="s">
        <v>3300</v>
      </c>
      <c r="D1058" s="158" t="s">
        <v>598</v>
      </c>
      <c r="E1058" s="108"/>
      <c r="F1058" s="108"/>
    </row>
    <row r="1059" spans="1:6" x14ac:dyDescent="0.55000000000000004">
      <c r="A1059" s="108" t="s">
        <v>3301</v>
      </c>
      <c r="B1059" s="108">
        <f t="shared" si="16"/>
        <v>633</v>
      </c>
      <c r="C1059" s="158" t="s">
        <v>3302</v>
      </c>
      <c r="D1059" s="158" t="s">
        <v>598</v>
      </c>
      <c r="E1059" s="108"/>
      <c r="F1059" s="108"/>
    </row>
    <row r="1060" spans="1:6" x14ac:dyDescent="0.55000000000000004">
      <c r="A1060" s="108" t="s">
        <v>3303</v>
      </c>
      <c r="B1060" s="108">
        <f t="shared" si="16"/>
        <v>634</v>
      </c>
      <c r="C1060" s="158" t="s">
        <v>3304</v>
      </c>
      <c r="D1060" s="158" t="s">
        <v>598</v>
      </c>
      <c r="E1060" s="108"/>
      <c r="F1060" s="108"/>
    </row>
    <row r="1061" spans="1:6" x14ac:dyDescent="0.55000000000000004">
      <c r="A1061" s="108" t="s">
        <v>3305</v>
      </c>
      <c r="B1061" s="108">
        <f t="shared" si="16"/>
        <v>635</v>
      </c>
      <c r="C1061" s="158" t="s">
        <v>3306</v>
      </c>
      <c r="D1061" s="158" t="s">
        <v>598</v>
      </c>
      <c r="E1061" s="108"/>
      <c r="F1061" s="108"/>
    </row>
    <row r="1062" spans="1:6" x14ac:dyDescent="0.55000000000000004">
      <c r="A1062" s="108" t="s">
        <v>3307</v>
      </c>
      <c r="B1062" s="108">
        <f t="shared" si="16"/>
        <v>637</v>
      </c>
      <c r="C1062" s="158" t="s">
        <v>3308</v>
      </c>
      <c r="D1062" s="158" t="s">
        <v>598</v>
      </c>
      <c r="E1062" s="108"/>
      <c r="F1062" s="108"/>
    </row>
    <row r="1063" spans="1:6" x14ac:dyDescent="0.55000000000000004">
      <c r="A1063" s="108" t="s">
        <v>3309</v>
      </c>
      <c r="B1063" s="108">
        <f t="shared" si="16"/>
        <v>638</v>
      </c>
      <c r="C1063" s="158" t="s">
        <v>3310</v>
      </c>
      <c r="D1063" s="158" t="s">
        <v>598</v>
      </c>
      <c r="E1063" s="108"/>
      <c r="F1063" s="108"/>
    </row>
    <row r="1064" spans="1:6" x14ac:dyDescent="0.55000000000000004">
      <c r="A1064" s="108" t="s">
        <v>3311</v>
      </c>
      <c r="B1064" s="108">
        <f t="shared" si="16"/>
        <v>639</v>
      </c>
      <c r="C1064" s="158" t="s">
        <v>3312</v>
      </c>
      <c r="D1064" s="158" t="s">
        <v>598</v>
      </c>
      <c r="E1064" s="108"/>
      <c r="F1064" s="108"/>
    </row>
    <row r="1065" spans="1:6" x14ac:dyDescent="0.55000000000000004">
      <c r="A1065" s="108" t="s">
        <v>3313</v>
      </c>
      <c r="B1065" s="108">
        <f t="shared" si="16"/>
        <v>640</v>
      </c>
      <c r="C1065" s="158" t="s">
        <v>3314</v>
      </c>
      <c r="D1065" s="158" t="s">
        <v>598</v>
      </c>
      <c r="E1065" s="108"/>
      <c r="F1065" s="108"/>
    </row>
    <row r="1066" spans="1:6" x14ac:dyDescent="0.55000000000000004">
      <c r="A1066" s="108" t="s">
        <v>3315</v>
      </c>
      <c r="B1066" s="108">
        <f t="shared" si="16"/>
        <v>645</v>
      </c>
      <c r="C1066" s="158" t="s">
        <v>3316</v>
      </c>
      <c r="D1066" s="158" t="s">
        <v>598</v>
      </c>
      <c r="E1066" s="108"/>
      <c r="F1066" s="108"/>
    </row>
    <row r="1067" spans="1:6" x14ac:dyDescent="0.55000000000000004">
      <c r="A1067" s="108" t="s">
        <v>3317</v>
      </c>
      <c r="B1067" s="108">
        <f t="shared" si="16"/>
        <v>643</v>
      </c>
      <c r="C1067" s="158" t="s">
        <v>3318</v>
      </c>
      <c r="D1067" s="158" t="s">
        <v>598</v>
      </c>
      <c r="E1067" s="108"/>
      <c r="F1067" s="108"/>
    </row>
    <row r="1068" spans="1:6" x14ac:dyDescent="0.55000000000000004">
      <c r="A1068" s="108" t="s">
        <v>3319</v>
      </c>
      <c r="B1068" s="108">
        <f t="shared" si="16"/>
        <v>647</v>
      </c>
      <c r="C1068" s="158" t="s">
        <v>3320</v>
      </c>
      <c r="D1068" s="158" t="s">
        <v>598</v>
      </c>
      <c r="E1068" s="108"/>
      <c r="F1068" s="108"/>
    </row>
    <row r="1069" spans="1:6" x14ac:dyDescent="0.55000000000000004">
      <c r="A1069" s="108" t="s">
        <v>3321</v>
      </c>
      <c r="B1069" s="108">
        <f t="shared" si="16"/>
        <v>649</v>
      </c>
      <c r="C1069" s="158" t="s">
        <v>3322</v>
      </c>
      <c r="D1069" s="158" t="s">
        <v>598</v>
      </c>
      <c r="E1069" s="108"/>
      <c r="F1069" s="108"/>
    </row>
    <row r="1070" spans="1:6" x14ac:dyDescent="0.55000000000000004">
      <c r="A1070" s="108" t="s">
        <v>3323</v>
      </c>
      <c r="B1070" s="108">
        <f t="shared" si="16"/>
        <v>650</v>
      </c>
      <c r="C1070" s="158" t="s">
        <v>3324</v>
      </c>
      <c r="D1070" s="158" t="s">
        <v>598</v>
      </c>
      <c r="E1070" s="108"/>
      <c r="F1070" s="108"/>
    </row>
    <row r="1071" spans="1:6" x14ac:dyDescent="0.55000000000000004">
      <c r="A1071" s="108" t="s">
        <v>3325</v>
      </c>
      <c r="B1071" s="108">
        <f t="shared" si="16"/>
        <v>652</v>
      </c>
      <c r="C1071" s="158" t="s">
        <v>3326</v>
      </c>
      <c r="D1071" s="158" t="s">
        <v>598</v>
      </c>
      <c r="E1071" s="108"/>
      <c r="F1071" s="108"/>
    </row>
    <row r="1072" spans="1:6" x14ac:dyDescent="0.55000000000000004">
      <c r="A1072" s="108" t="s">
        <v>3327</v>
      </c>
      <c r="B1072" s="108">
        <f t="shared" si="16"/>
        <v>653</v>
      </c>
      <c r="C1072" s="158" t="s">
        <v>3328</v>
      </c>
      <c r="D1072" s="158" t="s">
        <v>598</v>
      </c>
      <c r="E1072" s="108"/>
      <c r="F1072" s="108"/>
    </row>
    <row r="1073" spans="1:6" x14ac:dyDescent="0.55000000000000004">
      <c r="A1073" s="108" t="s">
        <v>3329</v>
      </c>
      <c r="B1073" s="108">
        <f t="shared" si="16"/>
        <v>655</v>
      </c>
      <c r="C1073" s="158" t="s">
        <v>3330</v>
      </c>
      <c r="D1073" s="158" t="s">
        <v>598</v>
      </c>
      <c r="E1073" s="108"/>
      <c r="F1073" s="108"/>
    </row>
    <row r="1074" spans="1:6" x14ac:dyDescent="0.55000000000000004">
      <c r="A1074" s="108" t="s">
        <v>3331</v>
      </c>
      <c r="B1074" s="108">
        <f t="shared" si="16"/>
        <v>657</v>
      </c>
      <c r="C1074" s="158" t="s">
        <v>3332</v>
      </c>
      <c r="D1074" s="158" t="s">
        <v>598</v>
      </c>
      <c r="E1074" s="108"/>
      <c r="F1074" s="108"/>
    </row>
    <row r="1075" spans="1:6" x14ac:dyDescent="0.55000000000000004">
      <c r="A1075" s="108" t="s">
        <v>3333</v>
      </c>
      <c r="B1075" s="108">
        <f t="shared" si="16"/>
        <v>710</v>
      </c>
      <c r="C1075" s="158" t="s">
        <v>3334</v>
      </c>
      <c r="D1075" s="158" t="s">
        <v>598</v>
      </c>
      <c r="E1075" s="108"/>
      <c r="F1075" s="108"/>
    </row>
    <row r="1076" spans="1:6" x14ac:dyDescent="0.55000000000000004">
      <c r="A1076" s="108" t="s">
        <v>3335</v>
      </c>
      <c r="B1076" s="108">
        <f t="shared" si="16"/>
        <v>662</v>
      </c>
      <c r="C1076" s="158" t="s">
        <v>3336</v>
      </c>
      <c r="D1076" s="158" t="s">
        <v>598</v>
      </c>
      <c r="E1076" s="108"/>
      <c r="F1076" s="108"/>
    </row>
    <row r="1077" spans="1:6" x14ac:dyDescent="0.55000000000000004">
      <c r="A1077" s="108" t="s">
        <v>3337</v>
      </c>
      <c r="B1077" s="108">
        <f t="shared" si="16"/>
        <v>668</v>
      </c>
      <c r="C1077" s="158" t="s">
        <v>3338</v>
      </c>
      <c r="D1077" s="158" t="s">
        <v>598</v>
      </c>
      <c r="E1077" s="108"/>
      <c r="F1077" s="108"/>
    </row>
    <row r="1078" spans="1:6" x14ac:dyDescent="0.55000000000000004">
      <c r="A1078" s="108" t="s">
        <v>3339</v>
      </c>
      <c r="B1078" s="108">
        <f t="shared" si="16"/>
        <v>670</v>
      </c>
      <c r="C1078" s="158" t="s">
        <v>3340</v>
      </c>
      <c r="D1078" s="158" t="s">
        <v>598</v>
      </c>
      <c r="E1078" s="108"/>
      <c r="F1078" s="108"/>
    </row>
    <row r="1079" spans="1:6" x14ac:dyDescent="0.55000000000000004">
      <c r="A1079" s="108" t="s">
        <v>3341</v>
      </c>
      <c r="B1079" s="108">
        <f t="shared" si="16"/>
        <v>673</v>
      </c>
      <c r="C1079" s="158" t="s">
        <v>3342</v>
      </c>
      <c r="D1079" s="158" t="s">
        <v>598</v>
      </c>
      <c r="E1079" s="108"/>
      <c r="F1079" s="108"/>
    </row>
    <row r="1080" spans="1:6" x14ac:dyDescent="0.55000000000000004">
      <c r="A1080" s="108" t="s">
        <v>3343</v>
      </c>
      <c r="B1080" s="108">
        <f t="shared" si="16"/>
        <v>677</v>
      </c>
      <c r="C1080" s="158" t="s">
        <v>3344</v>
      </c>
      <c r="D1080" s="158" t="s">
        <v>598</v>
      </c>
      <c r="E1080" s="108"/>
      <c r="F1080" s="108"/>
    </row>
    <row r="1081" spans="1:6" x14ac:dyDescent="0.55000000000000004">
      <c r="A1081" s="108" t="s">
        <v>3345</v>
      </c>
      <c r="B1081" s="108">
        <f t="shared" si="16"/>
        <v>676</v>
      </c>
      <c r="C1081" s="158" t="s">
        <v>3346</v>
      </c>
      <c r="D1081" s="158" t="s">
        <v>598</v>
      </c>
      <c r="E1081" s="108"/>
      <c r="F1081" s="108"/>
    </row>
    <row r="1082" spans="1:6" x14ac:dyDescent="0.55000000000000004">
      <c r="A1082" s="108" t="s">
        <v>3347</v>
      </c>
      <c r="B1082" s="108">
        <f t="shared" si="16"/>
        <v>678</v>
      </c>
      <c r="C1082" s="158" t="s">
        <v>3348</v>
      </c>
      <c r="D1082" s="158" t="s">
        <v>598</v>
      </c>
      <c r="E1082" s="108"/>
      <c r="F1082" s="108"/>
    </row>
    <row r="1083" spans="1:6" x14ac:dyDescent="0.55000000000000004">
      <c r="A1083" s="108" t="s">
        <v>3349</v>
      </c>
      <c r="B1083" s="108">
        <f t="shared" si="16"/>
        <v>680</v>
      </c>
      <c r="C1083" s="158" t="s">
        <v>3350</v>
      </c>
      <c r="D1083" s="158" t="s">
        <v>598</v>
      </c>
      <c r="E1083" s="108"/>
      <c r="F1083" s="108"/>
    </row>
    <row r="1084" spans="1:6" x14ac:dyDescent="0.55000000000000004">
      <c r="A1084" s="108" t="s">
        <v>3351</v>
      </c>
      <c r="B1084" s="108">
        <f t="shared" si="16"/>
        <v>690</v>
      </c>
      <c r="C1084" s="158" t="s">
        <v>3352</v>
      </c>
      <c r="D1084" s="158" t="s">
        <v>598</v>
      </c>
      <c r="E1084" s="108"/>
      <c r="F1084" s="108"/>
    </row>
    <row r="1085" spans="1:6" x14ac:dyDescent="0.55000000000000004">
      <c r="A1085" s="108" t="s">
        <v>3353</v>
      </c>
      <c r="B1085" s="108">
        <f t="shared" si="16"/>
        <v>691</v>
      </c>
      <c r="C1085" s="158" t="s">
        <v>3354</v>
      </c>
      <c r="D1085" s="158" t="s">
        <v>598</v>
      </c>
      <c r="E1085" s="108"/>
      <c r="F1085" s="108"/>
    </row>
    <row r="1086" spans="1:6" x14ac:dyDescent="0.55000000000000004">
      <c r="A1086" s="108" t="s">
        <v>3355</v>
      </c>
      <c r="B1086" s="108">
        <f t="shared" si="16"/>
        <v>692</v>
      </c>
      <c r="C1086" s="158" t="s">
        <v>3356</v>
      </c>
      <c r="D1086" s="158" t="s">
        <v>598</v>
      </c>
      <c r="E1086" s="108"/>
      <c r="F1086" s="108"/>
    </row>
    <row r="1087" spans="1:6" x14ac:dyDescent="0.55000000000000004">
      <c r="A1087" s="108" t="s">
        <v>3357</v>
      </c>
      <c r="B1087" s="108">
        <f t="shared" si="16"/>
        <v>694</v>
      </c>
      <c r="C1087" s="158" t="s">
        <v>3358</v>
      </c>
      <c r="D1087" s="158" t="s">
        <v>598</v>
      </c>
      <c r="E1087" s="108"/>
      <c r="F1087" s="108"/>
    </row>
    <row r="1088" spans="1:6" x14ac:dyDescent="0.55000000000000004">
      <c r="A1088" s="108" t="s">
        <v>3359</v>
      </c>
      <c r="B1088" s="108">
        <f t="shared" si="16"/>
        <v>696</v>
      </c>
      <c r="C1088" s="158" t="s">
        <v>3360</v>
      </c>
      <c r="D1088" s="158" t="s">
        <v>598</v>
      </c>
      <c r="E1088" s="108"/>
      <c r="F1088" s="108"/>
    </row>
    <row r="1089" spans="1:6" x14ac:dyDescent="0.55000000000000004">
      <c r="A1089" s="108" t="s">
        <v>3361</v>
      </c>
      <c r="B1089" s="108">
        <f t="shared" si="16"/>
        <v>3730</v>
      </c>
      <c r="C1089" s="158" t="s">
        <v>3362</v>
      </c>
      <c r="D1089" s="158" t="s">
        <v>598</v>
      </c>
      <c r="E1089" s="108"/>
      <c r="F1089" s="108"/>
    </row>
    <row r="1090" spans="1:6" x14ac:dyDescent="0.55000000000000004">
      <c r="A1090" s="108" t="s">
        <v>3363</v>
      </c>
      <c r="B1090" s="108">
        <f t="shared" si="16"/>
        <v>697</v>
      </c>
      <c r="C1090" s="158" t="s">
        <v>3364</v>
      </c>
      <c r="D1090" s="158" t="s">
        <v>598</v>
      </c>
      <c r="E1090" s="108"/>
      <c r="F1090" s="108"/>
    </row>
    <row r="1091" spans="1:6" x14ac:dyDescent="0.55000000000000004">
      <c r="A1091" s="108" t="s">
        <v>3365</v>
      </c>
      <c r="B1091" s="108">
        <f t="shared" ref="B1091:B1154" si="17">VALUE(RIGHT(A1091,4))</f>
        <v>698</v>
      </c>
      <c r="C1091" s="158" t="s">
        <v>3366</v>
      </c>
      <c r="D1091" s="158" t="s">
        <v>598</v>
      </c>
      <c r="E1091" s="108"/>
      <c r="F1091" s="108"/>
    </row>
    <row r="1092" spans="1:6" x14ac:dyDescent="0.55000000000000004">
      <c r="A1092" s="108" t="s">
        <v>3367</v>
      </c>
      <c r="B1092" s="108">
        <f t="shared" si="17"/>
        <v>700</v>
      </c>
      <c r="C1092" s="158" t="s">
        <v>3368</v>
      </c>
      <c r="D1092" s="158" t="s">
        <v>598</v>
      </c>
      <c r="E1092" s="108"/>
      <c r="F1092" s="108"/>
    </row>
    <row r="1093" spans="1:6" x14ac:dyDescent="0.55000000000000004">
      <c r="A1093" s="108" t="s">
        <v>3369</v>
      </c>
      <c r="B1093" s="108">
        <f t="shared" si="17"/>
        <v>702</v>
      </c>
      <c r="C1093" s="158" t="s">
        <v>3370</v>
      </c>
      <c r="D1093" s="158" t="s">
        <v>598</v>
      </c>
      <c r="E1093" s="108"/>
      <c r="F1093" s="108"/>
    </row>
    <row r="1094" spans="1:6" x14ac:dyDescent="0.55000000000000004">
      <c r="A1094" s="108" t="s">
        <v>3371</v>
      </c>
      <c r="B1094" s="108">
        <f t="shared" si="17"/>
        <v>708</v>
      </c>
      <c r="C1094" s="158" t="s">
        <v>3372</v>
      </c>
      <c r="D1094" s="158" t="s">
        <v>598</v>
      </c>
      <c r="E1094" s="108"/>
      <c r="F1094" s="108"/>
    </row>
    <row r="1095" spans="1:6" x14ac:dyDescent="0.55000000000000004">
      <c r="A1095" s="108" t="s">
        <v>3373</v>
      </c>
      <c r="B1095" s="108">
        <f t="shared" si="17"/>
        <v>709</v>
      </c>
      <c r="C1095" s="158" t="s">
        <v>3374</v>
      </c>
      <c r="D1095" s="158" t="s">
        <v>598</v>
      </c>
      <c r="E1095" s="108"/>
      <c r="F1095" s="108"/>
    </row>
    <row r="1096" spans="1:6" x14ac:dyDescent="0.55000000000000004">
      <c r="A1096" s="108" t="s">
        <v>3375</v>
      </c>
      <c r="B1096" s="108">
        <f t="shared" si="17"/>
        <v>712</v>
      </c>
      <c r="C1096" s="158" t="s">
        <v>3376</v>
      </c>
      <c r="D1096" s="158" t="s">
        <v>598</v>
      </c>
      <c r="E1096" s="108"/>
      <c r="F1096" s="108"/>
    </row>
    <row r="1097" spans="1:6" x14ac:dyDescent="0.55000000000000004">
      <c r="A1097" s="108" t="s">
        <v>3377</v>
      </c>
      <c r="B1097" s="108">
        <f t="shared" si="17"/>
        <v>713</v>
      </c>
      <c r="C1097" s="158" t="s">
        <v>3378</v>
      </c>
      <c r="D1097" s="158" t="s">
        <v>598</v>
      </c>
      <c r="E1097" s="108"/>
      <c r="F1097" s="108"/>
    </row>
    <row r="1098" spans="1:6" x14ac:dyDescent="0.55000000000000004">
      <c r="A1098" s="108" t="s">
        <v>3379</v>
      </c>
      <c r="B1098" s="108">
        <f t="shared" si="17"/>
        <v>714</v>
      </c>
      <c r="C1098" s="158" t="s">
        <v>3380</v>
      </c>
      <c r="D1098" s="158" t="s">
        <v>598</v>
      </c>
      <c r="E1098" s="108"/>
      <c r="F1098" s="108"/>
    </row>
    <row r="1099" spans="1:6" x14ac:dyDescent="0.55000000000000004">
      <c r="A1099" s="108" t="s">
        <v>3381</v>
      </c>
      <c r="B1099" s="108">
        <f t="shared" si="17"/>
        <v>715</v>
      </c>
      <c r="C1099" s="158" t="s">
        <v>3382</v>
      </c>
      <c r="D1099" s="158" t="s">
        <v>598</v>
      </c>
      <c r="E1099" s="108"/>
      <c r="F1099" s="108"/>
    </row>
    <row r="1100" spans="1:6" x14ac:dyDescent="0.55000000000000004">
      <c r="A1100" s="108" t="s">
        <v>3383</v>
      </c>
      <c r="B1100" s="108">
        <f t="shared" si="17"/>
        <v>3689</v>
      </c>
      <c r="C1100" s="158" t="s">
        <v>3384</v>
      </c>
      <c r="D1100" s="158" t="s">
        <v>598</v>
      </c>
      <c r="E1100" s="108"/>
      <c r="F1100" s="108"/>
    </row>
    <row r="1101" spans="1:6" x14ac:dyDescent="0.55000000000000004">
      <c r="A1101" s="108" t="s">
        <v>3385</v>
      </c>
      <c r="B1101" s="108">
        <f t="shared" si="17"/>
        <v>717</v>
      </c>
      <c r="C1101" s="158" t="s">
        <v>3386</v>
      </c>
      <c r="D1101" s="158" t="s">
        <v>598</v>
      </c>
      <c r="E1101" s="108"/>
      <c r="F1101" s="108"/>
    </row>
    <row r="1102" spans="1:6" x14ac:dyDescent="0.55000000000000004">
      <c r="A1102" s="108" t="s">
        <v>3387</v>
      </c>
      <c r="B1102" s="108">
        <f t="shared" si="17"/>
        <v>719</v>
      </c>
      <c r="C1102" s="158" t="s">
        <v>3388</v>
      </c>
      <c r="D1102" s="158" t="s">
        <v>598</v>
      </c>
      <c r="E1102" s="108"/>
      <c r="F1102" s="108"/>
    </row>
    <row r="1103" spans="1:6" x14ac:dyDescent="0.55000000000000004">
      <c r="A1103" s="108" t="s">
        <v>3389</v>
      </c>
      <c r="B1103" s="108">
        <f t="shared" si="17"/>
        <v>1062</v>
      </c>
      <c r="C1103" s="158" t="s">
        <v>3390</v>
      </c>
      <c r="D1103" s="158" t="s">
        <v>605</v>
      </c>
      <c r="E1103" s="108"/>
      <c r="F1103" s="108"/>
    </row>
    <row r="1104" spans="1:6" x14ac:dyDescent="0.55000000000000004">
      <c r="A1104" s="108" t="s">
        <v>3391</v>
      </c>
      <c r="B1104" s="108">
        <f t="shared" si="17"/>
        <v>1019</v>
      </c>
      <c r="C1104" s="158" t="s">
        <v>3392</v>
      </c>
      <c r="D1104" s="158" t="s">
        <v>605</v>
      </c>
      <c r="E1104" s="108"/>
      <c r="F1104" s="108"/>
    </row>
    <row r="1105" spans="1:6" x14ac:dyDescent="0.55000000000000004">
      <c r="A1105" s="108" t="s">
        <v>3393</v>
      </c>
      <c r="B1105" s="108">
        <f t="shared" si="17"/>
        <v>1226</v>
      </c>
      <c r="C1105" s="158" t="s">
        <v>3394</v>
      </c>
      <c r="D1105" s="158" t="s">
        <v>605</v>
      </c>
      <c r="E1105" s="108"/>
      <c r="F1105" s="108"/>
    </row>
    <row r="1106" spans="1:6" x14ac:dyDescent="0.55000000000000004">
      <c r="A1106" s="108" t="s">
        <v>3395</v>
      </c>
      <c r="B1106" s="108">
        <f t="shared" si="17"/>
        <v>1227</v>
      </c>
      <c r="C1106" s="158" t="s">
        <v>3396</v>
      </c>
      <c r="D1106" s="158" t="s">
        <v>605</v>
      </c>
      <c r="E1106" s="108"/>
      <c r="F1106" s="108"/>
    </row>
    <row r="1107" spans="1:6" x14ac:dyDescent="0.55000000000000004">
      <c r="A1107" s="108" t="s">
        <v>3397</v>
      </c>
      <c r="B1107" s="108">
        <f t="shared" si="17"/>
        <v>1069</v>
      </c>
      <c r="C1107" s="158" t="s">
        <v>3398</v>
      </c>
      <c r="D1107" s="158" t="s">
        <v>605</v>
      </c>
      <c r="E1107" s="108"/>
      <c r="F1107" s="108"/>
    </row>
    <row r="1108" spans="1:6" x14ac:dyDescent="0.55000000000000004">
      <c r="A1108" s="108" t="s">
        <v>3399</v>
      </c>
      <c r="B1108" s="108">
        <f t="shared" si="17"/>
        <v>1063</v>
      </c>
      <c r="C1108" s="158" t="s">
        <v>3400</v>
      </c>
      <c r="D1108" s="158" t="s">
        <v>605</v>
      </c>
      <c r="E1108" s="108"/>
      <c r="F1108" s="108"/>
    </row>
    <row r="1109" spans="1:6" x14ac:dyDescent="0.55000000000000004">
      <c r="A1109" s="108" t="s">
        <v>3401</v>
      </c>
      <c r="B1109" s="108">
        <f t="shared" si="17"/>
        <v>1228</v>
      </c>
      <c r="C1109" s="158" t="s">
        <v>3402</v>
      </c>
      <c r="D1109" s="158" t="s">
        <v>605</v>
      </c>
      <c r="E1109" s="108"/>
      <c r="F1109" s="108"/>
    </row>
    <row r="1110" spans="1:6" x14ac:dyDescent="0.55000000000000004">
      <c r="A1110" s="108" t="s">
        <v>3403</v>
      </c>
      <c r="B1110" s="108">
        <f t="shared" si="17"/>
        <v>1021</v>
      </c>
      <c r="C1110" s="158" t="s">
        <v>3404</v>
      </c>
      <c r="D1110" s="158" t="s">
        <v>605</v>
      </c>
      <c r="E1110" s="108"/>
      <c r="F1110" s="108"/>
    </row>
    <row r="1111" spans="1:6" x14ac:dyDescent="0.55000000000000004">
      <c r="A1111" s="108" t="s">
        <v>3405</v>
      </c>
      <c r="B1111" s="108">
        <f t="shared" si="17"/>
        <v>1230</v>
      </c>
      <c r="C1111" s="158" t="s">
        <v>3406</v>
      </c>
      <c r="D1111" s="158" t="s">
        <v>605</v>
      </c>
      <c r="E1111" s="108"/>
      <c r="F1111" s="108"/>
    </row>
    <row r="1112" spans="1:6" x14ac:dyDescent="0.55000000000000004">
      <c r="A1112" s="108" t="s">
        <v>3407</v>
      </c>
      <c r="B1112" s="108">
        <f t="shared" si="17"/>
        <v>1022</v>
      </c>
      <c r="C1112" s="158" t="s">
        <v>3408</v>
      </c>
      <c r="D1112" s="158" t="s">
        <v>605</v>
      </c>
      <c r="E1112" s="108"/>
      <c r="F1112" s="108"/>
    </row>
    <row r="1113" spans="1:6" x14ac:dyDescent="0.55000000000000004">
      <c r="A1113" s="108" t="s">
        <v>3409</v>
      </c>
      <c r="B1113" s="108">
        <f t="shared" si="17"/>
        <v>1065</v>
      </c>
      <c r="C1113" s="158" t="s">
        <v>3410</v>
      </c>
      <c r="D1113" s="158" t="s">
        <v>605</v>
      </c>
      <c r="E1113" s="108"/>
      <c r="F1113" s="108"/>
    </row>
    <row r="1114" spans="1:6" x14ac:dyDescent="0.55000000000000004">
      <c r="A1114" s="108" t="s">
        <v>3411</v>
      </c>
      <c r="B1114" s="108">
        <f t="shared" si="17"/>
        <v>1231</v>
      </c>
      <c r="C1114" s="158" t="s">
        <v>3412</v>
      </c>
      <c r="D1114" s="158" t="s">
        <v>605</v>
      </c>
      <c r="E1114" s="108"/>
      <c r="F1114" s="108"/>
    </row>
    <row r="1115" spans="1:6" x14ac:dyDescent="0.55000000000000004">
      <c r="A1115" s="108" t="s">
        <v>3413</v>
      </c>
      <c r="B1115" s="108">
        <f t="shared" si="17"/>
        <v>1023</v>
      </c>
      <c r="C1115" s="158" t="s">
        <v>3414</v>
      </c>
      <c r="D1115" s="158" t="s">
        <v>605</v>
      </c>
      <c r="E1115" s="108"/>
      <c r="F1115" s="108"/>
    </row>
    <row r="1116" spans="1:6" x14ac:dyDescent="0.55000000000000004">
      <c r="A1116" s="108" t="s">
        <v>3415</v>
      </c>
      <c r="B1116" s="108">
        <f t="shared" si="17"/>
        <v>1024</v>
      </c>
      <c r="C1116" s="158" t="s">
        <v>3416</v>
      </c>
      <c r="D1116" s="158" t="s">
        <v>605</v>
      </c>
      <c r="E1116" s="108"/>
      <c r="F1116" s="108"/>
    </row>
    <row r="1117" spans="1:6" x14ac:dyDescent="0.55000000000000004">
      <c r="A1117" s="108" t="s">
        <v>3417</v>
      </c>
      <c r="B1117" s="108">
        <f t="shared" si="17"/>
        <v>1025</v>
      </c>
      <c r="C1117" s="158" t="s">
        <v>3418</v>
      </c>
      <c r="D1117" s="158" t="s">
        <v>605</v>
      </c>
      <c r="E1117" s="108"/>
      <c r="F1117" s="108"/>
    </row>
    <row r="1118" spans="1:6" x14ac:dyDescent="0.55000000000000004">
      <c r="A1118" s="108" t="s">
        <v>3419</v>
      </c>
      <c r="B1118" s="108">
        <f t="shared" si="17"/>
        <v>1027</v>
      </c>
      <c r="C1118" s="158" t="s">
        <v>3420</v>
      </c>
      <c r="D1118" s="158" t="s">
        <v>605</v>
      </c>
      <c r="E1118" s="108"/>
      <c r="F1118" s="108"/>
    </row>
    <row r="1119" spans="1:6" x14ac:dyDescent="0.55000000000000004">
      <c r="A1119" s="108" t="s">
        <v>3421</v>
      </c>
      <c r="B1119" s="108">
        <f t="shared" si="17"/>
        <v>1234</v>
      </c>
      <c r="C1119" s="158" t="s">
        <v>3422</v>
      </c>
      <c r="D1119" s="158" t="s">
        <v>605</v>
      </c>
      <c r="E1119" s="108"/>
      <c r="F1119" s="108"/>
    </row>
    <row r="1120" spans="1:6" x14ac:dyDescent="0.55000000000000004">
      <c r="A1120" s="108" t="s">
        <v>3423</v>
      </c>
      <c r="B1120" s="108">
        <f t="shared" si="17"/>
        <v>1029</v>
      </c>
      <c r="C1120" s="158" t="s">
        <v>3424</v>
      </c>
      <c r="D1120" s="158" t="s">
        <v>605</v>
      </c>
      <c r="E1120" s="108"/>
      <c r="F1120" s="108"/>
    </row>
    <row r="1121" spans="1:6" x14ac:dyDescent="0.55000000000000004">
      <c r="A1121" s="108" t="s">
        <v>3425</v>
      </c>
      <c r="B1121" s="108">
        <f t="shared" si="17"/>
        <v>1068</v>
      </c>
      <c r="C1121" s="158" t="s">
        <v>3426</v>
      </c>
      <c r="D1121" s="158" t="s">
        <v>605</v>
      </c>
      <c r="E1121" s="108"/>
      <c r="F1121" s="108"/>
    </row>
    <row r="1122" spans="1:6" x14ac:dyDescent="0.55000000000000004">
      <c r="A1122" s="108" t="s">
        <v>3427</v>
      </c>
      <c r="B1122" s="108">
        <f t="shared" si="17"/>
        <v>1030</v>
      </c>
      <c r="C1122" s="158" t="s">
        <v>3428</v>
      </c>
      <c r="D1122" s="158" t="s">
        <v>605</v>
      </c>
      <c r="E1122" s="108"/>
      <c r="F1122" s="108"/>
    </row>
    <row r="1123" spans="1:6" x14ac:dyDescent="0.55000000000000004">
      <c r="A1123" s="108" t="s">
        <v>3429</v>
      </c>
      <c r="B1123" s="108">
        <f t="shared" si="17"/>
        <v>1235</v>
      </c>
      <c r="C1123" s="158" t="s">
        <v>3430</v>
      </c>
      <c r="D1123" s="158" t="s">
        <v>605</v>
      </c>
      <c r="E1123" s="108"/>
      <c r="F1123" s="108"/>
    </row>
    <row r="1124" spans="1:6" x14ac:dyDescent="0.55000000000000004">
      <c r="A1124" s="108" t="s">
        <v>3431</v>
      </c>
      <c r="B1124" s="108">
        <f t="shared" si="17"/>
        <v>1236</v>
      </c>
      <c r="C1124" s="158" t="s">
        <v>3432</v>
      </c>
      <c r="D1124" s="158" t="s">
        <v>605</v>
      </c>
      <c r="E1124" s="108"/>
      <c r="F1124" s="108"/>
    </row>
    <row r="1125" spans="1:6" x14ac:dyDescent="0.55000000000000004">
      <c r="A1125" s="108" t="s">
        <v>3433</v>
      </c>
      <c r="B1125" s="108">
        <f t="shared" si="17"/>
        <v>3678</v>
      </c>
      <c r="C1125" s="158" t="s">
        <v>3434</v>
      </c>
      <c r="D1125" s="158" t="s">
        <v>605</v>
      </c>
      <c r="E1125" s="108"/>
      <c r="F1125" s="108"/>
    </row>
    <row r="1126" spans="1:6" x14ac:dyDescent="0.55000000000000004">
      <c r="A1126" s="108" t="s">
        <v>3435</v>
      </c>
      <c r="B1126" s="108">
        <f t="shared" si="17"/>
        <v>1033</v>
      </c>
      <c r="C1126" s="158" t="s">
        <v>3436</v>
      </c>
      <c r="D1126" s="158" t="s">
        <v>605</v>
      </c>
      <c r="E1126" s="108"/>
      <c r="F1126" s="108"/>
    </row>
    <row r="1127" spans="1:6" x14ac:dyDescent="0.55000000000000004">
      <c r="A1127" s="108" t="s">
        <v>3437</v>
      </c>
      <c r="B1127" s="108">
        <f t="shared" si="17"/>
        <v>1238</v>
      </c>
      <c r="C1127" s="158" t="s">
        <v>3438</v>
      </c>
      <c r="D1127" s="158" t="s">
        <v>605</v>
      </c>
      <c r="E1127" s="108"/>
      <c r="F1127" s="108"/>
    </row>
    <row r="1128" spans="1:6" x14ac:dyDescent="0.55000000000000004">
      <c r="A1128" s="108" t="s">
        <v>3439</v>
      </c>
      <c r="B1128" s="108">
        <f t="shared" si="17"/>
        <v>309</v>
      </c>
      <c r="C1128" s="158" t="s">
        <v>3440</v>
      </c>
      <c r="D1128" s="158" t="s">
        <v>605</v>
      </c>
      <c r="E1128" s="108"/>
      <c r="F1128" s="108"/>
    </row>
    <row r="1129" spans="1:6" x14ac:dyDescent="0.55000000000000004">
      <c r="A1129" s="108" t="s">
        <v>3441</v>
      </c>
      <c r="B1129" s="108">
        <f t="shared" si="17"/>
        <v>1034</v>
      </c>
      <c r="C1129" s="158" t="s">
        <v>3442</v>
      </c>
      <c r="D1129" s="158" t="s">
        <v>605</v>
      </c>
      <c r="E1129" s="108"/>
      <c r="F1129" s="108"/>
    </row>
    <row r="1130" spans="1:6" x14ac:dyDescent="0.55000000000000004">
      <c r="A1130" s="108" t="s">
        <v>3443</v>
      </c>
      <c r="B1130" s="108">
        <f t="shared" si="17"/>
        <v>1061</v>
      </c>
      <c r="C1130" s="158" t="s">
        <v>3444</v>
      </c>
      <c r="D1130" s="158" t="s">
        <v>605</v>
      </c>
      <c r="E1130" s="108"/>
      <c r="F1130" s="108"/>
    </row>
    <row r="1131" spans="1:6" x14ac:dyDescent="0.55000000000000004">
      <c r="A1131" s="108" t="s">
        <v>3445</v>
      </c>
      <c r="B1131" s="108">
        <f t="shared" si="17"/>
        <v>1036</v>
      </c>
      <c r="C1131" s="158" t="s">
        <v>3446</v>
      </c>
      <c r="D1131" s="158" t="s">
        <v>605</v>
      </c>
      <c r="E1131" s="108"/>
      <c r="F1131" s="108"/>
    </row>
    <row r="1132" spans="1:6" x14ac:dyDescent="0.55000000000000004">
      <c r="A1132" s="108" t="s">
        <v>3447</v>
      </c>
      <c r="B1132" s="108">
        <f t="shared" si="17"/>
        <v>1148</v>
      </c>
      <c r="C1132" s="158" t="s">
        <v>3448</v>
      </c>
      <c r="D1132" s="158" t="s">
        <v>605</v>
      </c>
      <c r="E1132" s="108"/>
      <c r="F1132" s="108"/>
    </row>
    <row r="1133" spans="1:6" x14ac:dyDescent="0.55000000000000004">
      <c r="A1133" s="108" t="s">
        <v>3449</v>
      </c>
      <c r="B1133" s="108">
        <f t="shared" si="17"/>
        <v>1037</v>
      </c>
      <c r="C1133" s="158" t="s">
        <v>3450</v>
      </c>
      <c r="D1133" s="158" t="s">
        <v>605</v>
      </c>
      <c r="E1133" s="108"/>
      <c r="F1133" s="108"/>
    </row>
    <row r="1134" spans="1:6" x14ac:dyDescent="0.55000000000000004">
      <c r="A1134" s="108" t="s">
        <v>3451</v>
      </c>
      <c r="B1134" s="108">
        <f t="shared" si="17"/>
        <v>1240</v>
      </c>
      <c r="C1134" s="158" t="s">
        <v>3452</v>
      </c>
      <c r="D1134" s="158" t="s">
        <v>605</v>
      </c>
      <c r="E1134" s="108"/>
      <c r="F1134" s="108"/>
    </row>
    <row r="1135" spans="1:6" x14ac:dyDescent="0.55000000000000004">
      <c r="A1135" s="108" t="s">
        <v>3453</v>
      </c>
      <c r="B1135" s="108">
        <f t="shared" si="17"/>
        <v>1038</v>
      </c>
      <c r="C1135" s="158" t="s">
        <v>3454</v>
      </c>
      <c r="D1135" s="158" t="s">
        <v>605</v>
      </c>
      <c r="E1135" s="108"/>
      <c r="F1135" s="108"/>
    </row>
    <row r="1136" spans="1:6" x14ac:dyDescent="0.55000000000000004">
      <c r="A1136" s="108" t="s">
        <v>3455</v>
      </c>
      <c r="B1136" s="108">
        <f t="shared" si="17"/>
        <v>1059</v>
      </c>
      <c r="C1136" s="158" t="s">
        <v>3456</v>
      </c>
      <c r="D1136" s="158" t="s">
        <v>605</v>
      </c>
      <c r="E1136" s="108"/>
      <c r="F1136" s="108"/>
    </row>
    <row r="1137" spans="1:6" x14ac:dyDescent="0.55000000000000004">
      <c r="A1137" s="108" t="s">
        <v>3457</v>
      </c>
      <c r="B1137" s="108">
        <f t="shared" si="17"/>
        <v>1242</v>
      </c>
      <c r="C1137" s="158" t="s">
        <v>3458</v>
      </c>
      <c r="D1137" s="158" t="s">
        <v>605</v>
      </c>
      <c r="E1137" s="108"/>
      <c r="F1137" s="108"/>
    </row>
    <row r="1138" spans="1:6" x14ac:dyDescent="0.55000000000000004">
      <c r="A1138" s="108" t="s">
        <v>3459</v>
      </c>
      <c r="B1138" s="108">
        <f t="shared" si="17"/>
        <v>1244</v>
      </c>
      <c r="C1138" s="158" t="s">
        <v>3460</v>
      </c>
      <c r="D1138" s="158" t="s">
        <v>605</v>
      </c>
      <c r="E1138" s="108"/>
      <c r="F1138" s="108"/>
    </row>
    <row r="1139" spans="1:6" x14ac:dyDescent="0.55000000000000004">
      <c r="A1139" s="108" t="s">
        <v>3461</v>
      </c>
      <c r="B1139" s="108">
        <f t="shared" si="17"/>
        <v>1042</v>
      </c>
      <c r="C1139" s="158" t="s">
        <v>3462</v>
      </c>
      <c r="D1139" s="158" t="s">
        <v>605</v>
      </c>
      <c r="E1139" s="108"/>
      <c r="F1139" s="108"/>
    </row>
    <row r="1140" spans="1:6" x14ac:dyDescent="0.55000000000000004">
      <c r="A1140" s="108" t="s">
        <v>3459</v>
      </c>
      <c r="B1140" s="108">
        <f t="shared" si="17"/>
        <v>1244</v>
      </c>
      <c r="C1140" s="158" t="s">
        <v>3463</v>
      </c>
      <c r="D1140" s="158" t="s">
        <v>605</v>
      </c>
      <c r="E1140" s="108"/>
      <c r="F1140" s="108"/>
    </row>
    <row r="1141" spans="1:6" x14ac:dyDescent="0.55000000000000004">
      <c r="A1141" s="108" t="s">
        <v>3464</v>
      </c>
      <c r="B1141" s="108">
        <f t="shared" si="17"/>
        <v>1245</v>
      </c>
      <c r="C1141" s="158" t="s">
        <v>3465</v>
      </c>
      <c r="D1141" s="158" t="s">
        <v>605</v>
      </c>
      <c r="E1141" s="108"/>
      <c r="F1141" s="108"/>
    </row>
    <row r="1142" spans="1:6" x14ac:dyDescent="0.55000000000000004">
      <c r="A1142" s="108" t="s">
        <v>3466</v>
      </c>
      <c r="B1142" s="108">
        <f t="shared" si="17"/>
        <v>1066</v>
      </c>
      <c r="C1142" s="158" t="s">
        <v>3467</v>
      </c>
      <c r="D1142" s="158" t="s">
        <v>605</v>
      </c>
      <c r="E1142" s="108"/>
      <c r="F1142" s="108"/>
    </row>
    <row r="1143" spans="1:6" x14ac:dyDescent="0.55000000000000004">
      <c r="A1143" s="108" t="s">
        <v>3468</v>
      </c>
      <c r="B1143" s="108">
        <f t="shared" si="17"/>
        <v>1044</v>
      </c>
      <c r="C1143" s="158" t="s">
        <v>3469</v>
      </c>
      <c r="D1143" s="158" t="s">
        <v>605</v>
      </c>
      <c r="E1143" s="108"/>
      <c r="F1143" s="108"/>
    </row>
    <row r="1144" spans="1:6" x14ac:dyDescent="0.55000000000000004">
      <c r="A1144" s="108" t="s">
        <v>3470</v>
      </c>
      <c r="B1144" s="108">
        <f t="shared" si="17"/>
        <v>1046</v>
      </c>
      <c r="C1144" s="158" t="s">
        <v>3471</v>
      </c>
      <c r="D1144" s="158" t="s">
        <v>605</v>
      </c>
      <c r="E1144" s="108"/>
      <c r="F1144" s="108"/>
    </row>
    <row r="1145" spans="1:6" x14ac:dyDescent="0.55000000000000004">
      <c r="A1145" s="108" t="s">
        <v>3472</v>
      </c>
      <c r="B1145" s="108">
        <f t="shared" si="17"/>
        <v>1070</v>
      </c>
      <c r="C1145" s="158" t="s">
        <v>3473</v>
      </c>
      <c r="D1145" s="158" t="s">
        <v>605</v>
      </c>
      <c r="E1145" s="108"/>
      <c r="F1145" s="108"/>
    </row>
    <row r="1146" spans="1:6" x14ac:dyDescent="0.55000000000000004">
      <c r="A1146" s="108" t="s">
        <v>3474</v>
      </c>
      <c r="B1146" s="108">
        <f t="shared" si="17"/>
        <v>1047</v>
      </c>
      <c r="C1146" s="158" t="s">
        <v>3475</v>
      </c>
      <c r="D1146" s="158" t="s">
        <v>605</v>
      </c>
      <c r="E1146" s="108"/>
      <c r="F1146" s="108"/>
    </row>
    <row r="1147" spans="1:6" x14ac:dyDescent="0.55000000000000004">
      <c r="A1147" s="108" t="s">
        <v>3476</v>
      </c>
      <c r="B1147" s="108">
        <f t="shared" si="17"/>
        <v>1048</v>
      </c>
      <c r="C1147" s="158" t="s">
        <v>3477</v>
      </c>
      <c r="D1147" s="158" t="s">
        <v>605</v>
      </c>
      <c r="E1147" s="108"/>
      <c r="F1147" s="108"/>
    </row>
    <row r="1148" spans="1:6" x14ac:dyDescent="0.55000000000000004">
      <c r="A1148" s="108" t="s">
        <v>3478</v>
      </c>
      <c r="B1148" s="108">
        <f t="shared" si="17"/>
        <v>1185</v>
      </c>
      <c r="C1148" s="158" t="s">
        <v>3479</v>
      </c>
      <c r="D1148" s="158" t="s">
        <v>605</v>
      </c>
      <c r="E1148" s="108"/>
      <c r="F1148" s="108"/>
    </row>
    <row r="1149" spans="1:6" x14ac:dyDescent="0.55000000000000004">
      <c r="A1149" s="108" t="s">
        <v>3480</v>
      </c>
      <c r="B1149" s="108">
        <f t="shared" si="17"/>
        <v>1050</v>
      </c>
      <c r="C1149" s="158" t="s">
        <v>3481</v>
      </c>
      <c r="D1149" s="158" t="s">
        <v>605</v>
      </c>
      <c r="E1149" s="108"/>
      <c r="F1149" s="108"/>
    </row>
    <row r="1150" spans="1:6" x14ac:dyDescent="0.55000000000000004">
      <c r="A1150" s="108" t="s">
        <v>3482</v>
      </c>
      <c r="B1150" s="108">
        <f t="shared" si="17"/>
        <v>1051</v>
      </c>
      <c r="C1150" s="158" t="s">
        <v>3483</v>
      </c>
      <c r="D1150" s="158" t="s">
        <v>605</v>
      </c>
      <c r="E1150" s="108"/>
      <c r="F1150" s="108"/>
    </row>
    <row r="1151" spans="1:6" x14ac:dyDescent="0.55000000000000004">
      <c r="A1151" s="108" t="s">
        <v>3484</v>
      </c>
      <c r="B1151" s="108">
        <f t="shared" si="17"/>
        <v>1035</v>
      </c>
      <c r="C1151" s="158" t="s">
        <v>3485</v>
      </c>
      <c r="D1151" s="158" t="s">
        <v>605</v>
      </c>
      <c r="E1151" s="108"/>
      <c r="F1151" s="108"/>
    </row>
    <row r="1152" spans="1:6" x14ac:dyDescent="0.55000000000000004">
      <c r="A1152" s="108" t="s">
        <v>3486</v>
      </c>
      <c r="B1152" s="108">
        <f t="shared" si="17"/>
        <v>1054</v>
      </c>
      <c r="C1152" s="158" t="s">
        <v>3487</v>
      </c>
      <c r="D1152" s="158" t="s">
        <v>605</v>
      </c>
      <c r="E1152" s="108"/>
      <c r="F1152" s="108"/>
    </row>
    <row r="1153" spans="1:6" x14ac:dyDescent="0.55000000000000004">
      <c r="A1153" s="108" t="s">
        <v>3488</v>
      </c>
      <c r="B1153" s="108">
        <f t="shared" si="17"/>
        <v>1055</v>
      </c>
      <c r="C1153" s="158" t="s">
        <v>3489</v>
      </c>
      <c r="D1153" s="158" t="s">
        <v>605</v>
      </c>
      <c r="E1153" s="108"/>
      <c r="F1153" s="108"/>
    </row>
    <row r="1154" spans="1:6" x14ac:dyDescent="0.55000000000000004">
      <c r="A1154" s="108" t="s">
        <v>3490</v>
      </c>
      <c r="B1154" s="108">
        <f t="shared" si="17"/>
        <v>1057</v>
      </c>
      <c r="C1154" s="158" t="s">
        <v>3491</v>
      </c>
      <c r="D1154" s="158" t="s">
        <v>605</v>
      </c>
      <c r="E1154" s="108"/>
      <c r="F1154" s="108"/>
    </row>
    <row r="1155" spans="1:6" x14ac:dyDescent="0.55000000000000004">
      <c r="A1155" s="108" t="s">
        <v>3492</v>
      </c>
      <c r="B1155" s="108">
        <f t="shared" ref="B1155:B1218" si="18">VALUE(RIGHT(A1155,4))</f>
        <v>1251</v>
      </c>
      <c r="C1155" s="158" t="s">
        <v>3493</v>
      </c>
      <c r="D1155" s="158" t="s">
        <v>605</v>
      </c>
      <c r="E1155" s="108"/>
      <c r="F1155" s="108"/>
    </row>
    <row r="1156" spans="1:6" x14ac:dyDescent="0.55000000000000004">
      <c r="A1156" s="108" t="s">
        <v>3494</v>
      </c>
      <c r="B1156" s="108">
        <f t="shared" si="18"/>
        <v>1252</v>
      </c>
      <c r="C1156" s="158" t="s">
        <v>3495</v>
      </c>
      <c r="D1156" s="158" t="s">
        <v>605</v>
      </c>
      <c r="E1156" s="108"/>
      <c r="F1156" s="108"/>
    </row>
    <row r="1157" spans="1:6" x14ac:dyDescent="0.55000000000000004">
      <c r="A1157" s="108" t="s">
        <v>3496</v>
      </c>
      <c r="B1157" s="108">
        <f t="shared" si="18"/>
        <v>1058</v>
      </c>
      <c r="C1157" s="158" t="s">
        <v>3497</v>
      </c>
      <c r="D1157" s="158" t="s">
        <v>605</v>
      </c>
      <c r="E1157" s="108"/>
      <c r="F1157" s="108"/>
    </row>
    <row r="1158" spans="1:6" x14ac:dyDescent="0.55000000000000004">
      <c r="A1158" s="108" t="s">
        <v>3498</v>
      </c>
      <c r="B1158" s="108">
        <f t="shared" si="18"/>
        <v>2970</v>
      </c>
      <c r="C1158" s="158" t="s">
        <v>3499</v>
      </c>
      <c r="D1158" s="158" t="s">
        <v>613</v>
      </c>
      <c r="E1158" s="108"/>
      <c r="F1158" s="108"/>
    </row>
    <row r="1159" spans="1:6" x14ac:dyDescent="0.55000000000000004">
      <c r="A1159" s="108" t="s">
        <v>3500</v>
      </c>
      <c r="B1159" s="108">
        <f t="shared" si="18"/>
        <v>2929</v>
      </c>
      <c r="C1159" s="158" t="s">
        <v>3501</v>
      </c>
      <c r="D1159" s="158" t="s">
        <v>613</v>
      </c>
      <c r="E1159" s="108"/>
      <c r="F1159" s="108"/>
    </row>
    <row r="1160" spans="1:6" x14ac:dyDescent="0.55000000000000004">
      <c r="A1160" s="108" t="s">
        <v>3502</v>
      </c>
      <c r="B1160" s="108">
        <f t="shared" si="18"/>
        <v>2954</v>
      </c>
      <c r="C1160" s="158" t="s">
        <v>3503</v>
      </c>
      <c r="D1160" s="158" t="s">
        <v>613</v>
      </c>
      <c r="E1160" s="108"/>
      <c r="F1160" s="108"/>
    </row>
    <row r="1161" spans="1:6" x14ac:dyDescent="0.55000000000000004">
      <c r="A1161" s="108" t="s">
        <v>3504</v>
      </c>
      <c r="B1161" s="108">
        <f t="shared" si="18"/>
        <v>2930</v>
      </c>
      <c r="C1161" s="158" t="s">
        <v>3505</v>
      </c>
      <c r="D1161" s="158" t="s">
        <v>613</v>
      </c>
      <c r="E1161" s="108"/>
      <c r="F1161" s="108"/>
    </row>
    <row r="1162" spans="1:6" x14ac:dyDescent="0.55000000000000004">
      <c r="A1162" s="108" t="s">
        <v>3506</v>
      </c>
      <c r="B1162" s="108">
        <f t="shared" si="18"/>
        <v>2955</v>
      </c>
      <c r="C1162" s="158" t="s">
        <v>3507</v>
      </c>
      <c r="D1162" s="158" t="s">
        <v>613</v>
      </c>
      <c r="E1162" s="108"/>
      <c r="F1162" s="108"/>
    </row>
    <row r="1163" spans="1:6" x14ac:dyDescent="0.55000000000000004">
      <c r="A1163" s="108" t="s">
        <v>3508</v>
      </c>
      <c r="B1163" s="108">
        <f t="shared" si="18"/>
        <v>2931</v>
      </c>
      <c r="C1163" s="158" t="s">
        <v>3509</v>
      </c>
      <c r="D1163" s="158" t="s">
        <v>613</v>
      </c>
      <c r="E1163" s="108"/>
      <c r="F1163" s="108"/>
    </row>
    <row r="1164" spans="1:6" x14ac:dyDescent="0.55000000000000004">
      <c r="A1164" s="108" t="s">
        <v>3510</v>
      </c>
      <c r="B1164" s="108">
        <f t="shared" si="18"/>
        <v>2971</v>
      </c>
      <c r="C1164" s="158" t="s">
        <v>3511</v>
      </c>
      <c r="D1164" s="158" t="s">
        <v>613</v>
      </c>
      <c r="E1164" s="108"/>
      <c r="F1164" s="108"/>
    </row>
    <row r="1165" spans="1:6" x14ac:dyDescent="0.55000000000000004">
      <c r="A1165" s="108" t="s">
        <v>3512</v>
      </c>
      <c r="B1165" s="108">
        <f t="shared" si="18"/>
        <v>2914</v>
      </c>
      <c r="C1165" s="158" t="s">
        <v>3513</v>
      </c>
      <c r="D1165" s="158" t="s">
        <v>613</v>
      </c>
      <c r="E1165" s="108"/>
      <c r="F1165" s="108"/>
    </row>
    <row r="1166" spans="1:6" x14ac:dyDescent="0.55000000000000004">
      <c r="A1166" s="108" t="s">
        <v>3514</v>
      </c>
      <c r="B1166" s="108">
        <f t="shared" si="18"/>
        <v>2957</v>
      </c>
      <c r="C1166" s="158" t="s">
        <v>3515</v>
      </c>
      <c r="D1166" s="158" t="s">
        <v>613</v>
      </c>
      <c r="E1166" s="108"/>
      <c r="F1166" s="108"/>
    </row>
    <row r="1167" spans="1:6" x14ac:dyDescent="0.55000000000000004">
      <c r="A1167" s="108" t="s">
        <v>3516</v>
      </c>
      <c r="B1167" s="108">
        <f t="shared" si="18"/>
        <v>2897</v>
      </c>
      <c r="C1167" s="158" t="s">
        <v>3517</v>
      </c>
      <c r="D1167" s="158" t="s">
        <v>613</v>
      </c>
      <c r="E1167" s="108"/>
      <c r="F1167" s="108"/>
    </row>
    <row r="1168" spans="1:6" x14ac:dyDescent="0.55000000000000004">
      <c r="A1168" s="108" t="s">
        <v>3518</v>
      </c>
      <c r="B1168" s="108">
        <f t="shared" si="18"/>
        <v>2972</v>
      </c>
      <c r="C1168" s="158" t="s">
        <v>3519</v>
      </c>
      <c r="D1168" s="158" t="s">
        <v>613</v>
      </c>
      <c r="E1168" s="108"/>
      <c r="F1168" s="108"/>
    </row>
    <row r="1169" spans="1:6" x14ac:dyDescent="0.55000000000000004">
      <c r="A1169" s="108" t="s">
        <v>3520</v>
      </c>
      <c r="B1169" s="108">
        <f t="shared" si="18"/>
        <v>2958</v>
      </c>
      <c r="C1169" s="158" t="s">
        <v>3521</v>
      </c>
      <c r="D1169" s="158" t="s">
        <v>613</v>
      </c>
      <c r="E1169" s="108"/>
      <c r="F1169" s="108"/>
    </row>
    <row r="1170" spans="1:6" x14ac:dyDescent="0.55000000000000004">
      <c r="A1170" s="108" t="s">
        <v>3522</v>
      </c>
      <c r="B1170" s="108">
        <f t="shared" si="18"/>
        <v>2934</v>
      </c>
      <c r="C1170" s="158" t="s">
        <v>3523</v>
      </c>
      <c r="D1170" s="158" t="s">
        <v>613</v>
      </c>
      <c r="E1170" s="108"/>
      <c r="F1170" s="108"/>
    </row>
    <row r="1171" spans="1:6" x14ac:dyDescent="0.55000000000000004">
      <c r="A1171" s="108" t="s">
        <v>3524</v>
      </c>
      <c r="B1171" s="108">
        <f t="shared" si="18"/>
        <v>2959</v>
      </c>
      <c r="C1171" s="158" t="s">
        <v>3525</v>
      </c>
      <c r="D1171" s="158" t="s">
        <v>613</v>
      </c>
      <c r="E1171" s="108"/>
      <c r="F1171" s="108"/>
    </row>
    <row r="1172" spans="1:6" x14ac:dyDescent="0.55000000000000004">
      <c r="A1172" s="108" t="s">
        <v>3526</v>
      </c>
      <c r="B1172" s="108">
        <f t="shared" si="18"/>
        <v>2973</v>
      </c>
      <c r="C1172" s="158" t="s">
        <v>3527</v>
      </c>
      <c r="D1172" s="158" t="s">
        <v>613</v>
      </c>
      <c r="E1172" s="108"/>
      <c r="F1172" s="108"/>
    </row>
    <row r="1173" spans="1:6" x14ac:dyDescent="0.55000000000000004">
      <c r="A1173" s="108" t="s">
        <v>3528</v>
      </c>
      <c r="B1173" s="108">
        <f t="shared" si="18"/>
        <v>2915</v>
      </c>
      <c r="C1173" s="158" t="s">
        <v>3529</v>
      </c>
      <c r="D1173" s="158" t="s">
        <v>613</v>
      </c>
      <c r="E1173" s="108"/>
      <c r="F1173" s="108"/>
    </row>
    <row r="1174" spans="1:6" x14ac:dyDescent="0.55000000000000004">
      <c r="A1174" s="108" t="s">
        <v>3530</v>
      </c>
      <c r="B1174" s="108">
        <f t="shared" si="18"/>
        <v>2977</v>
      </c>
      <c r="C1174" s="158" t="s">
        <v>3531</v>
      </c>
      <c r="D1174" s="158" t="s">
        <v>613</v>
      </c>
      <c r="E1174" s="108"/>
      <c r="F1174" s="108"/>
    </row>
    <row r="1175" spans="1:6" x14ac:dyDescent="0.55000000000000004">
      <c r="A1175" s="108" t="s">
        <v>3532</v>
      </c>
      <c r="B1175" s="108">
        <f t="shared" si="18"/>
        <v>2899</v>
      </c>
      <c r="C1175" s="158" t="s">
        <v>3533</v>
      </c>
      <c r="D1175" s="158" t="s">
        <v>613</v>
      </c>
      <c r="E1175" s="108"/>
      <c r="F1175" s="108"/>
    </row>
    <row r="1176" spans="1:6" x14ac:dyDescent="0.55000000000000004">
      <c r="A1176" s="108" t="s">
        <v>3534</v>
      </c>
      <c r="B1176" s="108">
        <f t="shared" si="18"/>
        <v>2916</v>
      </c>
      <c r="C1176" s="158" t="s">
        <v>3535</v>
      </c>
      <c r="D1176" s="158" t="s">
        <v>613</v>
      </c>
      <c r="E1176" s="108"/>
      <c r="F1176" s="108"/>
    </row>
    <row r="1177" spans="1:6" x14ac:dyDescent="0.55000000000000004">
      <c r="A1177" s="108" t="s">
        <v>3536</v>
      </c>
      <c r="B1177" s="108">
        <f t="shared" si="18"/>
        <v>2926</v>
      </c>
      <c r="C1177" s="158" t="s">
        <v>3537</v>
      </c>
      <c r="D1177" s="158" t="s">
        <v>613</v>
      </c>
      <c r="E1177" s="108"/>
      <c r="F1177" s="108"/>
    </row>
    <row r="1178" spans="1:6" x14ac:dyDescent="0.55000000000000004">
      <c r="A1178" s="108" t="s">
        <v>3538</v>
      </c>
      <c r="B1178" s="108">
        <f t="shared" si="18"/>
        <v>2965</v>
      </c>
      <c r="C1178" s="158" t="s">
        <v>3539</v>
      </c>
      <c r="D1178" s="158" t="s">
        <v>613</v>
      </c>
      <c r="E1178" s="108"/>
      <c r="F1178" s="108"/>
    </row>
    <row r="1179" spans="1:6" x14ac:dyDescent="0.55000000000000004">
      <c r="A1179" s="108" t="s">
        <v>3540</v>
      </c>
      <c r="B1179" s="108">
        <f t="shared" si="18"/>
        <v>2925</v>
      </c>
      <c r="C1179" s="158" t="s">
        <v>3541</v>
      </c>
      <c r="D1179" s="158" t="s">
        <v>613</v>
      </c>
      <c r="E1179" s="108"/>
      <c r="F1179" s="108"/>
    </row>
    <row r="1180" spans="1:6" x14ac:dyDescent="0.55000000000000004">
      <c r="A1180" s="108" t="s">
        <v>3542</v>
      </c>
      <c r="B1180" s="108">
        <f t="shared" si="18"/>
        <v>2943</v>
      </c>
      <c r="C1180" s="158" t="s">
        <v>3543</v>
      </c>
      <c r="D1180" s="158" t="s">
        <v>613</v>
      </c>
      <c r="E1180" s="108"/>
      <c r="F1180" s="108"/>
    </row>
    <row r="1181" spans="1:6" x14ac:dyDescent="0.55000000000000004">
      <c r="A1181" s="108" t="s">
        <v>3544</v>
      </c>
      <c r="B1181" s="108">
        <f t="shared" si="18"/>
        <v>2974</v>
      </c>
      <c r="C1181" s="158" t="s">
        <v>3545</v>
      </c>
      <c r="D1181" s="158" t="s">
        <v>613</v>
      </c>
      <c r="E1181" s="108"/>
      <c r="F1181" s="108"/>
    </row>
    <row r="1182" spans="1:6" x14ac:dyDescent="0.55000000000000004">
      <c r="A1182" s="108" t="s">
        <v>3546</v>
      </c>
      <c r="B1182" s="108">
        <f t="shared" si="18"/>
        <v>2962</v>
      </c>
      <c r="C1182" s="158" t="s">
        <v>3547</v>
      </c>
      <c r="D1182" s="158" t="s">
        <v>613</v>
      </c>
      <c r="E1182" s="108"/>
      <c r="F1182" s="108"/>
    </row>
    <row r="1183" spans="1:6" x14ac:dyDescent="0.55000000000000004">
      <c r="A1183" s="108" t="s">
        <v>3548</v>
      </c>
      <c r="B1183" s="108">
        <f t="shared" si="18"/>
        <v>2963</v>
      </c>
      <c r="C1183" s="158" t="s">
        <v>3549</v>
      </c>
      <c r="D1183" s="158" t="s">
        <v>613</v>
      </c>
      <c r="E1183" s="108"/>
      <c r="F1183" s="108"/>
    </row>
    <row r="1184" spans="1:6" x14ac:dyDescent="0.55000000000000004">
      <c r="A1184" s="108" t="s">
        <v>3550</v>
      </c>
      <c r="B1184" s="108">
        <f t="shared" si="18"/>
        <v>2947</v>
      </c>
      <c r="C1184" s="158" t="s">
        <v>3551</v>
      </c>
      <c r="D1184" s="158" t="s">
        <v>613</v>
      </c>
      <c r="E1184" s="108"/>
      <c r="F1184" s="108"/>
    </row>
    <row r="1185" spans="1:6" x14ac:dyDescent="0.55000000000000004">
      <c r="A1185" s="108" t="s">
        <v>3552</v>
      </c>
      <c r="B1185" s="108">
        <f t="shared" si="18"/>
        <v>2901</v>
      </c>
      <c r="C1185" s="158" t="s">
        <v>3553</v>
      </c>
      <c r="D1185" s="158" t="s">
        <v>613</v>
      </c>
      <c r="E1185" s="108"/>
      <c r="F1185" s="108"/>
    </row>
    <row r="1186" spans="1:6" x14ac:dyDescent="0.55000000000000004">
      <c r="A1186" s="108" t="s">
        <v>3554</v>
      </c>
      <c r="B1186" s="108">
        <f t="shared" si="18"/>
        <v>2902</v>
      </c>
      <c r="C1186" s="158" t="s">
        <v>3555</v>
      </c>
      <c r="D1186" s="158" t="s">
        <v>613</v>
      </c>
      <c r="E1186" s="108"/>
      <c r="F1186" s="108"/>
    </row>
    <row r="1187" spans="1:6" x14ac:dyDescent="0.55000000000000004">
      <c r="A1187" s="108" t="s">
        <v>3556</v>
      </c>
      <c r="B1187" s="108">
        <f t="shared" si="18"/>
        <v>2950</v>
      </c>
      <c r="C1187" s="158" t="s">
        <v>3557</v>
      </c>
      <c r="D1187" s="158" t="s">
        <v>613</v>
      </c>
      <c r="E1187" s="108"/>
      <c r="F1187" s="108"/>
    </row>
    <row r="1188" spans="1:6" x14ac:dyDescent="0.55000000000000004">
      <c r="A1188" s="108" t="s">
        <v>3558</v>
      </c>
      <c r="B1188" s="108">
        <f t="shared" si="18"/>
        <v>2966</v>
      </c>
      <c r="C1188" s="158" t="s">
        <v>3559</v>
      </c>
      <c r="D1188" s="158" t="s">
        <v>613</v>
      </c>
      <c r="E1188" s="108"/>
      <c r="F1188" s="108"/>
    </row>
    <row r="1189" spans="1:6" x14ac:dyDescent="0.55000000000000004">
      <c r="A1189" s="108" t="s">
        <v>3560</v>
      </c>
      <c r="B1189" s="108">
        <f t="shared" si="18"/>
        <v>2903</v>
      </c>
      <c r="C1189" s="158" t="s">
        <v>3561</v>
      </c>
      <c r="D1189" s="158" t="s">
        <v>613</v>
      </c>
      <c r="E1189" s="108"/>
      <c r="F1189" s="108"/>
    </row>
    <row r="1190" spans="1:6" x14ac:dyDescent="0.55000000000000004">
      <c r="A1190" s="108" t="s">
        <v>3562</v>
      </c>
      <c r="B1190" s="108">
        <f t="shared" si="18"/>
        <v>2921</v>
      </c>
      <c r="C1190" s="158" t="s">
        <v>3563</v>
      </c>
      <c r="D1190" s="158" t="s">
        <v>613</v>
      </c>
      <c r="E1190" s="108"/>
      <c r="F1190" s="108"/>
    </row>
    <row r="1191" spans="1:6" x14ac:dyDescent="0.55000000000000004">
      <c r="A1191" s="108" t="s">
        <v>3564</v>
      </c>
      <c r="B1191" s="108">
        <f t="shared" si="18"/>
        <v>2967</v>
      </c>
      <c r="C1191" s="158" t="s">
        <v>3565</v>
      </c>
      <c r="D1191" s="158" t="s">
        <v>613</v>
      </c>
      <c r="E1191" s="108"/>
      <c r="F1191" s="108"/>
    </row>
    <row r="1192" spans="1:6" x14ac:dyDescent="0.55000000000000004">
      <c r="A1192" s="108" t="s">
        <v>3566</v>
      </c>
      <c r="B1192" s="108">
        <f t="shared" si="18"/>
        <v>2922</v>
      </c>
      <c r="C1192" s="158" t="s">
        <v>3567</v>
      </c>
      <c r="D1192" s="158" t="s">
        <v>613</v>
      </c>
      <c r="E1192" s="108"/>
      <c r="F1192" s="108"/>
    </row>
    <row r="1193" spans="1:6" x14ac:dyDescent="0.55000000000000004">
      <c r="A1193" s="108" t="s">
        <v>3568</v>
      </c>
      <c r="B1193" s="108">
        <f t="shared" si="18"/>
        <v>2904</v>
      </c>
      <c r="C1193" s="158" t="s">
        <v>3569</v>
      </c>
      <c r="D1193" s="158" t="s">
        <v>613</v>
      </c>
      <c r="E1193" s="108"/>
      <c r="F1193" s="108"/>
    </row>
    <row r="1194" spans="1:6" x14ac:dyDescent="0.55000000000000004">
      <c r="A1194" s="108" t="s">
        <v>3570</v>
      </c>
      <c r="B1194" s="108">
        <f t="shared" si="18"/>
        <v>2923</v>
      </c>
      <c r="C1194" s="158" t="s">
        <v>3571</v>
      </c>
      <c r="D1194" s="158" t="s">
        <v>613</v>
      </c>
      <c r="E1194" s="108"/>
      <c r="F1194" s="108"/>
    </row>
    <row r="1195" spans="1:6" x14ac:dyDescent="0.55000000000000004">
      <c r="A1195" s="108" t="s">
        <v>3572</v>
      </c>
      <c r="B1195" s="108">
        <f t="shared" si="18"/>
        <v>2976</v>
      </c>
      <c r="C1195" s="158" t="s">
        <v>3573</v>
      </c>
      <c r="D1195" s="158" t="s">
        <v>3574</v>
      </c>
      <c r="E1195" s="108"/>
      <c r="F1195" s="108"/>
    </row>
    <row r="1196" spans="1:6" x14ac:dyDescent="0.55000000000000004">
      <c r="A1196" s="108" t="s">
        <v>3575</v>
      </c>
      <c r="B1196" s="108">
        <f t="shared" si="18"/>
        <v>2939</v>
      </c>
      <c r="C1196" s="158" t="s">
        <v>3576</v>
      </c>
      <c r="D1196" s="158" t="s">
        <v>613</v>
      </c>
      <c r="E1196" s="108"/>
      <c r="F1196" s="108"/>
    </row>
    <row r="1197" spans="1:6" x14ac:dyDescent="0.55000000000000004">
      <c r="A1197" s="108" t="s">
        <v>3577</v>
      </c>
      <c r="B1197" s="108">
        <f t="shared" si="18"/>
        <v>199</v>
      </c>
      <c r="C1197" s="158" t="s">
        <v>3578</v>
      </c>
      <c r="D1197" s="158" t="s">
        <v>620</v>
      </c>
      <c r="E1197" s="108"/>
      <c r="F1197" s="108"/>
    </row>
    <row r="1198" spans="1:6" x14ac:dyDescent="0.55000000000000004">
      <c r="A1198" s="108" t="s">
        <v>3579</v>
      </c>
      <c r="B1198" s="108">
        <f t="shared" si="18"/>
        <v>200</v>
      </c>
      <c r="C1198" s="158" t="s">
        <v>3580</v>
      </c>
      <c r="D1198" s="158" t="s">
        <v>620</v>
      </c>
      <c r="E1198" s="108"/>
      <c r="F1198" s="108"/>
    </row>
    <row r="1199" spans="1:6" x14ac:dyDescent="0.55000000000000004">
      <c r="A1199" s="108" t="s">
        <v>3581</v>
      </c>
      <c r="B1199" s="108">
        <f t="shared" si="18"/>
        <v>204</v>
      </c>
      <c r="C1199" s="158" t="s">
        <v>3582</v>
      </c>
      <c r="D1199" s="158" t="s">
        <v>620</v>
      </c>
      <c r="E1199" s="108"/>
      <c r="F1199" s="108"/>
    </row>
    <row r="1200" spans="1:6" x14ac:dyDescent="0.55000000000000004">
      <c r="A1200" s="108" t="s">
        <v>3583</v>
      </c>
      <c r="B1200" s="108">
        <f t="shared" si="18"/>
        <v>205</v>
      </c>
      <c r="C1200" s="158" t="s">
        <v>3584</v>
      </c>
      <c r="D1200" s="158" t="s">
        <v>620</v>
      </c>
      <c r="E1200" s="108"/>
      <c r="F1200" s="108"/>
    </row>
    <row r="1201" spans="1:6" x14ac:dyDescent="0.55000000000000004">
      <c r="A1201" s="108" t="s">
        <v>3585</v>
      </c>
      <c r="B1201" s="108">
        <f t="shared" si="18"/>
        <v>207</v>
      </c>
      <c r="C1201" s="158" t="s">
        <v>3586</v>
      </c>
      <c r="D1201" s="158" t="s">
        <v>620</v>
      </c>
      <c r="E1201" s="108"/>
      <c r="F1201" s="108"/>
    </row>
    <row r="1202" spans="1:6" x14ac:dyDescent="0.55000000000000004">
      <c r="A1202" s="108" t="s">
        <v>3587</v>
      </c>
      <c r="B1202" s="108">
        <f t="shared" si="18"/>
        <v>208</v>
      </c>
      <c r="C1202" s="158" t="s">
        <v>3588</v>
      </c>
      <c r="D1202" s="158" t="s">
        <v>620</v>
      </c>
      <c r="E1202" s="108"/>
      <c r="F1202" s="108"/>
    </row>
    <row r="1203" spans="1:6" x14ac:dyDescent="0.55000000000000004">
      <c r="A1203" s="108" t="s">
        <v>3589</v>
      </c>
      <c r="B1203" s="108">
        <f t="shared" si="18"/>
        <v>209</v>
      </c>
      <c r="C1203" s="158" t="s">
        <v>3590</v>
      </c>
      <c r="D1203" s="158" t="s">
        <v>620</v>
      </c>
      <c r="E1203" s="108"/>
      <c r="F1203" s="108"/>
    </row>
    <row r="1204" spans="1:6" x14ac:dyDescent="0.55000000000000004">
      <c r="A1204" s="108" t="s">
        <v>3591</v>
      </c>
      <c r="B1204" s="108">
        <f t="shared" si="18"/>
        <v>210</v>
      </c>
      <c r="C1204" s="158" t="s">
        <v>3592</v>
      </c>
      <c r="D1204" s="158" t="s">
        <v>620</v>
      </c>
      <c r="E1204" s="108"/>
      <c r="F1204" s="108"/>
    </row>
    <row r="1205" spans="1:6" x14ac:dyDescent="0.55000000000000004">
      <c r="A1205" s="108" t="s">
        <v>3593</v>
      </c>
      <c r="B1205" s="108">
        <f t="shared" si="18"/>
        <v>211</v>
      </c>
      <c r="C1205" s="158" t="s">
        <v>3594</v>
      </c>
      <c r="D1205" s="158" t="s">
        <v>620</v>
      </c>
      <c r="E1205" s="108"/>
      <c r="F1205" s="108"/>
    </row>
    <row r="1206" spans="1:6" x14ac:dyDescent="0.55000000000000004">
      <c r="A1206" s="108" t="s">
        <v>3595</v>
      </c>
      <c r="B1206" s="108">
        <f t="shared" si="18"/>
        <v>212</v>
      </c>
      <c r="C1206" s="158" t="s">
        <v>3596</v>
      </c>
      <c r="D1206" s="158" t="s">
        <v>620</v>
      </c>
      <c r="E1206" s="108"/>
      <c r="F1206" s="108"/>
    </row>
    <row r="1207" spans="1:6" x14ac:dyDescent="0.55000000000000004">
      <c r="A1207" s="108" t="s">
        <v>3597</v>
      </c>
      <c r="B1207" s="108">
        <f t="shared" si="18"/>
        <v>216</v>
      </c>
      <c r="C1207" s="158" t="s">
        <v>3598</v>
      </c>
      <c r="D1207" s="158" t="s">
        <v>620</v>
      </c>
      <c r="E1207" s="108"/>
      <c r="F1207" s="108"/>
    </row>
    <row r="1208" spans="1:6" x14ac:dyDescent="0.55000000000000004">
      <c r="A1208" s="108" t="s">
        <v>3599</v>
      </c>
      <c r="B1208" s="108">
        <f t="shared" si="18"/>
        <v>218</v>
      </c>
      <c r="C1208" s="158" t="s">
        <v>3600</v>
      </c>
      <c r="D1208" s="158" t="s">
        <v>620</v>
      </c>
      <c r="E1208" s="108"/>
      <c r="F1208" s="108"/>
    </row>
    <row r="1209" spans="1:6" x14ac:dyDescent="0.55000000000000004">
      <c r="A1209" s="108" t="s">
        <v>3601</v>
      </c>
      <c r="B1209" s="108">
        <f t="shared" si="18"/>
        <v>220</v>
      </c>
      <c r="C1209" s="158" t="s">
        <v>3602</v>
      </c>
      <c r="D1209" s="158" t="s">
        <v>620</v>
      </c>
      <c r="E1209" s="108"/>
      <c r="F1209" s="108"/>
    </row>
    <row r="1210" spans="1:6" x14ac:dyDescent="0.55000000000000004">
      <c r="A1210" s="108" t="s">
        <v>3603</v>
      </c>
      <c r="B1210" s="108">
        <f t="shared" si="18"/>
        <v>221</v>
      </c>
      <c r="C1210" s="158" t="s">
        <v>3604</v>
      </c>
      <c r="D1210" s="158" t="s">
        <v>620</v>
      </c>
      <c r="E1210" s="108"/>
      <c r="F1210" s="108"/>
    </row>
    <row r="1211" spans="1:6" x14ac:dyDescent="0.55000000000000004">
      <c r="A1211" s="108" t="s">
        <v>3605</v>
      </c>
      <c r="B1211" s="108">
        <f t="shared" si="18"/>
        <v>225</v>
      </c>
      <c r="C1211" s="158" t="s">
        <v>3606</v>
      </c>
      <c r="D1211" s="158" t="s">
        <v>620</v>
      </c>
      <c r="E1211" s="108"/>
      <c r="F1211" s="108"/>
    </row>
    <row r="1212" spans="1:6" x14ac:dyDescent="0.55000000000000004">
      <c r="A1212" s="108" t="s">
        <v>3607</v>
      </c>
      <c r="B1212" s="108">
        <f t="shared" si="18"/>
        <v>226</v>
      </c>
      <c r="C1212" s="158" t="s">
        <v>3608</v>
      </c>
      <c r="D1212" s="158" t="s">
        <v>620</v>
      </c>
      <c r="E1212" s="108"/>
      <c r="F1212" s="108"/>
    </row>
    <row r="1213" spans="1:6" x14ac:dyDescent="0.55000000000000004">
      <c r="A1213" s="108" t="s">
        <v>3609</v>
      </c>
      <c r="B1213" s="108">
        <f t="shared" si="18"/>
        <v>228</v>
      </c>
      <c r="C1213" s="158" t="s">
        <v>3610</v>
      </c>
      <c r="D1213" s="158" t="s">
        <v>620</v>
      </c>
      <c r="E1213" s="108"/>
      <c r="F1213" s="108"/>
    </row>
    <row r="1214" spans="1:6" x14ac:dyDescent="0.55000000000000004">
      <c r="A1214" s="108" t="s">
        <v>3611</v>
      </c>
      <c r="B1214" s="108">
        <f t="shared" si="18"/>
        <v>3729</v>
      </c>
      <c r="C1214" s="158" t="s">
        <v>3612</v>
      </c>
      <c r="D1214" s="158" t="s">
        <v>620</v>
      </c>
      <c r="E1214" s="108"/>
      <c r="F1214" s="108"/>
    </row>
    <row r="1215" spans="1:6" x14ac:dyDescent="0.55000000000000004">
      <c r="A1215" s="108" t="s">
        <v>3613</v>
      </c>
      <c r="B1215" s="108">
        <f t="shared" si="18"/>
        <v>230</v>
      </c>
      <c r="C1215" s="158" t="s">
        <v>3614</v>
      </c>
      <c r="D1215" s="158" t="s">
        <v>620</v>
      </c>
      <c r="E1215" s="108"/>
      <c r="F1215" s="108"/>
    </row>
    <row r="1216" spans="1:6" x14ac:dyDescent="0.55000000000000004">
      <c r="A1216" s="108" t="s">
        <v>3615</v>
      </c>
      <c r="B1216" s="108">
        <f t="shared" si="18"/>
        <v>231</v>
      </c>
      <c r="C1216" s="158" t="s">
        <v>3616</v>
      </c>
      <c r="D1216" s="158" t="s">
        <v>620</v>
      </c>
      <c r="E1216" s="108"/>
      <c r="F1216" s="108"/>
    </row>
    <row r="1217" spans="1:6" x14ac:dyDescent="0.55000000000000004">
      <c r="A1217" s="108" t="s">
        <v>3617</v>
      </c>
      <c r="B1217" s="108">
        <f t="shared" si="18"/>
        <v>234</v>
      </c>
      <c r="C1217" s="158" t="s">
        <v>3618</v>
      </c>
      <c r="D1217" s="158" t="s">
        <v>620</v>
      </c>
      <c r="E1217" s="108"/>
      <c r="F1217" s="108"/>
    </row>
    <row r="1218" spans="1:6" x14ac:dyDescent="0.55000000000000004">
      <c r="A1218" s="108" t="s">
        <v>3619</v>
      </c>
      <c r="B1218" s="108">
        <f t="shared" si="18"/>
        <v>235</v>
      </c>
      <c r="C1218" s="158" t="s">
        <v>3620</v>
      </c>
      <c r="D1218" s="158" t="s">
        <v>620</v>
      </c>
      <c r="E1218" s="108"/>
      <c r="F1218" s="108"/>
    </row>
    <row r="1219" spans="1:6" x14ac:dyDescent="0.55000000000000004">
      <c r="A1219" s="108" t="s">
        <v>3621</v>
      </c>
      <c r="B1219" s="108">
        <f t="shared" ref="B1219:B1282" si="19">VALUE(RIGHT(A1219,4))</f>
        <v>237</v>
      </c>
      <c r="C1219" s="158" t="s">
        <v>3622</v>
      </c>
      <c r="D1219" s="158" t="s">
        <v>620</v>
      </c>
      <c r="E1219" s="108"/>
      <c r="F1219" s="108"/>
    </row>
    <row r="1220" spans="1:6" x14ac:dyDescent="0.55000000000000004">
      <c r="A1220" s="108" t="s">
        <v>3623</v>
      </c>
      <c r="B1220" s="108">
        <f t="shared" si="19"/>
        <v>238</v>
      </c>
      <c r="C1220" s="158" t="s">
        <v>3624</v>
      </c>
      <c r="D1220" s="158" t="s">
        <v>620</v>
      </c>
      <c r="E1220" s="108"/>
      <c r="F1220" s="108"/>
    </row>
    <row r="1221" spans="1:6" x14ac:dyDescent="0.55000000000000004">
      <c r="A1221" s="108" t="s">
        <v>3625</v>
      </c>
      <c r="B1221" s="108">
        <f t="shared" si="19"/>
        <v>240</v>
      </c>
      <c r="C1221" s="158" t="s">
        <v>3626</v>
      </c>
      <c r="D1221" s="158" t="s">
        <v>620</v>
      </c>
      <c r="E1221" s="108"/>
      <c r="F1221" s="108"/>
    </row>
    <row r="1222" spans="1:6" x14ac:dyDescent="0.55000000000000004">
      <c r="A1222" s="108" t="s">
        <v>3627</v>
      </c>
      <c r="B1222" s="108">
        <f t="shared" si="19"/>
        <v>3652</v>
      </c>
      <c r="C1222" s="158" t="s">
        <v>3628</v>
      </c>
      <c r="D1222" s="158" t="s">
        <v>620</v>
      </c>
      <c r="E1222" s="108"/>
      <c r="F1222" s="108"/>
    </row>
    <row r="1223" spans="1:6" x14ac:dyDescent="0.55000000000000004">
      <c r="A1223" s="108" t="s">
        <v>3629</v>
      </c>
      <c r="B1223" s="108">
        <f t="shared" si="19"/>
        <v>241</v>
      </c>
      <c r="C1223" s="158" t="s">
        <v>3630</v>
      </c>
      <c r="D1223" s="158" t="s">
        <v>620</v>
      </c>
      <c r="E1223" s="108"/>
      <c r="F1223" s="108"/>
    </row>
    <row r="1224" spans="1:6" x14ac:dyDescent="0.55000000000000004">
      <c r="A1224" s="108" t="s">
        <v>3631</v>
      </c>
      <c r="B1224" s="108">
        <f t="shared" si="19"/>
        <v>242</v>
      </c>
      <c r="C1224" s="158" t="s">
        <v>3632</v>
      </c>
      <c r="D1224" s="158" t="s">
        <v>620</v>
      </c>
      <c r="E1224" s="108"/>
      <c r="F1224" s="108"/>
    </row>
    <row r="1225" spans="1:6" x14ac:dyDescent="0.55000000000000004">
      <c r="A1225" s="108" t="s">
        <v>3633</v>
      </c>
      <c r="B1225" s="108">
        <f t="shared" si="19"/>
        <v>3551</v>
      </c>
      <c r="C1225" s="158" t="s">
        <v>3634</v>
      </c>
      <c r="D1225" s="158" t="s">
        <v>620</v>
      </c>
      <c r="E1225" s="108"/>
      <c r="F1225" s="108"/>
    </row>
    <row r="1226" spans="1:6" x14ac:dyDescent="0.55000000000000004">
      <c r="A1226" s="108" t="s">
        <v>3635</v>
      </c>
      <c r="B1226" s="108">
        <f t="shared" si="19"/>
        <v>243</v>
      </c>
      <c r="C1226" s="158" t="s">
        <v>3636</v>
      </c>
      <c r="D1226" s="158" t="s">
        <v>620</v>
      </c>
      <c r="E1226" s="108"/>
      <c r="F1226" s="108"/>
    </row>
    <row r="1227" spans="1:6" x14ac:dyDescent="0.55000000000000004">
      <c r="A1227" s="108" t="s">
        <v>3637</v>
      </c>
      <c r="B1227" s="108">
        <f t="shared" si="19"/>
        <v>246</v>
      </c>
      <c r="C1227" s="158" t="s">
        <v>3638</v>
      </c>
      <c r="D1227" s="158" t="s">
        <v>620</v>
      </c>
      <c r="E1227" s="108"/>
      <c r="F1227" s="108"/>
    </row>
    <row r="1228" spans="1:6" x14ac:dyDescent="0.55000000000000004">
      <c r="A1228" s="108" t="s">
        <v>3639</v>
      </c>
      <c r="B1228" s="108">
        <f t="shared" si="19"/>
        <v>3516</v>
      </c>
      <c r="C1228" s="158" t="s">
        <v>3640</v>
      </c>
      <c r="D1228" s="158" t="s">
        <v>627</v>
      </c>
      <c r="E1228" s="108"/>
      <c r="F1228" s="108"/>
    </row>
    <row r="1229" spans="1:6" x14ac:dyDescent="0.55000000000000004">
      <c r="A1229" s="108" t="s">
        <v>3641</v>
      </c>
      <c r="B1229" s="108">
        <f t="shared" si="19"/>
        <v>1688</v>
      </c>
      <c r="C1229" s="158" t="s">
        <v>3642</v>
      </c>
      <c r="D1229" s="158" t="s">
        <v>627</v>
      </c>
      <c r="E1229" s="108"/>
      <c r="F1229" s="108"/>
    </row>
    <row r="1230" spans="1:6" x14ac:dyDescent="0.55000000000000004">
      <c r="A1230" s="108" t="s">
        <v>3643</v>
      </c>
      <c r="B1230" s="108">
        <f t="shared" si="19"/>
        <v>1690</v>
      </c>
      <c r="C1230" s="158" t="s">
        <v>3644</v>
      </c>
      <c r="D1230" s="158" t="s">
        <v>627</v>
      </c>
      <c r="E1230" s="108"/>
      <c r="F1230" s="108"/>
    </row>
    <row r="1231" spans="1:6" x14ac:dyDescent="0.55000000000000004">
      <c r="A1231" s="108" t="s">
        <v>3645</v>
      </c>
      <c r="B1231" s="108">
        <f t="shared" si="19"/>
        <v>1691</v>
      </c>
      <c r="C1231" s="158" t="s">
        <v>3646</v>
      </c>
      <c r="D1231" s="158" t="s">
        <v>627</v>
      </c>
      <c r="E1231" s="108"/>
      <c r="F1231" s="108"/>
    </row>
    <row r="1232" spans="1:6" x14ac:dyDescent="0.55000000000000004">
      <c r="A1232" s="108" t="s">
        <v>3647</v>
      </c>
      <c r="B1232" s="108">
        <f t="shared" si="19"/>
        <v>1692</v>
      </c>
      <c r="C1232" s="158" t="s">
        <v>3648</v>
      </c>
      <c r="D1232" s="158" t="s">
        <v>627</v>
      </c>
      <c r="E1232" s="108"/>
      <c r="F1232" s="108"/>
    </row>
    <row r="1233" spans="1:6" x14ac:dyDescent="0.55000000000000004">
      <c r="A1233" s="108" t="s">
        <v>3649</v>
      </c>
      <c r="B1233" s="108">
        <f t="shared" si="19"/>
        <v>1693</v>
      </c>
      <c r="C1233" s="158" t="s">
        <v>3650</v>
      </c>
      <c r="D1233" s="158" t="s">
        <v>627</v>
      </c>
      <c r="E1233" s="108"/>
      <c r="F1233" s="108"/>
    </row>
    <row r="1234" spans="1:6" x14ac:dyDescent="0.55000000000000004">
      <c r="A1234" s="108" t="s">
        <v>3651</v>
      </c>
      <c r="B1234" s="108">
        <f t="shared" si="19"/>
        <v>1694</v>
      </c>
      <c r="C1234" s="158" t="s">
        <v>3652</v>
      </c>
      <c r="D1234" s="158" t="s">
        <v>627</v>
      </c>
      <c r="E1234" s="108"/>
      <c r="F1234" s="108"/>
    </row>
    <row r="1235" spans="1:6" x14ac:dyDescent="0.55000000000000004">
      <c r="A1235" s="108" t="s">
        <v>3653</v>
      </c>
      <c r="B1235" s="108">
        <f t="shared" si="19"/>
        <v>1695</v>
      </c>
      <c r="C1235" s="158" t="s">
        <v>3654</v>
      </c>
      <c r="D1235" s="158" t="s">
        <v>627</v>
      </c>
      <c r="E1235" s="108"/>
      <c r="F1235" s="108"/>
    </row>
    <row r="1236" spans="1:6" x14ac:dyDescent="0.55000000000000004">
      <c r="A1236" s="108" t="s">
        <v>3655</v>
      </c>
      <c r="B1236" s="108">
        <f t="shared" si="19"/>
        <v>1696</v>
      </c>
      <c r="C1236" s="158" t="s">
        <v>3656</v>
      </c>
      <c r="D1236" s="158" t="s">
        <v>627</v>
      </c>
      <c r="E1236" s="108"/>
      <c r="F1236" s="108"/>
    </row>
    <row r="1237" spans="1:6" x14ac:dyDescent="0.55000000000000004">
      <c r="A1237" s="108" t="s">
        <v>3657</v>
      </c>
      <c r="B1237" s="108">
        <f t="shared" si="19"/>
        <v>1697</v>
      </c>
      <c r="C1237" s="158" t="s">
        <v>3658</v>
      </c>
      <c r="D1237" s="158" t="s">
        <v>627</v>
      </c>
      <c r="E1237" s="108"/>
      <c r="F1237" s="108"/>
    </row>
    <row r="1238" spans="1:6" x14ac:dyDescent="0.55000000000000004">
      <c r="A1238" s="108" t="s">
        <v>3659</v>
      </c>
      <c r="B1238" s="108">
        <f t="shared" si="19"/>
        <v>1698</v>
      </c>
      <c r="C1238" s="158" t="s">
        <v>3660</v>
      </c>
      <c r="D1238" s="158" t="s">
        <v>627</v>
      </c>
      <c r="E1238" s="108"/>
      <c r="F1238" s="108"/>
    </row>
    <row r="1239" spans="1:6" x14ac:dyDescent="0.55000000000000004">
      <c r="A1239" s="108" t="s">
        <v>3661</v>
      </c>
      <c r="B1239" s="108">
        <f t="shared" si="19"/>
        <v>1699</v>
      </c>
      <c r="C1239" s="158" t="s">
        <v>3662</v>
      </c>
      <c r="D1239" s="158" t="s">
        <v>627</v>
      </c>
      <c r="E1239" s="108"/>
      <c r="F1239" s="108"/>
    </row>
    <row r="1240" spans="1:6" x14ac:dyDescent="0.55000000000000004">
      <c r="A1240" s="108" t="s">
        <v>3663</v>
      </c>
      <c r="B1240" s="108">
        <f t="shared" si="19"/>
        <v>1700</v>
      </c>
      <c r="C1240" s="158" t="s">
        <v>3664</v>
      </c>
      <c r="D1240" s="158" t="s">
        <v>627</v>
      </c>
      <c r="E1240" s="108"/>
      <c r="F1240" s="108"/>
    </row>
    <row r="1241" spans="1:6" x14ac:dyDescent="0.55000000000000004">
      <c r="A1241" s="108" t="s">
        <v>3665</v>
      </c>
      <c r="B1241" s="108">
        <f t="shared" si="19"/>
        <v>1703</v>
      </c>
      <c r="C1241" s="158" t="s">
        <v>3666</v>
      </c>
      <c r="D1241" s="158" t="s">
        <v>627</v>
      </c>
      <c r="E1241" s="108"/>
      <c r="F1241" s="108"/>
    </row>
    <row r="1242" spans="1:6" x14ac:dyDescent="0.55000000000000004">
      <c r="A1242" s="108" t="s">
        <v>3667</v>
      </c>
      <c r="B1242" s="108">
        <f t="shared" si="19"/>
        <v>1768</v>
      </c>
      <c r="C1242" s="158" t="s">
        <v>3668</v>
      </c>
      <c r="D1242" s="158" t="s">
        <v>627</v>
      </c>
      <c r="E1242" s="108"/>
      <c r="F1242" s="108"/>
    </row>
    <row r="1243" spans="1:6" x14ac:dyDescent="0.55000000000000004">
      <c r="A1243" s="108" t="s">
        <v>3669</v>
      </c>
      <c r="B1243" s="108">
        <f t="shared" si="19"/>
        <v>1705</v>
      </c>
      <c r="C1243" s="158" t="s">
        <v>3670</v>
      </c>
      <c r="D1243" s="158" t="s">
        <v>627</v>
      </c>
      <c r="E1243" s="108"/>
      <c r="F1243" s="108"/>
    </row>
    <row r="1244" spans="1:6" x14ac:dyDescent="0.55000000000000004">
      <c r="A1244" s="108" t="s">
        <v>3671</v>
      </c>
      <c r="B1244" s="108">
        <f t="shared" si="19"/>
        <v>1706</v>
      </c>
      <c r="C1244" s="158" t="s">
        <v>3672</v>
      </c>
      <c r="D1244" s="158" t="s">
        <v>627</v>
      </c>
      <c r="E1244" s="108"/>
      <c r="F1244" s="108"/>
    </row>
    <row r="1245" spans="1:6" x14ac:dyDescent="0.55000000000000004">
      <c r="A1245" s="108" t="s">
        <v>3673</v>
      </c>
      <c r="B1245" s="108">
        <f t="shared" si="19"/>
        <v>1707</v>
      </c>
      <c r="C1245" s="158" t="s">
        <v>3674</v>
      </c>
      <c r="D1245" s="158" t="s">
        <v>627</v>
      </c>
      <c r="E1245" s="108"/>
      <c r="F1245" s="108"/>
    </row>
    <row r="1246" spans="1:6" x14ac:dyDescent="0.55000000000000004">
      <c r="A1246" s="108" t="s">
        <v>3675</v>
      </c>
      <c r="B1246" s="108">
        <f t="shared" si="19"/>
        <v>1708</v>
      </c>
      <c r="C1246" s="158" t="s">
        <v>3676</v>
      </c>
      <c r="D1246" s="158" t="s">
        <v>627</v>
      </c>
      <c r="E1246" s="108"/>
      <c r="F1246" s="108"/>
    </row>
    <row r="1247" spans="1:6" x14ac:dyDescent="0.55000000000000004">
      <c r="A1247" s="108" t="s">
        <v>3677</v>
      </c>
      <c r="B1247" s="108">
        <f t="shared" si="19"/>
        <v>1709</v>
      </c>
      <c r="C1247" s="158" t="s">
        <v>3678</v>
      </c>
      <c r="D1247" s="158" t="s">
        <v>627</v>
      </c>
      <c r="E1247" s="108"/>
      <c r="F1247" s="108"/>
    </row>
    <row r="1248" spans="1:6" x14ac:dyDescent="0.55000000000000004">
      <c r="A1248" s="108" t="s">
        <v>3679</v>
      </c>
      <c r="B1248" s="108">
        <f t="shared" si="19"/>
        <v>1689</v>
      </c>
      <c r="C1248" s="158" t="s">
        <v>3680</v>
      </c>
      <c r="D1248" s="158" t="s">
        <v>627</v>
      </c>
      <c r="E1248" s="108"/>
      <c r="F1248" s="108"/>
    </row>
    <row r="1249" spans="1:6" x14ac:dyDescent="0.55000000000000004">
      <c r="A1249" s="108" t="s">
        <v>3681</v>
      </c>
      <c r="B1249" s="108">
        <f t="shared" si="19"/>
        <v>1710</v>
      </c>
      <c r="C1249" s="158" t="s">
        <v>3682</v>
      </c>
      <c r="D1249" s="158" t="s">
        <v>627</v>
      </c>
      <c r="E1249" s="108"/>
      <c r="F1249" s="108"/>
    </row>
    <row r="1250" spans="1:6" x14ac:dyDescent="0.55000000000000004">
      <c r="A1250" s="108" t="s">
        <v>3683</v>
      </c>
      <c r="B1250" s="108">
        <f t="shared" si="19"/>
        <v>1711</v>
      </c>
      <c r="C1250" s="158" t="s">
        <v>3684</v>
      </c>
      <c r="D1250" s="158" t="s">
        <v>627</v>
      </c>
      <c r="E1250" s="108"/>
      <c r="F1250" s="108"/>
    </row>
    <row r="1251" spans="1:6" x14ac:dyDescent="0.55000000000000004">
      <c r="A1251" s="108" t="s">
        <v>3685</v>
      </c>
      <c r="B1251" s="108">
        <f t="shared" si="19"/>
        <v>1712</v>
      </c>
      <c r="C1251" s="158" t="s">
        <v>3686</v>
      </c>
      <c r="D1251" s="158" t="s">
        <v>627</v>
      </c>
      <c r="E1251" s="108"/>
      <c r="F1251" s="108"/>
    </row>
    <row r="1252" spans="1:6" x14ac:dyDescent="0.55000000000000004">
      <c r="A1252" s="108" t="s">
        <v>3687</v>
      </c>
      <c r="B1252" s="108">
        <f t="shared" si="19"/>
        <v>1713</v>
      </c>
      <c r="C1252" s="158" t="s">
        <v>3688</v>
      </c>
      <c r="D1252" s="158" t="s">
        <v>627</v>
      </c>
      <c r="E1252" s="108"/>
      <c r="F1252" s="108"/>
    </row>
    <row r="1253" spans="1:6" x14ac:dyDescent="0.55000000000000004">
      <c r="A1253" s="108" t="s">
        <v>3689</v>
      </c>
      <c r="B1253" s="108">
        <f t="shared" si="19"/>
        <v>1714</v>
      </c>
      <c r="C1253" s="158" t="s">
        <v>3690</v>
      </c>
      <c r="D1253" s="158" t="s">
        <v>627</v>
      </c>
      <c r="E1253" s="108"/>
      <c r="F1253" s="108"/>
    </row>
    <row r="1254" spans="1:6" x14ac:dyDescent="0.55000000000000004">
      <c r="A1254" s="108" t="s">
        <v>3691</v>
      </c>
      <c r="B1254" s="108">
        <f t="shared" si="19"/>
        <v>1715</v>
      </c>
      <c r="C1254" s="158" t="s">
        <v>3692</v>
      </c>
      <c r="D1254" s="158" t="s">
        <v>627</v>
      </c>
      <c r="E1254" s="108"/>
      <c r="F1254" s="108"/>
    </row>
    <row r="1255" spans="1:6" x14ac:dyDescent="0.55000000000000004">
      <c r="A1255" s="108" t="s">
        <v>3693</v>
      </c>
      <c r="B1255" s="108">
        <f t="shared" si="19"/>
        <v>1716</v>
      </c>
      <c r="C1255" s="158" t="s">
        <v>3694</v>
      </c>
      <c r="D1255" s="158" t="s">
        <v>627</v>
      </c>
      <c r="E1255" s="108"/>
      <c r="F1255" s="108"/>
    </row>
    <row r="1256" spans="1:6" x14ac:dyDescent="0.55000000000000004">
      <c r="A1256" s="108" t="s">
        <v>3695</v>
      </c>
      <c r="B1256" s="108">
        <f t="shared" si="19"/>
        <v>1717</v>
      </c>
      <c r="C1256" s="158" t="s">
        <v>3696</v>
      </c>
      <c r="D1256" s="158" t="s">
        <v>627</v>
      </c>
      <c r="E1256" s="108"/>
      <c r="F1256" s="108"/>
    </row>
    <row r="1257" spans="1:6" x14ac:dyDescent="0.55000000000000004">
      <c r="A1257" s="108" t="s">
        <v>3697</v>
      </c>
      <c r="B1257" s="108">
        <f t="shared" si="19"/>
        <v>1718</v>
      </c>
      <c r="C1257" s="158" t="s">
        <v>3698</v>
      </c>
      <c r="D1257" s="158" t="s">
        <v>627</v>
      </c>
      <c r="E1257" s="108"/>
      <c r="F1257" s="108"/>
    </row>
    <row r="1258" spans="1:6" x14ac:dyDescent="0.55000000000000004">
      <c r="A1258" s="108" t="s">
        <v>3699</v>
      </c>
      <c r="B1258" s="108">
        <f t="shared" si="19"/>
        <v>1719</v>
      </c>
      <c r="C1258" s="158" t="s">
        <v>3700</v>
      </c>
      <c r="D1258" s="158" t="s">
        <v>627</v>
      </c>
      <c r="E1258" s="108"/>
      <c r="F1258" s="108"/>
    </row>
    <row r="1259" spans="1:6" x14ac:dyDescent="0.55000000000000004">
      <c r="A1259" s="108" t="s">
        <v>3701</v>
      </c>
      <c r="B1259" s="108">
        <f t="shared" si="19"/>
        <v>1721</v>
      </c>
      <c r="C1259" s="158" t="s">
        <v>3702</v>
      </c>
      <c r="D1259" s="158" t="s">
        <v>627</v>
      </c>
      <c r="E1259" s="108"/>
      <c r="F1259" s="108"/>
    </row>
    <row r="1260" spans="1:6" x14ac:dyDescent="0.55000000000000004">
      <c r="A1260" s="108" t="s">
        <v>3703</v>
      </c>
      <c r="B1260" s="108">
        <f t="shared" si="19"/>
        <v>1773</v>
      </c>
      <c r="C1260" s="158" t="s">
        <v>3704</v>
      </c>
      <c r="D1260" s="158" t="s">
        <v>627</v>
      </c>
      <c r="E1260" s="108"/>
      <c r="F1260" s="108"/>
    </row>
    <row r="1261" spans="1:6" x14ac:dyDescent="0.55000000000000004">
      <c r="A1261" s="108" t="s">
        <v>3705</v>
      </c>
      <c r="B1261" s="108">
        <f t="shared" si="19"/>
        <v>1722</v>
      </c>
      <c r="C1261" s="158" t="s">
        <v>3706</v>
      </c>
      <c r="D1261" s="158" t="s">
        <v>627</v>
      </c>
      <c r="E1261" s="108"/>
      <c r="F1261" s="108"/>
    </row>
    <row r="1262" spans="1:6" x14ac:dyDescent="0.55000000000000004">
      <c r="A1262" s="108" t="s">
        <v>3707</v>
      </c>
      <c r="B1262" s="108">
        <f t="shared" si="19"/>
        <v>1723</v>
      </c>
      <c r="C1262" s="158" t="s">
        <v>3708</v>
      </c>
      <c r="D1262" s="158" t="s">
        <v>627</v>
      </c>
      <c r="E1262" s="108"/>
      <c r="F1262" s="108"/>
    </row>
    <row r="1263" spans="1:6" x14ac:dyDescent="0.55000000000000004">
      <c r="A1263" s="108" t="s">
        <v>3709</v>
      </c>
      <c r="B1263" s="108">
        <f t="shared" si="19"/>
        <v>1724</v>
      </c>
      <c r="C1263" s="158" t="s">
        <v>3710</v>
      </c>
      <c r="D1263" s="158" t="s">
        <v>627</v>
      </c>
      <c r="E1263" s="108"/>
      <c r="F1263" s="108"/>
    </row>
    <row r="1264" spans="1:6" x14ac:dyDescent="0.55000000000000004">
      <c r="A1264" s="108" t="s">
        <v>3711</v>
      </c>
      <c r="B1264" s="108">
        <f t="shared" si="19"/>
        <v>1725</v>
      </c>
      <c r="C1264" s="158" t="s">
        <v>3712</v>
      </c>
      <c r="D1264" s="158" t="s">
        <v>627</v>
      </c>
      <c r="E1264" s="108"/>
      <c r="F1264" s="108"/>
    </row>
    <row r="1265" spans="1:6" x14ac:dyDescent="0.55000000000000004">
      <c r="A1265" s="108" t="s">
        <v>3713</v>
      </c>
      <c r="B1265" s="108">
        <f t="shared" si="19"/>
        <v>1726</v>
      </c>
      <c r="C1265" s="158" t="s">
        <v>3714</v>
      </c>
      <c r="D1265" s="158" t="s">
        <v>627</v>
      </c>
      <c r="E1265" s="108"/>
      <c r="F1265" s="108"/>
    </row>
    <row r="1266" spans="1:6" x14ac:dyDescent="0.55000000000000004">
      <c r="A1266" s="108" t="s">
        <v>3715</v>
      </c>
      <c r="B1266" s="108">
        <f t="shared" si="19"/>
        <v>1727</v>
      </c>
      <c r="C1266" s="158" t="s">
        <v>3716</v>
      </c>
      <c r="D1266" s="158" t="s">
        <v>627</v>
      </c>
      <c r="E1266" s="108"/>
      <c r="F1266" s="108"/>
    </row>
    <row r="1267" spans="1:6" x14ac:dyDescent="0.55000000000000004">
      <c r="A1267" s="108" t="s">
        <v>3717</v>
      </c>
      <c r="B1267" s="108">
        <f t="shared" si="19"/>
        <v>1728</v>
      </c>
      <c r="C1267" s="158" t="s">
        <v>3718</v>
      </c>
      <c r="D1267" s="158" t="s">
        <v>627</v>
      </c>
      <c r="E1267" s="108"/>
      <c r="F1267" s="108"/>
    </row>
    <row r="1268" spans="1:6" x14ac:dyDescent="0.55000000000000004">
      <c r="A1268" s="108" t="s">
        <v>3719</v>
      </c>
      <c r="B1268" s="108">
        <f t="shared" si="19"/>
        <v>1732</v>
      </c>
      <c r="C1268" s="158" t="s">
        <v>3720</v>
      </c>
      <c r="D1268" s="158" t="s">
        <v>627</v>
      </c>
      <c r="E1268" s="108"/>
      <c r="F1268" s="108"/>
    </row>
    <row r="1269" spans="1:6" x14ac:dyDescent="0.55000000000000004">
      <c r="A1269" s="108" t="s">
        <v>3721</v>
      </c>
      <c r="B1269" s="108">
        <f t="shared" si="19"/>
        <v>1733</v>
      </c>
      <c r="C1269" s="158" t="s">
        <v>3722</v>
      </c>
      <c r="D1269" s="158" t="s">
        <v>627</v>
      </c>
      <c r="E1269" s="108"/>
      <c r="F1269" s="108"/>
    </row>
    <row r="1270" spans="1:6" x14ac:dyDescent="0.55000000000000004">
      <c r="A1270" s="108" t="s">
        <v>3723</v>
      </c>
      <c r="B1270" s="108">
        <f t="shared" si="19"/>
        <v>1734</v>
      </c>
      <c r="C1270" s="158" t="s">
        <v>3724</v>
      </c>
      <c r="D1270" s="158" t="s">
        <v>627</v>
      </c>
      <c r="E1270" s="108"/>
      <c r="F1270" s="108"/>
    </row>
    <row r="1271" spans="1:6" x14ac:dyDescent="0.55000000000000004">
      <c r="A1271" s="108" t="s">
        <v>3725</v>
      </c>
      <c r="B1271" s="108">
        <f t="shared" si="19"/>
        <v>1735</v>
      </c>
      <c r="C1271" s="158" t="s">
        <v>3726</v>
      </c>
      <c r="D1271" s="158" t="s">
        <v>627</v>
      </c>
      <c r="E1271" s="108"/>
      <c r="F1271" s="108"/>
    </row>
    <row r="1272" spans="1:6" x14ac:dyDescent="0.55000000000000004">
      <c r="A1272" s="108" t="s">
        <v>3727</v>
      </c>
      <c r="B1272" s="108">
        <f t="shared" si="19"/>
        <v>1736</v>
      </c>
      <c r="C1272" s="158" t="s">
        <v>3728</v>
      </c>
      <c r="D1272" s="158" t="s">
        <v>627</v>
      </c>
      <c r="E1272" s="108"/>
      <c r="F1272" s="108"/>
    </row>
    <row r="1273" spans="1:6" x14ac:dyDescent="0.55000000000000004">
      <c r="A1273" s="108" t="s">
        <v>3729</v>
      </c>
      <c r="B1273" s="108">
        <f t="shared" si="19"/>
        <v>1737</v>
      </c>
      <c r="C1273" s="158" t="s">
        <v>3730</v>
      </c>
      <c r="D1273" s="158" t="s">
        <v>627</v>
      </c>
      <c r="E1273" s="108"/>
      <c r="F1273" s="108"/>
    </row>
    <row r="1274" spans="1:6" x14ac:dyDescent="0.55000000000000004">
      <c r="A1274" s="108" t="s">
        <v>3731</v>
      </c>
      <c r="B1274" s="108">
        <f t="shared" si="19"/>
        <v>1738</v>
      </c>
      <c r="C1274" s="158" t="s">
        <v>3732</v>
      </c>
      <c r="D1274" s="158" t="s">
        <v>627</v>
      </c>
      <c r="E1274" s="108"/>
      <c r="F1274" s="108"/>
    </row>
    <row r="1275" spans="1:6" x14ac:dyDescent="0.55000000000000004">
      <c r="A1275" s="108" t="s">
        <v>3733</v>
      </c>
      <c r="B1275" s="108">
        <f t="shared" si="19"/>
        <v>1739</v>
      </c>
      <c r="C1275" s="158" t="s">
        <v>3734</v>
      </c>
      <c r="D1275" s="158" t="s">
        <v>627</v>
      </c>
      <c r="E1275" s="108"/>
      <c r="F1275" s="108"/>
    </row>
    <row r="1276" spans="1:6" x14ac:dyDescent="0.55000000000000004">
      <c r="A1276" s="108" t="s">
        <v>3735</v>
      </c>
      <c r="B1276" s="108">
        <f t="shared" si="19"/>
        <v>1740</v>
      </c>
      <c r="C1276" s="158" t="s">
        <v>3736</v>
      </c>
      <c r="D1276" s="158" t="s">
        <v>627</v>
      </c>
      <c r="E1276" s="108"/>
      <c r="F1276" s="108"/>
    </row>
    <row r="1277" spans="1:6" x14ac:dyDescent="0.55000000000000004">
      <c r="A1277" s="108" t="s">
        <v>3737</v>
      </c>
      <c r="B1277" s="108">
        <f t="shared" si="19"/>
        <v>1741</v>
      </c>
      <c r="C1277" s="158" t="s">
        <v>3738</v>
      </c>
      <c r="D1277" s="158" t="s">
        <v>627</v>
      </c>
      <c r="E1277" s="108"/>
      <c r="F1277" s="108"/>
    </row>
    <row r="1278" spans="1:6" x14ac:dyDescent="0.55000000000000004">
      <c r="A1278" s="108" t="s">
        <v>3739</v>
      </c>
      <c r="B1278" s="108">
        <f t="shared" si="19"/>
        <v>1743</v>
      </c>
      <c r="C1278" s="158" t="s">
        <v>3740</v>
      </c>
      <c r="D1278" s="158" t="s">
        <v>627</v>
      </c>
      <c r="E1278" s="108"/>
      <c r="F1278" s="108"/>
    </row>
    <row r="1279" spans="1:6" x14ac:dyDescent="0.55000000000000004">
      <c r="A1279" s="108" t="s">
        <v>3741</v>
      </c>
      <c r="B1279" s="108">
        <f t="shared" si="19"/>
        <v>1744</v>
      </c>
      <c r="C1279" s="158" t="s">
        <v>3742</v>
      </c>
      <c r="D1279" s="158" t="s">
        <v>627</v>
      </c>
      <c r="E1279" s="108"/>
      <c r="F1279" s="108"/>
    </row>
    <row r="1280" spans="1:6" x14ac:dyDescent="0.55000000000000004">
      <c r="A1280" s="108" t="s">
        <v>3743</v>
      </c>
      <c r="B1280" s="108">
        <f t="shared" si="19"/>
        <v>1745</v>
      </c>
      <c r="C1280" s="158" t="s">
        <v>3744</v>
      </c>
      <c r="D1280" s="158" t="s">
        <v>627</v>
      </c>
      <c r="E1280" s="108"/>
      <c r="F1280" s="108"/>
    </row>
    <row r="1281" spans="1:6" x14ac:dyDescent="0.55000000000000004">
      <c r="A1281" s="108" t="s">
        <v>3745</v>
      </c>
      <c r="B1281" s="108">
        <f t="shared" si="19"/>
        <v>1746</v>
      </c>
      <c r="C1281" s="158" t="s">
        <v>3746</v>
      </c>
      <c r="D1281" s="158" t="s">
        <v>627</v>
      </c>
      <c r="E1281" s="108"/>
      <c r="F1281" s="108"/>
    </row>
    <row r="1282" spans="1:6" x14ac:dyDescent="0.55000000000000004">
      <c r="A1282" s="108" t="s">
        <v>3747</v>
      </c>
      <c r="B1282" s="108">
        <f t="shared" si="19"/>
        <v>1747</v>
      </c>
      <c r="C1282" s="158" t="s">
        <v>3748</v>
      </c>
      <c r="D1282" s="158" t="s">
        <v>627</v>
      </c>
      <c r="E1282" s="108"/>
      <c r="F1282" s="108"/>
    </row>
    <row r="1283" spans="1:6" x14ac:dyDescent="0.55000000000000004">
      <c r="A1283" s="108" t="s">
        <v>3749</v>
      </c>
      <c r="B1283" s="108">
        <f t="shared" ref="B1283:B1346" si="20">VALUE(RIGHT(A1283,4))</f>
        <v>1748</v>
      </c>
      <c r="C1283" s="158" t="s">
        <v>3750</v>
      </c>
      <c r="D1283" s="158" t="s">
        <v>627</v>
      </c>
      <c r="E1283" s="108"/>
      <c r="F1283" s="108"/>
    </row>
    <row r="1284" spans="1:6" x14ac:dyDescent="0.55000000000000004">
      <c r="A1284" s="108" t="s">
        <v>3751</v>
      </c>
      <c r="B1284" s="108">
        <f t="shared" si="20"/>
        <v>3607</v>
      </c>
      <c r="C1284" s="158" t="s">
        <v>3752</v>
      </c>
      <c r="D1284" s="158" t="s">
        <v>627</v>
      </c>
      <c r="E1284" s="108"/>
      <c r="F1284" s="108"/>
    </row>
    <row r="1285" spans="1:6" x14ac:dyDescent="0.55000000000000004">
      <c r="A1285" s="108" t="s">
        <v>3753</v>
      </c>
      <c r="B1285" s="108">
        <f t="shared" si="20"/>
        <v>105</v>
      </c>
      <c r="C1285" s="158" t="s">
        <v>3754</v>
      </c>
      <c r="D1285" s="158" t="s">
        <v>627</v>
      </c>
      <c r="E1285" s="108"/>
      <c r="F1285" s="108"/>
    </row>
    <row r="1286" spans="1:6" x14ac:dyDescent="0.55000000000000004">
      <c r="A1286" s="108" t="s">
        <v>3755</v>
      </c>
      <c r="B1286" s="108">
        <f t="shared" si="20"/>
        <v>106</v>
      </c>
      <c r="C1286" s="158" t="s">
        <v>3756</v>
      </c>
      <c r="D1286" s="158" t="s">
        <v>627</v>
      </c>
      <c r="E1286" s="108"/>
      <c r="F1286" s="108"/>
    </row>
    <row r="1287" spans="1:6" x14ac:dyDescent="0.55000000000000004">
      <c r="A1287" s="108" t="s">
        <v>3757</v>
      </c>
      <c r="B1287" s="108">
        <f t="shared" si="20"/>
        <v>1767</v>
      </c>
      <c r="C1287" s="158" t="s">
        <v>3758</v>
      </c>
      <c r="D1287" s="158" t="s">
        <v>627</v>
      </c>
      <c r="E1287" s="108"/>
      <c r="F1287" s="108"/>
    </row>
    <row r="1288" spans="1:6" x14ac:dyDescent="0.55000000000000004">
      <c r="A1288" s="108" t="s">
        <v>3759</v>
      </c>
      <c r="B1288" s="108">
        <f t="shared" si="20"/>
        <v>1749</v>
      </c>
      <c r="C1288" s="158" t="s">
        <v>3760</v>
      </c>
      <c r="D1288" s="158" t="s">
        <v>627</v>
      </c>
      <c r="E1288" s="108"/>
      <c r="F1288" s="108"/>
    </row>
    <row r="1289" spans="1:6" x14ac:dyDescent="0.55000000000000004">
      <c r="A1289" s="108" t="s">
        <v>3761</v>
      </c>
      <c r="B1289" s="108">
        <f t="shared" si="20"/>
        <v>3684</v>
      </c>
      <c r="C1289" s="158" t="s">
        <v>3762</v>
      </c>
      <c r="D1289" s="158" t="s">
        <v>627</v>
      </c>
      <c r="E1289" s="108"/>
      <c r="F1289" s="108"/>
    </row>
    <row r="1290" spans="1:6" x14ac:dyDescent="0.55000000000000004">
      <c r="A1290" s="108" t="s">
        <v>3763</v>
      </c>
      <c r="B1290" s="108">
        <f t="shared" si="20"/>
        <v>1751</v>
      </c>
      <c r="C1290" s="158" t="s">
        <v>3764</v>
      </c>
      <c r="D1290" s="158" t="s">
        <v>627</v>
      </c>
      <c r="E1290" s="108"/>
      <c r="F1290" s="108"/>
    </row>
    <row r="1291" spans="1:6" x14ac:dyDescent="0.55000000000000004">
      <c r="A1291" s="108" t="s">
        <v>3765</v>
      </c>
      <c r="B1291" s="108">
        <f t="shared" si="20"/>
        <v>1753</v>
      </c>
      <c r="C1291" s="158" t="s">
        <v>3766</v>
      </c>
      <c r="D1291" s="158" t="s">
        <v>627</v>
      </c>
      <c r="E1291" s="108"/>
      <c r="F1291" s="108"/>
    </row>
    <row r="1292" spans="1:6" x14ac:dyDescent="0.55000000000000004">
      <c r="A1292" s="108" t="s">
        <v>3767</v>
      </c>
      <c r="B1292" s="108">
        <f t="shared" si="20"/>
        <v>1754</v>
      </c>
      <c r="C1292" s="158" t="s">
        <v>3768</v>
      </c>
      <c r="D1292" s="158" t="s">
        <v>627</v>
      </c>
      <c r="E1292" s="108"/>
      <c r="F1292" s="108"/>
    </row>
    <row r="1293" spans="1:6" x14ac:dyDescent="0.55000000000000004">
      <c r="A1293" s="108" t="s">
        <v>3769</v>
      </c>
      <c r="B1293" s="108">
        <f t="shared" si="20"/>
        <v>1755</v>
      </c>
      <c r="C1293" s="158" t="s">
        <v>3770</v>
      </c>
      <c r="D1293" s="158" t="s">
        <v>627</v>
      </c>
      <c r="E1293" s="108"/>
      <c r="F1293" s="108"/>
    </row>
    <row r="1294" spans="1:6" x14ac:dyDescent="0.55000000000000004">
      <c r="A1294" s="108" t="s">
        <v>3771</v>
      </c>
      <c r="B1294" s="108">
        <f t="shared" si="20"/>
        <v>1756</v>
      </c>
      <c r="C1294" s="158" t="s">
        <v>3772</v>
      </c>
      <c r="D1294" s="158" t="s">
        <v>627</v>
      </c>
      <c r="E1294" s="108"/>
      <c r="F1294" s="108"/>
    </row>
    <row r="1295" spans="1:6" x14ac:dyDescent="0.55000000000000004">
      <c r="A1295" s="108" t="s">
        <v>3773</v>
      </c>
      <c r="B1295" s="108">
        <f t="shared" si="20"/>
        <v>1757</v>
      </c>
      <c r="C1295" s="158" t="s">
        <v>3774</v>
      </c>
      <c r="D1295" s="158" t="s">
        <v>627</v>
      </c>
      <c r="E1295" s="108"/>
      <c r="F1295" s="108"/>
    </row>
    <row r="1296" spans="1:6" x14ac:dyDescent="0.55000000000000004">
      <c r="A1296" s="108" t="s">
        <v>3775</v>
      </c>
      <c r="B1296" s="108">
        <f t="shared" si="20"/>
        <v>1758</v>
      </c>
      <c r="C1296" s="158" t="s">
        <v>3776</v>
      </c>
      <c r="D1296" s="158" t="s">
        <v>627</v>
      </c>
      <c r="E1296" s="108"/>
      <c r="F1296" s="108"/>
    </row>
    <row r="1297" spans="1:6" x14ac:dyDescent="0.55000000000000004">
      <c r="A1297" s="108" t="s">
        <v>3777</v>
      </c>
      <c r="B1297" s="108">
        <f t="shared" si="20"/>
        <v>3540</v>
      </c>
      <c r="C1297" s="158" t="s">
        <v>3778</v>
      </c>
      <c r="D1297" s="158" t="s">
        <v>627</v>
      </c>
      <c r="E1297" s="108"/>
      <c r="F1297" s="108"/>
    </row>
    <row r="1298" spans="1:6" x14ac:dyDescent="0.55000000000000004">
      <c r="A1298" s="108" t="s">
        <v>3779</v>
      </c>
      <c r="B1298" s="108">
        <f t="shared" si="20"/>
        <v>1759</v>
      </c>
      <c r="C1298" s="158" t="s">
        <v>3780</v>
      </c>
      <c r="D1298" s="158" t="s">
        <v>627</v>
      </c>
      <c r="E1298" s="108"/>
      <c r="F1298" s="108"/>
    </row>
    <row r="1299" spans="1:6" x14ac:dyDescent="0.55000000000000004">
      <c r="A1299" s="108" t="s">
        <v>3781</v>
      </c>
      <c r="B1299" s="108">
        <f t="shared" si="20"/>
        <v>1760</v>
      </c>
      <c r="C1299" s="158" t="s">
        <v>3782</v>
      </c>
      <c r="D1299" s="158" t="s">
        <v>627</v>
      </c>
      <c r="E1299" s="108"/>
      <c r="F1299" s="108"/>
    </row>
    <row r="1300" spans="1:6" x14ac:dyDescent="0.55000000000000004">
      <c r="A1300" s="108" t="s">
        <v>3783</v>
      </c>
      <c r="B1300" s="108">
        <f t="shared" si="20"/>
        <v>3673</v>
      </c>
      <c r="C1300" s="158" t="s">
        <v>3784</v>
      </c>
      <c r="D1300" s="158" t="s">
        <v>627</v>
      </c>
      <c r="E1300" s="108"/>
      <c r="F1300" s="108"/>
    </row>
    <row r="1301" spans="1:6" x14ac:dyDescent="0.55000000000000004">
      <c r="A1301" s="108" t="s">
        <v>3785</v>
      </c>
      <c r="B1301" s="108">
        <f t="shared" si="20"/>
        <v>1761</v>
      </c>
      <c r="C1301" s="158" t="s">
        <v>3786</v>
      </c>
      <c r="D1301" s="158" t="s">
        <v>627</v>
      </c>
      <c r="E1301" s="108"/>
      <c r="F1301" s="108"/>
    </row>
    <row r="1302" spans="1:6" x14ac:dyDescent="0.55000000000000004">
      <c r="A1302" s="108" t="s">
        <v>3787</v>
      </c>
      <c r="B1302" s="108">
        <f t="shared" si="20"/>
        <v>1763</v>
      </c>
      <c r="C1302" s="158" t="s">
        <v>3788</v>
      </c>
      <c r="D1302" s="158" t="s">
        <v>627</v>
      </c>
      <c r="E1302" s="108"/>
      <c r="F1302" s="108"/>
    </row>
    <row r="1303" spans="1:6" x14ac:dyDescent="0.55000000000000004">
      <c r="A1303" s="108" t="s">
        <v>3789</v>
      </c>
      <c r="B1303" s="108">
        <f t="shared" si="20"/>
        <v>1764</v>
      </c>
      <c r="C1303" s="158" t="s">
        <v>3790</v>
      </c>
      <c r="D1303" s="158" t="s">
        <v>627</v>
      </c>
      <c r="E1303" s="108"/>
      <c r="F1303" s="108"/>
    </row>
    <row r="1304" spans="1:6" x14ac:dyDescent="0.55000000000000004">
      <c r="A1304" s="108" t="s">
        <v>3791</v>
      </c>
      <c r="B1304" s="108">
        <f t="shared" si="20"/>
        <v>1765</v>
      </c>
      <c r="C1304" s="158" t="s">
        <v>3792</v>
      </c>
      <c r="D1304" s="158" t="s">
        <v>627</v>
      </c>
      <c r="E1304" s="108"/>
      <c r="F1304" s="108"/>
    </row>
    <row r="1305" spans="1:6" x14ac:dyDescent="0.55000000000000004">
      <c r="A1305" s="108" t="s">
        <v>3793</v>
      </c>
      <c r="B1305" s="108">
        <f t="shared" si="20"/>
        <v>1299</v>
      </c>
      <c r="C1305" s="158" t="s">
        <v>3794</v>
      </c>
      <c r="D1305" s="158" t="s">
        <v>635</v>
      </c>
      <c r="E1305" s="108"/>
      <c r="F1305" s="108"/>
    </row>
    <row r="1306" spans="1:6" x14ac:dyDescent="0.55000000000000004">
      <c r="A1306" s="108" t="s">
        <v>3795</v>
      </c>
      <c r="B1306" s="108">
        <f t="shared" si="20"/>
        <v>3525</v>
      </c>
      <c r="C1306" s="158" t="s">
        <v>3796</v>
      </c>
      <c r="D1306" s="158" t="s">
        <v>635</v>
      </c>
      <c r="E1306" s="108"/>
      <c r="F1306" s="108"/>
    </row>
    <row r="1307" spans="1:6" x14ac:dyDescent="0.55000000000000004">
      <c r="A1307" s="108" t="s">
        <v>3797</v>
      </c>
      <c r="B1307" s="108">
        <f t="shared" si="20"/>
        <v>1255</v>
      </c>
      <c r="C1307" s="158" t="s">
        <v>3798</v>
      </c>
      <c r="D1307" s="158" t="s">
        <v>635</v>
      </c>
      <c r="E1307" s="108"/>
      <c r="F1307" s="108"/>
    </row>
    <row r="1308" spans="1:6" x14ac:dyDescent="0.55000000000000004">
      <c r="A1308" s="108" t="s">
        <v>3799</v>
      </c>
      <c r="B1308" s="108">
        <f t="shared" si="20"/>
        <v>3723</v>
      </c>
      <c r="C1308" s="158" t="s">
        <v>3800</v>
      </c>
      <c r="D1308" s="158" t="s">
        <v>635</v>
      </c>
      <c r="E1308" s="108"/>
      <c r="F1308" s="108"/>
    </row>
    <row r="1309" spans="1:6" x14ac:dyDescent="0.55000000000000004">
      <c r="A1309" s="108" t="s">
        <v>3801</v>
      </c>
      <c r="B1309" s="108">
        <f t="shared" si="20"/>
        <v>1258</v>
      </c>
      <c r="C1309" s="158" t="s">
        <v>3802</v>
      </c>
      <c r="D1309" s="158" t="s">
        <v>635</v>
      </c>
      <c r="E1309" s="108"/>
      <c r="F1309" s="108"/>
    </row>
    <row r="1310" spans="1:6" x14ac:dyDescent="0.55000000000000004">
      <c r="A1310" s="108" t="s">
        <v>3803</v>
      </c>
      <c r="B1310" s="108">
        <f t="shared" si="20"/>
        <v>1261</v>
      </c>
      <c r="C1310" s="158" t="s">
        <v>3804</v>
      </c>
      <c r="D1310" s="158" t="s">
        <v>635</v>
      </c>
      <c r="E1310" s="108"/>
      <c r="F1310" s="108"/>
    </row>
    <row r="1311" spans="1:6" x14ac:dyDescent="0.55000000000000004">
      <c r="A1311" s="108" t="s">
        <v>3805</v>
      </c>
      <c r="B1311" s="108">
        <f t="shared" si="20"/>
        <v>1302</v>
      </c>
      <c r="C1311" s="158" t="s">
        <v>3806</v>
      </c>
      <c r="D1311" s="158" t="s">
        <v>635</v>
      </c>
      <c r="E1311" s="108"/>
      <c r="F1311" s="108"/>
    </row>
    <row r="1312" spans="1:6" x14ac:dyDescent="0.55000000000000004">
      <c r="A1312" s="108" t="s">
        <v>3807</v>
      </c>
      <c r="B1312" s="108">
        <f t="shared" si="20"/>
        <v>1304</v>
      </c>
      <c r="C1312" s="158" t="s">
        <v>3808</v>
      </c>
      <c r="D1312" s="158" t="s">
        <v>635</v>
      </c>
      <c r="E1312" s="108"/>
      <c r="F1312" s="108"/>
    </row>
    <row r="1313" spans="1:6" x14ac:dyDescent="0.55000000000000004">
      <c r="A1313" s="108" t="s">
        <v>3809</v>
      </c>
      <c r="B1313" s="108">
        <f t="shared" si="20"/>
        <v>1264</v>
      </c>
      <c r="C1313" s="158" t="s">
        <v>3810</v>
      </c>
      <c r="D1313" s="158" t="s">
        <v>635</v>
      </c>
      <c r="E1313" s="108"/>
      <c r="F1313" s="108"/>
    </row>
    <row r="1314" spans="1:6" x14ac:dyDescent="0.55000000000000004">
      <c r="A1314" s="108" t="s">
        <v>3811</v>
      </c>
      <c r="B1314" s="108">
        <f t="shared" si="20"/>
        <v>1327</v>
      </c>
      <c r="C1314" s="158" t="s">
        <v>3812</v>
      </c>
      <c r="D1314" s="158" t="s">
        <v>635</v>
      </c>
      <c r="E1314" s="108"/>
      <c r="F1314" s="108"/>
    </row>
    <row r="1315" spans="1:6" x14ac:dyDescent="0.55000000000000004">
      <c r="A1315" s="108" t="s">
        <v>3813</v>
      </c>
      <c r="B1315" s="108">
        <f t="shared" si="20"/>
        <v>3725</v>
      </c>
      <c r="C1315" s="158" t="s">
        <v>3814</v>
      </c>
      <c r="D1315" s="158" t="s">
        <v>635</v>
      </c>
      <c r="E1315" s="108"/>
      <c r="F1315" s="108"/>
    </row>
    <row r="1316" spans="1:6" x14ac:dyDescent="0.55000000000000004">
      <c r="A1316" s="108" t="s">
        <v>3815</v>
      </c>
      <c r="B1316" s="108">
        <f t="shared" si="20"/>
        <v>1268</v>
      </c>
      <c r="C1316" s="158" t="s">
        <v>3816</v>
      </c>
      <c r="D1316" s="158" t="s">
        <v>635</v>
      </c>
      <c r="E1316" s="108"/>
      <c r="F1316" s="108"/>
    </row>
    <row r="1317" spans="1:6" x14ac:dyDescent="0.55000000000000004">
      <c r="A1317" s="108" t="s">
        <v>3817</v>
      </c>
      <c r="B1317" s="108">
        <f t="shared" si="20"/>
        <v>1306</v>
      </c>
      <c r="C1317" s="158" t="s">
        <v>3818</v>
      </c>
      <c r="D1317" s="158" t="s">
        <v>635</v>
      </c>
      <c r="E1317" s="108"/>
      <c r="F1317" s="108"/>
    </row>
    <row r="1318" spans="1:6" x14ac:dyDescent="0.55000000000000004">
      <c r="A1318" s="108" t="s">
        <v>3819</v>
      </c>
      <c r="B1318" s="108">
        <f t="shared" si="20"/>
        <v>1274</v>
      </c>
      <c r="C1318" s="158" t="s">
        <v>3820</v>
      </c>
      <c r="D1318" s="158" t="s">
        <v>635</v>
      </c>
      <c r="E1318" s="108"/>
      <c r="F1318" s="108"/>
    </row>
    <row r="1319" spans="1:6" x14ac:dyDescent="0.55000000000000004">
      <c r="A1319" s="108" t="s">
        <v>3821</v>
      </c>
      <c r="B1319" s="108">
        <f t="shared" si="20"/>
        <v>1329</v>
      </c>
      <c r="C1319" s="158" t="s">
        <v>3822</v>
      </c>
      <c r="D1319" s="158" t="s">
        <v>635</v>
      </c>
      <c r="E1319" s="108"/>
      <c r="F1319" s="108"/>
    </row>
    <row r="1320" spans="1:6" x14ac:dyDescent="0.55000000000000004">
      <c r="A1320" s="108" t="s">
        <v>3823</v>
      </c>
      <c r="B1320" s="108">
        <f t="shared" si="20"/>
        <v>1314</v>
      </c>
      <c r="C1320" s="158" t="s">
        <v>3824</v>
      </c>
      <c r="D1320" s="158" t="s">
        <v>635</v>
      </c>
      <c r="E1320" s="108"/>
      <c r="F1320" s="108"/>
    </row>
    <row r="1321" spans="1:6" x14ac:dyDescent="0.55000000000000004">
      <c r="A1321" s="108" t="s">
        <v>3825</v>
      </c>
      <c r="B1321" s="108">
        <f t="shared" si="20"/>
        <v>1313</v>
      </c>
      <c r="C1321" s="158" t="s">
        <v>3826</v>
      </c>
      <c r="D1321" s="158" t="s">
        <v>635</v>
      </c>
      <c r="E1321" s="108"/>
      <c r="F1321" s="108"/>
    </row>
    <row r="1322" spans="1:6" x14ac:dyDescent="0.55000000000000004">
      <c r="A1322" s="108" t="s">
        <v>3827</v>
      </c>
      <c r="B1322" s="108">
        <f t="shared" si="20"/>
        <v>1305</v>
      </c>
      <c r="C1322" s="158" t="s">
        <v>3828</v>
      </c>
      <c r="D1322" s="158" t="s">
        <v>635</v>
      </c>
      <c r="E1322" s="108"/>
      <c r="F1322" s="108"/>
    </row>
    <row r="1323" spans="1:6" x14ac:dyDescent="0.55000000000000004">
      <c r="A1323" s="108" t="s">
        <v>3829</v>
      </c>
      <c r="B1323" s="108">
        <f t="shared" si="20"/>
        <v>1316</v>
      </c>
      <c r="C1323" s="158" t="s">
        <v>3830</v>
      </c>
      <c r="D1323" s="158" t="s">
        <v>635</v>
      </c>
      <c r="E1323" s="108"/>
      <c r="F1323" s="108"/>
    </row>
    <row r="1324" spans="1:6" x14ac:dyDescent="0.55000000000000004">
      <c r="A1324" s="108" t="s">
        <v>3831</v>
      </c>
      <c r="B1324" s="108">
        <f t="shared" si="20"/>
        <v>1317</v>
      </c>
      <c r="C1324" s="158" t="s">
        <v>3832</v>
      </c>
      <c r="D1324" s="158" t="s">
        <v>635</v>
      </c>
      <c r="E1324" s="108"/>
      <c r="F1324" s="108"/>
    </row>
    <row r="1325" spans="1:6" x14ac:dyDescent="0.55000000000000004">
      <c r="A1325" s="108" t="s">
        <v>3833</v>
      </c>
      <c r="B1325" s="108">
        <f t="shared" si="20"/>
        <v>1284</v>
      </c>
      <c r="C1325" s="158" t="s">
        <v>3834</v>
      </c>
      <c r="D1325" s="158" t="s">
        <v>635</v>
      </c>
      <c r="E1325" s="108"/>
      <c r="F1325" s="108"/>
    </row>
    <row r="1326" spans="1:6" x14ac:dyDescent="0.55000000000000004">
      <c r="A1326" s="108" t="s">
        <v>3835</v>
      </c>
      <c r="B1326" s="108">
        <f t="shared" si="20"/>
        <v>3705</v>
      </c>
      <c r="C1326" s="158" t="s">
        <v>3836</v>
      </c>
      <c r="D1326" s="158" t="s">
        <v>635</v>
      </c>
      <c r="E1326" s="108"/>
      <c r="F1326" s="108"/>
    </row>
    <row r="1327" spans="1:6" x14ac:dyDescent="0.55000000000000004">
      <c r="A1327" s="108" t="s">
        <v>3837</v>
      </c>
      <c r="B1327" s="108">
        <f t="shared" si="20"/>
        <v>1328</v>
      </c>
      <c r="C1327" s="158" t="s">
        <v>3838</v>
      </c>
      <c r="D1327" s="158" t="s">
        <v>635</v>
      </c>
      <c r="E1327" s="108"/>
      <c r="F1327" s="108"/>
    </row>
    <row r="1328" spans="1:6" x14ac:dyDescent="0.55000000000000004">
      <c r="A1328" s="108" t="s">
        <v>3839</v>
      </c>
      <c r="B1328" s="108">
        <f t="shared" si="20"/>
        <v>1289</v>
      </c>
      <c r="C1328" s="158" t="s">
        <v>3840</v>
      </c>
      <c r="D1328" s="158" t="s">
        <v>635</v>
      </c>
      <c r="E1328" s="108"/>
      <c r="F1328" s="108"/>
    </row>
    <row r="1329" spans="1:6" x14ac:dyDescent="0.55000000000000004">
      <c r="A1329" s="108" t="s">
        <v>3841</v>
      </c>
      <c r="B1329" s="108">
        <f t="shared" si="20"/>
        <v>1320</v>
      </c>
      <c r="C1329" s="158" t="s">
        <v>3842</v>
      </c>
      <c r="D1329" s="158" t="s">
        <v>635</v>
      </c>
      <c r="E1329" s="108"/>
      <c r="F1329" s="108"/>
    </row>
    <row r="1330" spans="1:6" x14ac:dyDescent="0.55000000000000004">
      <c r="A1330" s="108" t="s">
        <v>3843</v>
      </c>
      <c r="B1330" s="108">
        <f t="shared" si="20"/>
        <v>1291</v>
      </c>
      <c r="C1330" s="158" t="s">
        <v>3844</v>
      </c>
      <c r="D1330" s="158" t="s">
        <v>635</v>
      </c>
      <c r="E1330" s="108"/>
      <c r="F1330" s="108"/>
    </row>
    <row r="1331" spans="1:6" x14ac:dyDescent="0.55000000000000004">
      <c r="A1331" s="108" t="s">
        <v>3845</v>
      </c>
      <c r="B1331" s="108">
        <f t="shared" si="20"/>
        <v>1322</v>
      </c>
      <c r="C1331" s="158" t="s">
        <v>3846</v>
      </c>
      <c r="D1331" s="158" t="s">
        <v>635</v>
      </c>
      <c r="E1331" s="108"/>
      <c r="F1331" s="108"/>
    </row>
    <row r="1332" spans="1:6" x14ac:dyDescent="0.55000000000000004">
      <c r="A1332" s="108" t="s">
        <v>3847</v>
      </c>
      <c r="B1332" s="108">
        <f t="shared" si="20"/>
        <v>1323</v>
      </c>
      <c r="C1332" s="158" t="s">
        <v>3848</v>
      </c>
      <c r="D1332" s="158" t="s">
        <v>635</v>
      </c>
      <c r="E1332" s="108"/>
      <c r="F1332" s="108"/>
    </row>
    <row r="1333" spans="1:6" x14ac:dyDescent="0.55000000000000004">
      <c r="A1333" s="108" t="s">
        <v>3849</v>
      </c>
      <c r="B1333" s="108">
        <f t="shared" si="20"/>
        <v>1311</v>
      </c>
      <c r="C1333" s="158" t="s">
        <v>3850</v>
      </c>
      <c r="D1333" s="158" t="s">
        <v>635</v>
      </c>
      <c r="E1333" s="108"/>
      <c r="F1333" s="108"/>
    </row>
    <row r="1334" spans="1:6" x14ac:dyDescent="0.55000000000000004">
      <c r="A1334" s="108" t="s">
        <v>3851</v>
      </c>
      <c r="B1334" s="108">
        <f t="shared" si="20"/>
        <v>1292</v>
      </c>
      <c r="C1334" s="158" t="s">
        <v>3852</v>
      </c>
      <c r="D1334" s="158" t="s">
        <v>635</v>
      </c>
      <c r="E1334" s="108"/>
      <c r="F1334" s="108"/>
    </row>
    <row r="1335" spans="1:6" x14ac:dyDescent="0.55000000000000004">
      <c r="A1335" s="108" t="s">
        <v>3853</v>
      </c>
      <c r="B1335" s="108">
        <f t="shared" si="20"/>
        <v>1293</v>
      </c>
      <c r="C1335" s="158" t="s">
        <v>3854</v>
      </c>
      <c r="D1335" s="158" t="s">
        <v>635</v>
      </c>
      <c r="E1335" s="108"/>
      <c r="F1335" s="108"/>
    </row>
    <row r="1336" spans="1:6" x14ac:dyDescent="0.55000000000000004">
      <c r="A1336" s="108" t="s">
        <v>3855</v>
      </c>
      <c r="B1336" s="108">
        <f t="shared" si="20"/>
        <v>1324</v>
      </c>
      <c r="C1336" s="158" t="s">
        <v>3856</v>
      </c>
      <c r="D1336" s="158" t="s">
        <v>635</v>
      </c>
      <c r="E1336" s="108"/>
      <c r="F1336" s="108"/>
    </row>
    <row r="1337" spans="1:6" x14ac:dyDescent="0.55000000000000004">
      <c r="A1337" s="108" t="s">
        <v>3857</v>
      </c>
      <c r="B1337" s="108">
        <f t="shared" si="20"/>
        <v>3676</v>
      </c>
      <c r="C1337" s="158" t="s">
        <v>3858</v>
      </c>
      <c r="D1337" s="158" t="s">
        <v>635</v>
      </c>
      <c r="E1337" s="108"/>
      <c r="F1337" s="108"/>
    </row>
    <row r="1338" spans="1:6" x14ac:dyDescent="0.55000000000000004">
      <c r="A1338" s="108" t="s">
        <v>3859</v>
      </c>
      <c r="B1338" s="108">
        <f t="shared" si="20"/>
        <v>248</v>
      </c>
      <c r="C1338" s="158" t="s">
        <v>3860</v>
      </c>
      <c r="D1338" s="158" t="s">
        <v>641</v>
      </c>
      <c r="E1338" s="108"/>
      <c r="F1338" s="108"/>
    </row>
    <row r="1339" spans="1:6" x14ac:dyDescent="0.55000000000000004">
      <c r="A1339" s="108" t="s">
        <v>3861</v>
      </c>
      <c r="B1339" s="108">
        <f t="shared" si="20"/>
        <v>249</v>
      </c>
      <c r="C1339" s="158" t="s">
        <v>3862</v>
      </c>
      <c r="D1339" s="158" t="s">
        <v>641</v>
      </c>
      <c r="E1339" s="108"/>
      <c r="F1339" s="108"/>
    </row>
    <row r="1340" spans="1:6" x14ac:dyDescent="0.55000000000000004">
      <c r="A1340" s="108" t="s">
        <v>3863</v>
      </c>
      <c r="B1340" s="108">
        <f t="shared" si="20"/>
        <v>250</v>
      </c>
      <c r="C1340" s="158" t="s">
        <v>3864</v>
      </c>
      <c r="D1340" s="158" t="s">
        <v>641</v>
      </c>
      <c r="E1340" s="108"/>
      <c r="F1340" s="108"/>
    </row>
    <row r="1341" spans="1:6" x14ac:dyDescent="0.55000000000000004">
      <c r="A1341" s="108" t="s">
        <v>3865</v>
      </c>
      <c r="B1341" s="108">
        <f t="shared" si="20"/>
        <v>251</v>
      </c>
      <c r="C1341" s="158" t="s">
        <v>3866</v>
      </c>
      <c r="D1341" s="158" t="s">
        <v>641</v>
      </c>
      <c r="E1341" s="108"/>
      <c r="F1341" s="108"/>
    </row>
    <row r="1342" spans="1:6" x14ac:dyDescent="0.55000000000000004">
      <c r="A1342" s="108" t="s">
        <v>3867</v>
      </c>
      <c r="B1342" s="108">
        <f t="shared" si="20"/>
        <v>252</v>
      </c>
      <c r="C1342" s="158" t="s">
        <v>3868</v>
      </c>
      <c r="D1342" s="158" t="s">
        <v>641</v>
      </c>
      <c r="E1342" s="108"/>
      <c r="F1342" s="108"/>
    </row>
    <row r="1343" spans="1:6" x14ac:dyDescent="0.55000000000000004">
      <c r="A1343" s="108" t="s">
        <v>3869</v>
      </c>
      <c r="B1343" s="108">
        <f t="shared" si="20"/>
        <v>3648</v>
      </c>
      <c r="C1343" s="158" t="s">
        <v>3870</v>
      </c>
      <c r="D1343" s="158" t="s">
        <v>641</v>
      </c>
      <c r="E1343" s="108"/>
      <c r="F1343" s="108"/>
    </row>
    <row r="1344" spans="1:6" x14ac:dyDescent="0.55000000000000004">
      <c r="A1344" s="108" t="s">
        <v>3871</v>
      </c>
      <c r="B1344" s="108">
        <f t="shared" si="20"/>
        <v>256</v>
      </c>
      <c r="C1344" s="158" t="s">
        <v>3872</v>
      </c>
      <c r="D1344" s="158" t="s">
        <v>641</v>
      </c>
      <c r="E1344" s="108"/>
      <c r="F1344" s="108"/>
    </row>
    <row r="1345" spans="1:6" x14ac:dyDescent="0.55000000000000004">
      <c r="A1345" s="108" t="s">
        <v>3873</v>
      </c>
      <c r="B1345" s="108">
        <f t="shared" si="20"/>
        <v>257</v>
      </c>
      <c r="C1345" s="158" t="s">
        <v>3874</v>
      </c>
      <c r="D1345" s="158" t="s">
        <v>641</v>
      </c>
      <c r="E1345" s="108"/>
      <c r="F1345" s="108"/>
    </row>
    <row r="1346" spans="1:6" x14ac:dyDescent="0.55000000000000004">
      <c r="A1346" s="108" t="s">
        <v>3875</v>
      </c>
      <c r="B1346" s="108">
        <f t="shared" si="20"/>
        <v>281</v>
      </c>
      <c r="C1346" s="158" t="s">
        <v>3876</v>
      </c>
      <c r="D1346" s="158" t="s">
        <v>641</v>
      </c>
      <c r="E1346" s="108"/>
      <c r="F1346" s="108"/>
    </row>
    <row r="1347" spans="1:6" x14ac:dyDescent="0.55000000000000004">
      <c r="A1347" s="108" t="s">
        <v>3877</v>
      </c>
      <c r="B1347" s="108">
        <f t="shared" ref="B1347:B1410" si="21">VALUE(RIGHT(A1347,4))</f>
        <v>258</v>
      </c>
      <c r="C1347" s="158" t="s">
        <v>3878</v>
      </c>
      <c r="D1347" s="158" t="s">
        <v>641</v>
      </c>
      <c r="E1347" s="108"/>
      <c r="F1347" s="108"/>
    </row>
    <row r="1348" spans="1:6" x14ac:dyDescent="0.55000000000000004">
      <c r="A1348" s="108" t="s">
        <v>3879</v>
      </c>
      <c r="B1348" s="108">
        <f t="shared" si="21"/>
        <v>259</v>
      </c>
      <c r="C1348" s="158" t="s">
        <v>3880</v>
      </c>
      <c r="D1348" s="158" t="s">
        <v>641</v>
      </c>
      <c r="E1348" s="108"/>
      <c r="F1348" s="108"/>
    </row>
    <row r="1349" spans="1:6" x14ac:dyDescent="0.55000000000000004">
      <c r="A1349" s="108" t="s">
        <v>3881</v>
      </c>
      <c r="B1349" s="108">
        <f t="shared" si="21"/>
        <v>3656</v>
      </c>
      <c r="C1349" s="158" t="s">
        <v>3882</v>
      </c>
      <c r="D1349" s="158" t="s">
        <v>641</v>
      </c>
      <c r="E1349" s="108"/>
      <c r="F1349" s="108"/>
    </row>
    <row r="1350" spans="1:6" x14ac:dyDescent="0.55000000000000004">
      <c r="A1350" s="108" t="s">
        <v>3883</v>
      </c>
      <c r="B1350" s="108">
        <f t="shared" si="21"/>
        <v>260</v>
      </c>
      <c r="C1350" s="158" t="s">
        <v>3884</v>
      </c>
      <c r="D1350" s="158" t="s">
        <v>641</v>
      </c>
      <c r="E1350" s="108"/>
      <c r="F1350" s="108"/>
    </row>
    <row r="1351" spans="1:6" x14ac:dyDescent="0.55000000000000004">
      <c r="A1351" s="108" t="s">
        <v>3885</v>
      </c>
      <c r="B1351" s="108">
        <f t="shared" si="21"/>
        <v>303</v>
      </c>
      <c r="C1351" s="158" t="s">
        <v>3886</v>
      </c>
      <c r="D1351" s="158" t="s">
        <v>641</v>
      </c>
      <c r="E1351" s="108"/>
      <c r="F1351" s="108"/>
    </row>
    <row r="1352" spans="1:6" x14ac:dyDescent="0.55000000000000004">
      <c r="A1352" s="108" t="s">
        <v>3887</v>
      </c>
      <c r="B1352" s="108">
        <f t="shared" si="21"/>
        <v>262</v>
      </c>
      <c r="C1352" s="158" t="s">
        <v>3888</v>
      </c>
      <c r="D1352" s="158" t="s">
        <v>641</v>
      </c>
      <c r="E1352" s="108"/>
      <c r="F1352" s="108"/>
    </row>
    <row r="1353" spans="1:6" x14ac:dyDescent="0.55000000000000004">
      <c r="A1353" s="108" t="s">
        <v>3889</v>
      </c>
      <c r="B1353" s="108">
        <f t="shared" si="21"/>
        <v>264</v>
      </c>
      <c r="C1353" s="158" t="s">
        <v>3890</v>
      </c>
      <c r="D1353" s="158" t="s">
        <v>641</v>
      </c>
      <c r="E1353" s="108"/>
      <c r="F1353" s="108"/>
    </row>
    <row r="1354" spans="1:6" x14ac:dyDescent="0.55000000000000004">
      <c r="A1354" s="108" t="s">
        <v>3891</v>
      </c>
      <c r="B1354" s="108">
        <f t="shared" si="21"/>
        <v>265</v>
      </c>
      <c r="C1354" s="158" t="s">
        <v>3892</v>
      </c>
      <c r="D1354" s="158" t="s">
        <v>641</v>
      </c>
      <c r="E1354" s="108"/>
      <c r="F1354" s="108"/>
    </row>
    <row r="1355" spans="1:6" x14ac:dyDescent="0.55000000000000004">
      <c r="A1355" s="108" t="s">
        <v>3893</v>
      </c>
      <c r="B1355" s="108">
        <f t="shared" si="21"/>
        <v>266</v>
      </c>
      <c r="C1355" s="158" t="s">
        <v>3894</v>
      </c>
      <c r="D1355" s="158" t="s">
        <v>641</v>
      </c>
      <c r="E1355" s="108"/>
      <c r="F1355" s="108"/>
    </row>
    <row r="1356" spans="1:6" x14ac:dyDescent="0.55000000000000004">
      <c r="A1356" s="108" t="s">
        <v>3895</v>
      </c>
      <c r="B1356" s="108">
        <f t="shared" si="21"/>
        <v>267</v>
      </c>
      <c r="C1356" s="158" t="s">
        <v>3896</v>
      </c>
      <c r="D1356" s="158" t="s">
        <v>641</v>
      </c>
      <c r="E1356" s="108"/>
      <c r="F1356" s="108"/>
    </row>
    <row r="1357" spans="1:6" x14ac:dyDescent="0.55000000000000004">
      <c r="A1357" s="108" t="s">
        <v>3897</v>
      </c>
      <c r="B1357" s="108">
        <f t="shared" si="21"/>
        <v>269</v>
      </c>
      <c r="C1357" s="158" t="s">
        <v>3898</v>
      </c>
      <c r="D1357" s="158" t="s">
        <v>641</v>
      </c>
      <c r="E1357" s="108"/>
      <c r="F1357" s="108"/>
    </row>
    <row r="1358" spans="1:6" x14ac:dyDescent="0.55000000000000004">
      <c r="A1358" s="108" t="s">
        <v>3899</v>
      </c>
      <c r="B1358" s="108">
        <f t="shared" si="21"/>
        <v>270</v>
      </c>
      <c r="C1358" s="158" t="s">
        <v>3900</v>
      </c>
      <c r="D1358" s="158" t="s">
        <v>641</v>
      </c>
      <c r="E1358" s="108"/>
      <c r="F1358" s="108"/>
    </row>
    <row r="1359" spans="1:6" x14ac:dyDescent="0.55000000000000004">
      <c r="A1359" s="108" t="s">
        <v>3901</v>
      </c>
      <c r="B1359" s="108">
        <f t="shared" si="21"/>
        <v>271</v>
      </c>
      <c r="C1359" s="158" t="s">
        <v>3902</v>
      </c>
      <c r="D1359" s="158" t="s">
        <v>641</v>
      </c>
      <c r="E1359" s="108"/>
      <c r="F1359" s="108"/>
    </row>
    <row r="1360" spans="1:6" x14ac:dyDescent="0.55000000000000004">
      <c r="A1360" s="108" t="s">
        <v>3903</v>
      </c>
      <c r="B1360" s="108">
        <f t="shared" si="21"/>
        <v>272</v>
      </c>
      <c r="C1360" s="158" t="s">
        <v>3904</v>
      </c>
      <c r="D1360" s="158" t="s">
        <v>641</v>
      </c>
      <c r="E1360" s="108"/>
      <c r="F1360" s="108"/>
    </row>
    <row r="1361" spans="1:6" x14ac:dyDescent="0.55000000000000004">
      <c r="A1361" s="108" t="s">
        <v>3905</v>
      </c>
      <c r="B1361" s="108">
        <f t="shared" si="21"/>
        <v>300</v>
      </c>
      <c r="C1361" s="158" t="s">
        <v>3906</v>
      </c>
      <c r="D1361" s="158" t="s">
        <v>641</v>
      </c>
      <c r="E1361" s="108"/>
      <c r="F1361" s="108"/>
    </row>
    <row r="1362" spans="1:6" x14ac:dyDescent="0.55000000000000004">
      <c r="A1362" s="108" t="s">
        <v>3907</v>
      </c>
      <c r="B1362" s="108">
        <f t="shared" si="21"/>
        <v>275</v>
      </c>
      <c r="C1362" s="158" t="s">
        <v>3908</v>
      </c>
      <c r="D1362" s="158" t="s">
        <v>641</v>
      </c>
      <c r="E1362" s="108"/>
      <c r="F1362" s="108"/>
    </row>
    <row r="1363" spans="1:6" x14ac:dyDescent="0.55000000000000004">
      <c r="A1363" s="108" t="s">
        <v>3909</v>
      </c>
      <c r="B1363" s="108">
        <f t="shared" si="21"/>
        <v>3687</v>
      </c>
      <c r="C1363" s="158" t="s">
        <v>3910</v>
      </c>
      <c r="D1363" s="158" t="s">
        <v>641</v>
      </c>
      <c r="E1363" s="108"/>
      <c r="F1363" s="108"/>
    </row>
    <row r="1364" spans="1:6" x14ac:dyDescent="0.55000000000000004">
      <c r="A1364" s="108" t="s">
        <v>3911</v>
      </c>
      <c r="B1364" s="108">
        <f t="shared" si="21"/>
        <v>280</v>
      </c>
      <c r="C1364" s="158" t="s">
        <v>3912</v>
      </c>
      <c r="D1364" s="158" t="s">
        <v>641</v>
      </c>
      <c r="E1364" s="108"/>
      <c r="F1364" s="108"/>
    </row>
    <row r="1365" spans="1:6" x14ac:dyDescent="0.55000000000000004">
      <c r="A1365" s="108" t="s">
        <v>3913</v>
      </c>
      <c r="B1365" s="108">
        <f t="shared" si="21"/>
        <v>286</v>
      </c>
      <c r="C1365" s="158" t="s">
        <v>3914</v>
      </c>
      <c r="D1365" s="158" t="s">
        <v>641</v>
      </c>
      <c r="E1365" s="108"/>
      <c r="F1365" s="108"/>
    </row>
    <row r="1366" spans="1:6" x14ac:dyDescent="0.55000000000000004">
      <c r="A1366" s="108" t="s">
        <v>3915</v>
      </c>
      <c r="B1366" s="108">
        <f t="shared" si="21"/>
        <v>301</v>
      </c>
      <c r="C1366" s="158" t="s">
        <v>3916</v>
      </c>
      <c r="D1366" s="158" t="s">
        <v>641</v>
      </c>
      <c r="E1366" s="108"/>
      <c r="F1366" s="108"/>
    </row>
    <row r="1367" spans="1:6" x14ac:dyDescent="0.55000000000000004">
      <c r="A1367" s="108" t="s">
        <v>3917</v>
      </c>
      <c r="B1367" s="108">
        <f t="shared" si="21"/>
        <v>287</v>
      </c>
      <c r="C1367" s="158" t="s">
        <v>3918</v>
      </c>
      <c r="D1367" s="158" t="s">
        <v>641</v>
      </c>
      <c r="E1367" s="108"/>
      <c r="F1367" s="108"/>
    </row>
    <row r="1368" spans="1:6" x14ac:dyDescent="0.55000000000000004">
      <c r="A1368" s="108" t="s">
        <v>3919</v>
      </c>
      <c r="B1368" s="108">
        <f t="shared" si="21"/>
        <v>288</v>
      </c>
      <c r="C1368" s="158" t="s">
        <v>3920</v>
      </c>
      <c r="D1368" s="158" t="s">
        <v>641</v>
      </c>
      <c r="E1368" s="108"/>
      <c r="F1368" s="108"/>
    </row>
    <row r="1369" spans="1:6" x14ac:dyDescent="0.55000000000000004">
      <c r="A1369" s="108" t="s">
        <v>3921</v>
      </c>
      <c r="B1369" s="108">
        <f t="shared" si="21"/>
        <v>289</v>
      </c>
      <c r="C1369" s="158" t="s">
        <v>3922</v>
      </c>
      <c r="D1369" s="158" t="s">
        <v>641</v>
      </c>
      <c r="E1369" s="108"/>
      <c r="F1369" s="108"/>
    </row>
    <row r="1370" spans="1:6" x14ac:dyDescent="0.55000000000000004">
      <c r="A1370" s="108" t="s">
        <v>3923</v>
      </c>
      <c r="B1370" s="108">
        <f t="shared" si="21"/>
        <v>302</v>
      </c>
      <c r="C1370" s="158" t="s">
        <v>3924</v>
      </c>
      <c r="D1370" s="158" t="s">
        <v>641</v>
      </c>
      <c r="E1370" s="108"/>
      <c r="F1370" s="108"/>
    </row>
    <row r="1371" spans="1:6" x14ac:dyDescent="0.55000000000000004">
      <c r="A1371" s="108" t="s">
        <v>3925</v>
      </c>
      <c r="B1371" s="108">
        <f t="shared" si="21"/>
        <v>290</v>
      </c>
      <c r="C1371" s="158" t="s">
        <v>3926</v>
      </c>
      <c r="D1371" s="158" t="s">
        <v>641</v>
      </c>
      <c r="E1371" s="108"/>
      <c r="F1371" s="108"/>
    </row>
    <row r="1372" spans="1:6" x14ac:dyDescent="0.55000000000000004">
      <c r="A1372" s="108" t="s">
        <v>3927</v>
      </c>
      <c r="B1372" s="108">
        <f t="shared" si="21"/>
        <v>291</v>
      </c>
      <c r="C1372" s="158" t="s">
        <v>3928</v>
      </c>
      <c r="D1372" s="158" t="s">
        <v>641</v>
      </c>
      <c r="E1372" s="108"/>
      <c r="F1372" s="108"/>
    </row>
    <row r="1373" spans="1:6" x14ac:dyDescent="0.55000000000000004">
      <c r="A1373" s="108" t="s">
        <v>3929</v>
      </c>
      <c r="B1373" s="108">
        <f t="shared" si="21"/>
        <v>293</v>
      </c>
      <c r="C1373" s="158" t="s">
        <v>3930</v>
      </c>
      <c r="D1373" s="158" t="s">
        <v>641</v>
      </c>
      <c r="E1373" s="108"/>
      <c r="F1373" s="108"/>
    </row>
    <row r="1374" spans="1:6" x14ac:dyDescent="0.55000000000000004">
      <c r="A1374" s="108" t="s">
        <v>3931</v>
      </c>
      <c r="B1374" s="108">
        <f t="shared" si="21"/>
        <v>295</v>
      </c>
      <c r="C1374" s="158" t="s">
        <v>3932</v>
      </c>
      <c r="D1374" s="158" t="s">
        <v>641</v>
      </c>
      <c r="E1374" s="108"/>
      <c r="F1374" s="108"/>
    </row>
    <row r="1375" spans="1:6" x14ac:dyDescent="0.55000000000000004">
      <c r="A1375" s="108" t="s">
        <v>3933</v>
      </c>
      <c r="B1375" s="108">
        <f t="shared" si="21"/>
        <v>279</v>
      </c>
      <c r="C1375" s="158" t="s">
        <v>3934</v>
      </c>
      <c r="D1375" s="158" t="s">
        <v>641</v>
      </c>
      <c r="E1375" s="108"/>
      <c r="F1375" s="108"/>
    </row>
    <row r="1376" spans="1:6" x14ac:dyDescent="0.55000000000000004">
      <c r="A1376" s="108" t="s">
        <v>3935</v>
      </c>
      <c r="B1376" s="108">
        <f t="shared" si="21"/>
        <v>296</v>
      </c>
      <c r="C1376" s="158" t="s">
        <v>3936</v>
      </c>
      <c r="D1376" s="158" t="s">
        <v>641</v>
      </c>
      <c r="E1376" s="108"/>
      <c r="F1376" s="108"/>
    </row>
    <row r="1377" spans="1:6" x14ac:dyDescent="0.55000000000000004">
      <c r="A1377" s="108" t="s">
        <v>3937</v>
      </c>
      <c r="B1377" s="108">
        <f t="shared" si="21"/>
        <v>298</v>
      </c>
      <c r="C1377" s="158" t="s">
        <v>3938</v>
      </c>
      <c r="D1377" s="158" t="s">
        <v>641</v>
      </c>
      <c r="E1377" s="108"/>
      <c r="F1377" s="108"/>
    </row>
    <row r="1378" spans="1:6" x14ac:dyDescent="0.55000000000000004">
      <c r="A1378" s="108" t="s">
        <v>3939</v>
      </c>
      <c r="B1378" s="108">
        <f t="shared" si="21"/>
        <v>299</v>
      </c>
      <c r="C1378" s="158" t="s">
        <v>3940</v>
      </c>
      <c r="D1378" s="158" t="s">
        <v>641</v>
      </c>
      <c r="E1378" s="108"/>
      <c r="F1378" s="108"/>
    </row>
    <row r="1379" spans="1:6" x14ac:dyDescent="0.55000000000000004">
      <c r="A1379" s="108" t="s">
        <v>3941</v>
      </c>
      <c r="B1379" s="108">
        <f t="shared" si="21"/>
        <v>3408</v>
      </c>
      <c r="C1379" s="158" t="s">
        <v>3942</v>
      </c>
      <c r="D1379" s="158" t="s">
        <v>492</v>
      </c>
      <c r="E1379" s="108" t="s">
        <v>1936</v>
      </c>
      <c r="F1379" s="108"/>
    </row>
    <row r="1380" spans="1:6" x14ac:dyDescent="0.55000000000000004">
      <c r="A1380" s="108" t="s">
        <v>3943</v>
      </c>
      <c r="B1380" s="108">
        <f t="shared" si="21"/>
        <v>3410</v>
      </c>
      <c r="C1380" s="158" t="s">
        <v>3944</v>
      </c>
      <c r="D1380" s="158" t="s">
        <v>492</v>
      </c>
      <c r="E1380" s="108" t="s">
        <v>1936</v>
      </c>
      <c r="F1380" s="108"/>
    </row>
    <row r="1381" spans="1:6" x14ac:dyDescent="0.55000000000000004">
      <c r="A1381" s="108" t="s">
        <v>3945</v>
      </c>
      <c r="B1381" s="108">
        <f t="shared" si="21"/>
        <v>3537</v>
      </c>
      <c r="C1381" s="158" t="s">
        <v>3946</v>
      </c>
      <c r="D1381" s="158" t="s">
        <v>492</v>
      </c>
      <c r="E1381" s="108" t="s">
        <v>1936</v>
      </c>
      <c r="F1381" s="108"/>
    </row>
    <row r="1382" spans="1:6" x14ac:dyDescent="0.55000000000000004">
      <c r="A1382" s="108" t="s">
        <v>3947</v>
      </c>
      <c r="B1382" s="108">
        <f t="shared" si="21"/>
        <v>3414</v>
      </c>
      <c r="C1382" s="158" t="s">
        <v>3948</v>
      </c>
      <c r="D1382" s="158" t="s">
        <v>492</v>
      </c>
      <c r="E1382" s="108" t="s">
        <v>1936</v>
      </c>
      <c r="F1382" s="108"/>
    </row>
    <row r="1383" spans="1:6" x14ac:dyDescent="0.55000000000000004">
      <c r="A1383" s="108" t="s">
        <v>3949</v>
      </c>
      <c r="B1383" s="108">
        <f t="shared" si="21"/>
        <v>3416</v>
      </c>
      <c r="C1383" s="158" t="s">
        <v>3950</v>
      </c>
      <c r="D1383" s="158" t="s">
        <v>492</v>
      </c>
      <c r="E1383" s="108" t="s">
        <v>1936</v>
      </c>
      <c r="F1383" s="108"/>
    </row>
    <row r="1384" spans="1:6" x14ac:dyDescent="0.55000000000000004">
      <c r="A1384" s="108" t="s">
        <v>3951</v>
      </c>
      <c r="B1384" s="108">
        <f t="shared" si="21"/>
        <v>3534</v>
      </c>
      <c r="C1384" s="158" t="s">
        <v>3952</v>
      </c>
      <c r="D1384" s="158" t="s">
        <v>492</v>
      </c>
      <c r="E1384" s="108" t="s">
        <v>1936</v>
      </c>
      <c r="F1384" s="108"/>
    </row>
    <row r="1385" spans="1:6" x14ac:dyDescent="0.55000000000000004">
      <c r="A1385" s="108" t="s">
        <v>3953</v>
      </c>
      <c r="B1385" s="108">
        <f t="shared" si="21"/>
        <v>3588</v>
      </c>
      <c r="C1385" s="158" t="s">
        <v>3954</v>
      </c>
      <c r="D1385" s="158" t="s">
        <v>492</v>
      </c>
      <c r="E1385" s="108" t="s">
        <v>1936</v>
      </c>
      <c r="F1385" s="108"/>
    </row>
    <row r="1386" spans="1:6" x14ac:dyDescent="0.55000000000000004">
      <c r="A1386" s="108" t="s">
        <v>3955</v>
      </c>
      <c r="B1386" s="108">
        <f t="shared" si="21"/>
        <v>3706</v>
      </c>
      <c r="C1386" s="158" t="s">
        <v>3956</v>
      </c>
      <c r="D1386" s="158" t="s">
        <v>492</v>
      </c>
      <c r="E1386" s="108" t="s">
        <v>1936</v>
      </c>
      <c r="F1386" s="108"/>
    </row>
    <row r="1387" spans="1:6" x14ac:dyDescent="0.55000000000000004">
      <c r="A1387" s="108" t="s">
        <v>3957</v>
      </c>
      <c r="B1387" s="108">
        <f t="shared" si="21"/>
        <v>3470</v>
      </c>
      <c r="C1387" s="158" t="s">
        <v>3958</v>
      </c>
      <c r="D1387" s="158" t="s">
        <v>492</v>
      </c>
      <c r="E1387" s="108" t="s">
        <v>1936</v>
      </c>
      <c r="F1387" s="108"/>
    </row>
    <row r="1388" spans="1:6" x14ac:dyDescent="0.55000000000000004">
      <c r="A1388" s="108" t="s">
        <v>3959</v>
      </c>
      <c r="B1388" s="108">
        <f t="shared" si="21"/>
        <v>3632</v>
      </c>
      <c r="C1388" s="158" t="s">
        <v>3960</v>
      </c>
      <c r="D1388" s="158" t="s">
        <v>492</v>
      </c>
      <c r="E1388" s="108" t="s">
        <v>1936</v>
      </c>
      <c r="F1388" s="108"/>
    </row>
    <row r="1389" spans="1:6" x14ac:dyDescent="0.55000000000000004">
      <c r="A1389" s="108" t="s">
        <v>3961</v>
      </c>
      <c r="B1389" s="108">
        <f t="shared" si="21"/>
        <v>3426</v>
      </c>
      <c r="C1389" s="158" t="s">
        <v>3962</v>
      </c>
      <c r="D1389" s="158" t="s">
        <v>492</v>
      </c>
      <c r="E1389" s="108" t="s">
        <v>1936</v>
      </c>
      <c r="F1389" s="108"/>
    </row>
    <row r="1390" spans="1:6" x14ac:dyDescent="0.55000000000000004">
      <c r="A1390" s="108" t="s">
        <v>3963</v>
      </c>
      <c r="B1390" s="108">
        <f t="shared" si="21"/>
        <v>3427</v>
      </c>
      <c r="C1390" s="158" t="s">
        <v>3964</v>
      </c>
      <c r="D1390" s="158" t="s">
        <v>492</v>
      </c>
      <c r="E1390" s="108" t="s">
        <v>1936</v>
      </c>
      <c r="F1390" s="108"/>
    </row>
    <row r="1391" spans="1:6" x14ac:dyDescent="0.55000000000000004">
      <c r="A1391" s="108" t="s">
        <v>3965</v>
      </c>
      <c r="B1391" s="108">
        <f t="shared" si="21"/>
        <v>3429</v>
      </c>
      <c r="C1391" s="158" t="s">
        <v>3966</v>
      </c>
      <c r="D1391" s="158" t="s">
        <v>492</v>
      </c>
      <c r="E1391" s="108" t="s">
        <v>1936</v>
      </c>
      <c r="F1391" s="108"/>
    </row>
    <row r="1392" spans="1:6" x14ac:dyDescent="0.55000000000000004">
      <c r="A1392" s="108" t="s">
        <v>3967</v>
      </c>
      <c r="B1392" s="108">
        <f t="shared" si="21"/>
        <v>3431</v>
      </c>
      <c r="C1392" s="158" t="s">
        <v>3968</v>
      </c>
      <c r="D1392" s="158" t="s">
        <v>492</v>
      </c>
      <c r="E1392" s="108" t="s">
        <v>1936</v>
      </c>
      <c r="F1392" s="108"/>
    </row>
    <row r="1393" spans="1:6" x14ac:dyDescent="0.55000000000000004">
      <c r="A1393" s="108" t="s">
        <v>3969</v>
      </c>
      <c r="B1393" s="108">
        <f t="shared" si="21"/>
        <v>3433</v>
      </c>
      <c r="C1393" s="158" t="s">
        <v>3970</v>
      </c>
      <c r="D1393" s="158" t="s">
        <v>492</v>
      </c>
      <c r="E1393" s="108" t="s">
        <v>1936</v>
      </c>
      <c r="F1393" s="108"/>
    </row>
    <row r="1394" spans="1:6" x14ac:dyDescent="0.55000000000000004">
      <c r="A1394" s="108" t="s">
        <v>3971</v>
      </c>
      <c r="B1394" s="108">
        <f t="shared" si="21"/>
        <v>3651</v>
      </c>
      <c r="C1394" s="158" t="s">
        <v>3972</v>
      </c>
      <c r="D1394" s="158" t="s">
        <v>492</v>
      </c>
      <c r="E1394" s="108" t="s">
        <v>1936</v>
      </c>
      <c r="F1394" s="108"/>
    </row>
    <row r="1395" spans="1:6" x14ac:dyDescent="0.55000000000000004">
      <c r="A1395" s="108" t="s">
        <v>3973</v>
      </c>
      <c r="B1395" s="108">
        <f t="shared" si="21"/>
        <v>3587</v>
      </c>
      <c r="C1395" s="158" t="s">
        <v>3974</v>
      </c>
      <c r="D1395" s="158" t="s">
        <v>492</v>
      </c>
      <c r="E1395" s="108" t="s">
        <v>1936</v>
      </c>
      <c r="F1395" s="108"/>
    </row>
    <row r="1396" spans="1:6" x14ac:dyDescent="0.55000000000000004">
      <c r="A1396" s="108" t="s">
        <v>3975</v>
      </c>
      <c r="B1396" s="108">
        <f t="shared" si="21"/>
        <v>3454</v>
      </c>
      <c r="C1396" s="158" t="s">
        <v>3976</v>
      </c>
      <c r="D1396" s="158" t="s">
        <v>492</v>
      </c>
      <c r="E1396" s="108" t="s">
        <v>1936</v>
      </c>
      <c r="F1396" s="108"/>
    </row>
    <row r="1397" spans="1:6" x14ac:dyDescent="0.55000000000000004">
      <c r="A1397" s="108" t="s">
        <v>3977</v>
      </c>
      <c r="B1397" s="108">
        <f t="shared" si="21"/>
        <v>3582</v>
      </c>
      <c r="C1397" s="158" t="s">
        <v>3978</v>
      </c>
      <c r="D1397" s="158" t="s">
        <v>492</v>
      </c>
      <c r="E1397" s="108" t="s">
        <v>1936</v>
      </c>
      <c r="F1397" s="108"/>
    </row>
    <row r="1398" spans="1:6" x14ac:dyDescent="0.55000000000000004">
      <c r="A1398" s="108" t="s">
        <v>3979</v>
      </c>
      <c r="B1398" s="108">
        <f t="shared" si="21"/>
        <v>3477</v>
      </c>
      <c r="C1398" s="158" t="s">
        <v>3980</v>
      </c>
      <c r="D1398" s="158" t="s">
        <v>492</v>
      </c>
      <c r="E1398" s="108" t="s">
        <v>1936</v>
      </c>
      <c r="F1398" s="108"/>
    </row>
    <row r="1399" spans="1:6" x14ac:dyDescent="0.55000000000000004">
      <c r="A1399" s="108" t="s">
        <v>3981</v>
      </c>
      <c r="B1399" s="108">
        <f t="shared" si="21"/>
        <v>3435</v>
      </c>
      <c r="C1399" s="158" t="s">
        <v>3982</v>
      </c>
      <c r="D1399" s="158" t="s">
        <v>492</v>
      </c>
      <c r="E1399" s="108" t="s">
        <v>1936</v>
      </c>
      <c r="F1399" s="108"/>
    </row>
    <row r="1400" spans="1:6" x14ac:dyDescent="0.55000000000000004">
      <c r="A1400" s="108" t="s">
        <v>3983</v>
      </c>
      <c r="B1400" s="108">
        <f t="shared" si="21"/>
        <v>3473</v>
      </c>
      <c r="C1400" s="158" t="s">
        <v>3984</v>
      </c>
      <c r="D1400" s="158" t="s">
        <v>492</v>
      </c>
      <c r="E1400" s="108" t="s">
        <v>1936</v>
      </c>
      <c r="F1400" s="108"/>
    </row>
    <row r="1401" spans="1:6" x14ac:dyDescent="0.55000000000000004">
      <c r="A1401" s="108" t="s">
        <v>3985</v>
      </c>
      <c r="B1401" s="108">
        <f t="shared" si="21"/>
        <v>3415</v>
      </c>
      <c r="C1401" s="158" t="s">
        <v>3986</v>
      </c>
      <c r="D1401" s="158" t="s">
        <v>492</v>
      </c>
      <c r="E1401" s="108" t="s">
        <v>1936</v>
      </c>
      <c r="F1401" s="108"/>
    </row>
    <row r="1402" spans="1:6" x14ac:dyDescent="0.55000000000000004">
      <c r="A1402" s="108" t="s">
        <v>3987</v>
      </c>
      <c r="B1402" s="108">
        <f t="shared" si="21"/>
        <v>3692</v>
      </c>
      <c r="C1402" s="158" t="s">
        <v>3988</v>
      </c>
      <c r="D1402" s="158" t="s">
        <v>492</v>
      </c>
      <c r="E1402" s="108" t="s">
        <v>1936</v>
      </c>
      <c r="F1402" s="108"/>
    </row>
    <row r="1403" spans="1:6" x14ac:dyDescent="0.55000000000000004">
      <c r="A1403" s="108" t="s">
        <v>3989</v>
      </c>
      <c r="B1403" s="108">
        <f t="shared" si="21"/>
        <v>3441</v>
      </c>
      <c r="C1403" s="158" t="s">
        <v>3990</v>
      </c>
      <c r="D1403" s="158" t="s">
        <v>492</v>
      </c>
      <c r="E1403" s="108" t="s">
        <v>1936</v>
      </c>
      <c r="F1403" s="108"/>
    </row>
    <row r="1404" spans="1:6" x14ac:dyDescent="0.55000000000000004">
      <c r="A1404" s="108" t="s">
        <v>3991</v>
      </c>
      <c r="B1404" s="108">
        <f t="shared" si="21"/>
        <v>3443</v>
      </c>
      <c r="C1404" s="158" t="s">
        <v>3992</v>
      </c>
      <c r="D1404" s="158" t="s">
        <v>492</v>
      </c>
      <c r="E1404" s="108" t="s">
        <v>1936</v>
      </c>
      <c r="F1404" s="108"/>
    </row>
    <row r="1405" spans="1:6" x14ac:dyDescent="0.55000000000000004">
      <c r="A1405" s="108" t="s">
        <v>3993</v>
      </c>
      <c r="B1405" s="108">
        <f t="shared" si="21"/>
        <v>3444</v>
      </c>
      <c r="C1405" s="158" t="s">
        <v>3994</v>
      </c>
      <c r="D1405" s="158" t="s">
        <v>492</v>
      </c>
      <c r="E1405" s="108" t="s">
        <v>1936</v>
      </c>
      <c r="F1405" s="108"/>
    </row>
    <row r="1406" spans="1:6" x14ac:dyDescent="0.55000000000000004">
      <c r="A1406" s="108" t="s">
        <v>3995</v>
      </c>
      <c r="B1406" s="108">
        <f t="shared" si="21"/>
        <v>3481</v>
      </c>
      <c r="C1406" s="158" t="s">
        <v>3996</v>
      </c>
      <c r="D1406" s="158" t="s">
        <v>492</v>
      </c>
      <c r="E1406" s="108" t="s">
        <v>1936</v>
      </c>
      <c r="F1406" s="108"/>
    </row>
    <row r="1407" spans="1:6" x14ac:dyDescent="0.55000000000000004">
      <c r="A1407" s="108" t="s">
        <v>3997</v>
      </c>
      <c r="B1407" s="108">
        <f t="shared" si="21"/>
        <v>3418</v>
      </c>
      <c r="C1407" s="158" t="s">
        <v>3998</v>
      </c>
      <c r="D1407" s="158" t="s">
        <v>492</v>
      </c>
      <c r="E1407" s="108" t="s">
        <v>1936</v>
      </c>
      <c r="F1407" s="108"/>
    </row>
    <row r="1408" spans="1:6" x14ac:dyDescent="0.55000000000000004">
      <c r="A1408" s="108" t="s">
        <v>3999</v>
      </c>
      <c r="B1408" s="108">
        <f t="shared" si="21"/>
        <v>3446</v>
      </c>
      <c r="C1408" s="158" t="s">
        <v>4000</v>
      </c>
      <c r="D1408" s="158" t="s">
        <v>492</v>
      </c>
      <c r="E1408" s="108" t="s">
        <v>1936</v>
      </c>
      <c r="F1408" s="108"/>
    </row>
    <row r="1409" spans="1:6" x14ac:dyDescent="0.55000000000000004">
      <c r="A1409" s="108" t="s">
        <v>4001</v>
      </c>
      <c r="B1409" s="108">
        <f t="shared" si="21"/>
        <v>3447</v>
      </c>
      <c r="C1409" s="158" t="s">
        <v>4002</v>
      </c>
      <c r="D1409" s="158" t="s">
        <v>492</v>
      </c>
      <c r="E1409" s="108" t="s">
        <v>1936</v>
      </c>
      <c r="F1409" s="108"/>
    </row>
    <row r="1410" spans="1:6" x14ac:dyDescent="0.55000000000000004">
      <c r="A1410" s="108" t="s">
        <v>4003</v>
      </c>
      <c r="B1410" s="108">
        <f t="shared" si="21"/>
        <v>3448</v>
      </c>
      <c r="C1410" s="158" t="s">
        <v>4004</v>
      </c>
      <c r="D1410" s="158" t="s">
        <v>492</v>
      </c>
      <c r="E1410" s="108" t="s">
        <v>1936</v>
      </c>
      <c r="F1410" s="108"/>
    </row>
    <row r="1411" spans="1:6" x14ac:dyDescent="0.55000000000000004">
      <c r="A1411" s="108" t="s">
        <v>4005</v>
      </c>
      <c r="B1411" s="108">
        <f t="shared" ref="B1411:B1474" si="22">VALUE(RIGHT(A1411,4))</f>
        <v>3449</v>
      </c>
      <c r="C1411" s="158" t="s">
        <v>4006</v>
      </c>
      <c r="D1411" s="158" t="s">
        <v>492</v>
      </c>
      <c r="E1411" s="108" t="s">
        <v>1936</v>
      </c>
      <c r="F1411" s="108"/>
    </row>
    <row r="1412" spans="1:6" x14ac:dyDescent="0.55000000000000004">
      <c r="A1412" s="108" t="s">
        <v>4007</v>
      </c>
      <c r="B1412" s="108">
        <f t="shared" si="22"/>
        <v>3623</v>
      </c>
      <c r="C1412" s="158" t="s">
        <v>4008</v>
      </c>
      <c r="D1412" s="158" t="s">
        <v>492</v>
      </c>
      <c r="E1412" s="108" t="s">
        <v>1936</v>
      </c>
      <c r="F1412" s="108"/>
    </row>
    <row r="1413" spans="1:6" x14ac:dyDescent="0.55000000000000004">
      <c r="A1413" s="108" t="s">
        <v>4009</v>
      </c>
      <c r="B1413" s="108">
        <f t="shared" si="22"/>
        <v>3530</v>
      </c>
      <c r="C1413" s="158" t="s">
        <v>4010</v>
      </c>
      <c r="D1413" s="158" t="s">
        <v>492</v>
      </c>
      <c r="E1413" s="108" t="s">
        <v>1936</v>
      </c>
      <c r="F1413" s="108"/>
    </row>
    <row r="1414" spans="1:6" x14ac:dyDescent="0.55000000000000004">
      <c r="A1414" s="108" t="s">
        <v>4011</v>
      </c>
      <c r="B1414" s="108">
        <f t="shared" si="22"/>
        <v>3450</v>
      </c>
      <c r="C1414" s="158" t="s">
        <v>4012</v>
      </c>
      <c r="D1414" s="158" t="s">
        <v>492</v>
      </c>
      <c r="E1414" s="108" t="s">
        <v>1936</v>
      </c>
      <c r="F1414" s="108"/>
    </row>
    <row r="1415" spans="1:6" x14ac:dyDescent="0.55000000000000004">
      <c r="A1415" s="108" t="s">
        <v>4013</v>
      </c>
      <c r="B1415" s="108">
        <f t="shared" si="22"/>
        <v>3719</v>
      </c>
      <c r="C1415" s="158" t="s">
        <v>4014</v>
      </c>
      <c r="D1415" s="158" t="s">
        <v>492</v>
      </c>
      <c r="E1415" s="108" t="s">
        <v>1936</v>
      </c>
      <c r="F1415" s="108"/>
    </row>
    <row r="1416" spans="1:6" x14ac:dyDescent="0.55000000000000004">
      <c r="A1416" s="108" t="s">
        <v>4015</v>
      </c>
      <c r="B1416" s="108">
        <f t="shared" si="22"/>
        <v>3452</v>
      </c>
      <c r="C1416" s="158" t="s">
        <v>4016</v>
      </c>
      <c r="D1416" s="158" t="s">
        <v>492</v>
      </c>
      <c r="E1416" s="108" t="s">
        <v>1936</v>
      </c>
      <c r="F1416" s="108"/>
    </row>
    <row r="1417" spans="1:6" x14ac:dyDescent="0.55000000000000004">
      <c r="A1417" s="108" t="s">
        <v>4017</v>
      </c>
      <c r="B1417" s="108">
        <f t="shared" si="22"/>
        <v>726</v>
      </c>
      <c r="C1417" s="158" t="s">
        <v>4018</v>
      </c>
      <c r="D1417" s="158" t="s">
        <v>648</v>
      </c>
      <c r="E1417" s="108"/>
      <c r="F1417" s="108"/>
    </row>
    <row r="1418" spans="1:6" x14ac:dyDescent="0.55000000000000004">
      <c r="A1418" s="108" t="s">
        <v>4019</v>
      </c>
      <c r="B1418" s="108">
        <f t="shared" si="22"/>
        <v>728</v>
      </c>
      <c r="C1418" s="158" t="s">
        <v>4020</v>
      </c>
      <c r="D1418" s="158" t="s">
        <v>648</v>
      </c>
      <c r="E1418" s="108"/>
      <c r="F1418" s="108"/>
    </row>
    <row r="1419" spans="1:6" x14ac:dyDescent="0.55000000000000004">
      <c r="A1419" s="108" t="s">
        <v>4021</v>
      </c>
      <c r="B1419" s="108">
        <f t="shared" si="22"/>
        <v>729</v>
      </c>
      <c r="C1419" s="158" t="s">
        <v>4022</v>
      </c>
      <c r="D1419" s="158" t="s">
        <v>648</v>
      </c>
      <c r="E1419" s="108"/>
      <c r="F1419" s="108"/>
    </row>
    <row r="1420" spans="1:6" x14ac:dyDescent="0.55000000000000004">
      <c r="A1420" s="108" t="s">
        <v>4023</v>
      </c>
      <c r="B1420" s="108">
        <f t="shared" si="22"/>
        <v>730</v>
      </c>
      <c r="C1420" s="158" t="s">
        <v>4024</v>
      </c>
      <c r="D1420" s="158" t="s">
        <v>648</v>
      </c>
      <c r="E1420" s="108"/>
      <c r="F1420" s="108"/>
    </row>
    <row r="1421" spans="1:6" x14ac:dyDescent="0.55000000000000004">
      <c r="A1421" s="108" t="s">
        <v>4025</v>
      </c>
      <c r="B1421" s="108">
        <f t="shared" si="22"/>
        <v>731</v>
      </c>
      <c r="C1421" s="158" t="s">
        <v>4026</v>
      </c>
      <c r="D1421" s="158" t="s">
        <v>648</v>
      </c>
      <c r="E1421" s="108"/>
      <c r="F1421" s="108"/>
    </row>
    <row r="1422" spans="1:6" x14ac:dyDescent="0.55000000000000004">
      <c r="A1422" s="108" t="s">
        <v>4027</v>
      </c>
      <c r="B1422" s="108">
        <f t="shared" si="22"/>
        <v>732</v>
      </c>
      <c r="C1422" s="158" t="s">
        <v>4028</v>
      </c>
      <c r="D1422" s="158" t="s">
        <v>648</v>
      </c>
      <c r="E1422" s="108"/>
      <c r="F1422" s="108"/>
    </row>
    <row r="1423" spans="1:6" x14ac:dyDescent="0.55000000000000004">
      <c r="A1423" s="108" t="s">
        <v>4029</v>
      </c>
      <c r="B1423" s="108">
        <f t="shared" si="22"/>
        <v>734</v>
      </c>
      <c r="C1423" s="158" t="s">
        <v>4030</v>
      </c>
      <c r="D1423" s="158" t="s">
        <v>648</v>
      </c>
      <c r="E1423" s="108"/>
      <c r="F1423" s="108"/>
    </row>
    <row r="1424" spans="1:6" x14ac:dyDescent="0.55000000000000004">
      <c r="A1424" s="108" t="s">
        <v>4031</v>
      </c>
      <c r="B1424" s="108">
        <f t="shared" si="22"/>
        <v>735</v>
      </c>
      <c r="C1424" s="158" t="s">
        <v>4032</v>
      </c>
      <c r="D1424" s="158" t="s">
        <v>648</v>
      </c>
      <c r="E1424" s="108"/>
      <c r="F1424" s="108"/>
    </row>
    <row r="1425" spans="1:6" x14ac:dyDescent="0.55000000000000004">
      <c r="A1425" s="108" t="s">
        <v>4033</v>
      </c>
      <c r="B1425" s="108">
        <f t="shared" si="22"/>
        <v>736</v>
      </c>
      <c r="C1425" s="158" t="s">
        <v>4034</v>
      </c>
      <c r="D1425" s="158" t="s">
        <v>648</v>
      </c>
      <c r="E1425" s="108"/>
      <c r="F1425" s="108"/>
    </row>
    <row r="1426" spans="1:6" x14ac:dyDescent="0.55000000000000004">
      <c r="A1426" s="108" t="s">
        <v>4035</v>
      </c>
      <c r="B1426" s="108">
        <f t="shared" si="22"/>
        <v>737</v>
      </c>
      <c r="C1426" s="158" t="s">
        <v>4036</v>
      </c>
      <c r="D1426" s="158" t="s">
        <v>648</v>
      </c>
      <c r="E1426" s="108"/>
      <c r="F1426" s="108"/>
    </row>
    <row r="1427" spans="1:6" x14ac:dyDescent="0.55000000000000004">
      <c r="A1427" s="108" t="s">
        <v>4037</v>
      </c>
      <c r="B1427" s="108">
        <f t="shared" si="22"/>
        <v>738</v>
      </c>
      <c r="C1427" s="158" t="s">
        <v>4038</v>
      </c>
      <c r="D1427" s="158" t="s">
        <v>648</v>
      </c>
      <c r="E1427" s="108"/>
      <c r="F1427" s="108"/>
    </row>
    <row r="1428" spans="1:6" x14ac:dyDescent="0.55000000000000004">
      <c r="A1428" s="108" t="s">
        <v>4039</v>
      </c>
      <c r="B1428" s="108">
        <f t="shared" si="22"/>
        <v>740</v>
      </c>
      <c r="C1428" s="158" t="s">
        <v>4040</v>
      </c>
      <c r="D1428" s="158" t="s">
        <v>648</v>
      </c>
      <c r="E1428" s="108"/>
      <c r="F1428" s="108"/>
    </row>
    <row r="1429" spans="1:6" x14ac:dyDescent="0.55000000000000004">
      <c r="A1429" s="108" t="s">
        <v>4041</v>
      </c>
      <c r="B1429" s="108">
        <f t="shared" si="22"/>
        <v>741</v>
      </c>
      <c r="C1429" s="158" t="s">
        <v>4042</v>
      </c>
      <c r="D1429" s="158" t="s">
        <v>648</v>
      </c>
      <c r="E1429" s="108"/>
      <c r="F1429" s="108"/>
    </row>
    <row r="1430" spans="1:6" x14ac:dyDescent="0.55000000000000004">
      <c r="A1430" s="108" t="s">
        <v>4043</v>
      </c>
      <c r="B1430" s="108">
        <f t="shared" si="22"/>
        <v>743</v>
      </c>
      <c r="C1430" s="158" t="s">
        <v>4044</v>
      </c>
      <c r="D1430" s="158" t="s">
        <v>648</v>
      </c>
      <c r="E1430" s="108"/>
      <c r="F1430" s="108"/>
    </row>
    <row r="1431" spans="1:6" x14ac:dyDescent="0.55000000000000004">
      <c r="A1431" s="108" t="s">
        <v>4045</v>
      </c>
      <c r="B1431" s="108">
        <f t="shared" si="22"/>
        <v>744</v>
      </c>
      <c r="C1431" s="158" t="s">
        <v>4046</v>
      </c>
      <c r="D1431" s="158" t="s">
        <v>648</v>
      </c>
      <c r="E1431" s="108"/>
      <c r="F1431" s="108"/>
    </row>
    <row r="1432" spans="1:6" x14ac:dyDescent="0.55000000000000004">
      <c r="A1432" s="108" t="s">
        <v>4047</v>
      </c>
      <c r="B1432" s="108">
        <f t="shared" si="22"/>
        <v>745</v>
      </c>
      <c r="C1432" s="158" t="s">
        <v>4048</v>
      </c>
      <c r="D1432" s="158" t="s">
        <v>648</v>
      </c>
      <c r="E1432" s="108"/>
      <c r="F1432" s="108"/>
    </row>
    <row r="1433" spans="1:6" x14ac:dyDescent="0.55000000000000004">
      <c r="A1433" s="108" t="s">
        <v>4049</v>
      </c>
      <c r="B1433" s="108">
        <f t="shared" si="22"/>
        <v>746</v>
      </c>
      <c r="C1433" s="158" t="s">
        <v>4050</v>
      </c>
      <c r="D1433" s="158" t="s">
        <v>648</v>
      </c>
      <c r="E1433" s="108"/>
      <c r="F1433" s="108"/>
    </row>
    <row r="1434" spans="1:6" x14ac:dyDescent="0.55000000000000004">
      <c r="A1434" s="108" t="s">
        <v>4051</v>
      </c>
      <c r="B1434" s="108">
        <f t="shared" si="22"/>
        <v>749</v>
      </c>
      <c r="C1434" s="158" t="s">
        <v>4052</v>
      </c>
      <c r="D1434" s="158" t="s">
        <v>648</v>
      </c>
      <c r="E1434" s="108"/>
      <c r="F1434" s="108"/>
    </row>
    <row r="1435" spans="1:6" x14ac:dyDescent="0.55000000000000004">
      <c r="A1435" s="108" t="s">
        <v>4053</v>
      </c>
      <c r="B1435" s="108">
        <f t="shared" si="22"/>
        <v>751</v>
      </c>
      <c r="C1435" s="158" t="s">
        <v>4054</v>
      </c>
      <c r="D1435" s="158" t="s">
        <v>648</v>
      </c>
      <c r="E1435" s="108"/>
      <c r="F1435" s="108"/>
    </row>
    <row r="1436" spans="1:6" x14ac:dyDescent="0.55000000000000004">
      <c r="A1436" s="108" t="s">
        <v>4055</v>
      </c>
      <c r="B1436" s="108">
        <f t="shared" si="22"/>
        <v>752</v>
      </c>
      <c r="C1436" s="158" t="s">
        <v>4056</v>
      </c>
      <c r="D1436" s="158" t="s">
        <v>648</v>
      </c>
      <c r="E1436" s="108"/>
      <c r="F1436" s="108"/>
    </row>
    <row r="1437" spans="1:6" x14ac:dyDescent="0.55000000000000004">
      <c r="A1437" s="108" t="s">
        <v>4057</v>
      </c>
      <c r="B1437" s="108">
        <f t="shared" si="22"/>
        <v>753</v>
      </c>
      <c r="C1437" s="158" t="s">
        <v>4058</v>
      </c>
      <c r="D1437" s="158" t="s">
        <v>648</v>
      </c>
      <c r="E1437" s="108"/>
      <c r="F1437" s="108"/>
    </row>
    <row r="1438" spans="1:6" x14ac:dyDescent="0.55000000000000004">
      <c r="A1438" s="108" t="s">
        <v>4059</v>
      </c>
      <c r="B1438" s="108">
        <f t="shared" si="22"/>
        <v>754</v>
      </c>
      <c r="C1438" s="158" t="s">
        <v>4060</v>
      </c>
      <c r="D1438" s="158" t="s">
        <v>648</v>
      </c>
      <c r="E1438" s="108"/>
      <c r="F1438" s="108"/>
    </row>
    <row r="1439" spans="1:6" x14ac:dyDescent="0.55000000000000004">
      <c r="A1439" s="108" t="s">
        <v>4061</v>
      </c>
      <c r="B1439" s="108">
        <f t="shared" si="22"/>
        <v>755</v>
      </c>
      <c r="C1439" s="158" t="s">
        <v>4062</v>
      </c>
      <c r="D1439" s="158" t="s">
        <v>648</v>
      </c>
      <c r="E1439" s="108"/>
      <c r="F1439" s="108"/>
    </row>
    <row r="1440" spans="1:6" x14ac:dyDescent="0.55000000000000004">
      <c r="A1440" s="108" t="s">
        <v>4063</v>
      </c>
      <c r="B1440" s="108">
        <f t="shared" si="22"/>
        <v>756</v>
      </c>
      <c r="C1440" s="158" t="s">
        <v>4064</v>
      </c>
      <c r="D1440" s="158" t="s">
        <v>648</v>
      </c>
      <c r="E1440" s="108"/>
      <c r="F1440" s="108"/>
    </row>
    <row r="1441" spans="1:6" x14ac:dyDescent="0.55000000000000004">
      <c r="A1441" s="108" t="s">
        <v>4063</v>
      </c>
      <c r="B1441" s="108">
        <f t="shared" si="22"/>
        <v>756</v>
      </c>
      <c r="C1441" s="158" t="s">
        <v>4064</v>
      </c>
      <c r="D1441" s="158" t="s">
        <v>648</v>
      </c>
      <c r="E1441" s="108"/>
      <c r="F1441" s="108"/>
    </row>
    <row r="1442" spans="1:6" x14ac:dyDescent="0.55000000000000004">
      <c r="A1442" s="108" t="s">
        <v>4065</v>
      </c>
      <c r="B1442" s="108">
        <f t="shared" si="22"/>
        <v>757</v>
      </c>
      <c r="C1442" s="158" t="s">
        <v>4066</v>
      </c>
      <c r="D1442" s="158" t="s">
        <v>648</v>
      </c>
      <c r="E1442" s="108"/>
      <c r="F1442" s="108"/>
    </row>
    <row r="1443" spans="1:6" x14ac:dyDescent="0.55000000000000004">
      <c r="A1443" s="108" t="s">
        <v>4067</v>
      </c>
      <c r="B1443" s="108">
        <f t="shared" si="22"/>
        <v>758</v>
      </c>
      <c r="C1443" s="158" t="s">
        <v>4068</v>
      </c>
      <c r="D1443" s="158" t="s">
        <v>648</v>
      </c>
      <c r="E1443" s="108"/>
      <c r="F1443" s="108"/>
    </row>
    <row r="1444" spans="1:6" x14ac:dyDescent="0.55000000000000004">
      <c r="A1444" s="108" t="s">
        <v>4069</v>
      </c>
      <c r="B1444" s="108">
        <f t="shared" si="22"/>
        <v>759</v>
      </c>
      <c r="C1444" s="158" t="s">
        <v>4070</v>
      </c>
      <c r="D1444" s="158" t="s">
        <v>648</v>
      </c>
      <c r="E1444" s="108"/>
      <c r="F1444" s="108"/>
    </row>
    <row r="1445" spans="1:6" x14ac:dyDescent="0.55000000000000004">
      <c r="A1445" s="108" t="s">
        <v>4071</v>
      </c>
      <c r="B1445" s="108">
        <f t="shared" si="22"/>
        <v>760</v>
      </c>
      <c r="C1445" s="158" t="s">
        <v>4072</v>
      </c>
      <c r="D1445" s="158" t="s">
        <v>648</v>
      </c>
      <c r="E1445" s="108"/>
      <c r="F1445" s="108"/>
    </row>
    <row r="1446" spans="1:6" x14ac:dyDescent="0.55000000000000004">
      <c r="A1446" s="108" t="s">
        <v>4073</v>
      </c>
      <c r="B1446" s="108">
        <f t="shared" si="22"/>
        <v>761</v>
      </c>
      <c r="C1446" s="158" t="s">
        <v>4074</v>
      </c>
      <c r="D1446" s="158" t="s">
        <v>648</v>
      </c>
      <c r="E1446" s="108"/>
      <c r="F1446" s="108"/>
    </row>
    <row r="1447" spans="1:6" x14ac:dyDescent="0.55000000000000004">
      <c r="A1447" s="108" t="s">
        <v>4075</v>
      </c>
      <c r="B1447" s="108">
        <f t="shared" si="22"/>
        <v>763</v>
      </c>
      <c r="C1447" s="158" t="s">
        <v>4076</v>
      </c>
      <c r="D1447" s="158" t="s">
        <v>648</v>
      </c>
      <c r="E1447" s="108"/>
      <c r="F1447" s="108"/>
    </row>
    <row r="1448" spans="1:6" x14ac:dyDescent="0.55000000000000004">
      <c r="A1448" s="108" t="s">
        <v>4077</v>
      </c>
      <c r="B1448" s="108">
        <f t="shared" si="22"/>
        <v>764</v>
      </c>
      <c r="C1448" s="158" t="s">
        <v>4078</v>
      </c>
      <c r="D1448" s="158" t="s">
        <v>648</v>
      </c>
      <c r="E1448" s="108"/>
      <c r="F1448" s="108"/>
    </row>
    <row r="1449" spans="1:6" x14ac:dyDescent="0.55000000000000004">
      <c r="A1449" s="108" t="s">
        <v>4079</v>
      </c>
      <c r="B1449" s="108">
        <f t="shared" si="22"/>
        <v>766</v>
      </c>
      <c r="C1449" s="158" t="s">
        <v>4080</v>
      </c>
      <c r="D1449" s="158" t="s">
        <v>648</v>
      </c>
      <c r="E1449" s="108"/>
      <c r="F1449" s="108"/>
    </row>
    <row r="1450" spans="1:6" x14ac:dyDescent="0.55000000000000004">
      <c r="A1450" s="108" t="s">
        <v>4081</v>
      </c>
      <c r="B1450" s="108">
        <f t="shared" si="22"/>
        <v>767</v>
      </c>
      <c r="C1450" s="158" t="s">
        <v>4082</v>
      </c>
      <c r="D1450" s="158" t="s">
        <v>648</v>
      </c>
      <c r="E1450" s="108"/>
      <c r="F1450" s="108"/>
    </row>
    <row r="1451" spans="1:6" x14ac:dyDescent="0.55000000000000004">
      <c r="A1451" s="108" t="s">
        <v>4083</v>
      </c>
      <c r="B1451" s="108">
        <f t="shared" si="22"/>
        <v>768</v>
      </c>
      <c r="C1451" s="158" t="s">
        <v>4084</v>
      </c>
      <c r="D1451" s="158" t="s">
        <v>648</v>
      </c>
      <c r="E1451" s="108"/>
      <c r="F1451" s="108"/>
    </row>
    <row r="1452" spans="1:6" x14ac:dyDescent="0.55000000000000004">
      <c r="A1452" s="108" t="s">
        <v>4085</v>
      </c>
      <c r="B1452" s="108">
        <f t="shared" si="22"/>
        <v>771</v>
      </c>
      <c r="C1452" s="158" t="s">
        <v>4086</v>
      </c>
      <c r="D1452" s="158" t="s">
        <v>648</v>
      </c>
      <c r="E1452" s="108"/>
      <c r="F1452" s="108"/>
    </row>
    <row r="1453" spans="1:6" x14ac:dyDescent="0.55000000000000004">
      <c r="A1453" s="108" t="s">
        <v>4087</v>
      </c>
      <c r="B1453" s="108">
        <f t="shared" si="22"/>
        <v>772</v>
      </c>
      <c r="C1453" s="158" t="s">
        <v>4088</v>
      </c>
      <c r="D1453" s="158" t="s">
        <v>648</v>
      </c>
      <c r="E1453" s="108"/>
      <c r="F1453" s="108"/>
    </row>
    <row r="1454" spans="1:6" x14ac:dyDescent="0.55000000000000004">
      <c r="A1454" s="108" t="s">
        <v>4089</v>
      </c>
      <c r="B1454" s="108">
        <f t="shared" si="22"/>
        <v>773</v>
      </c>
      <c r="C1454" s="158" t="s">
        <v>4090</v>
      </c>
      <c r="D1454" s="158" t="s">
        <v>648</v>
      </c>
      <c r="E1454" s="108"/>
      <c r="F1454" s="108"/>
    </row>
    <row r="1455" spans="1:6" x14ac:dyDescent="0.55000000000000004">
      <c r="A1455" s="108" t="s">
        <v>4091</v>
      </c>
      <c r="B1455" s="108">
        <f t="shared" si="22"/>
        <v>775</v>
      </c>
      <c r="C1455" s="158" t="s">
        <v>4092</v>
      </c>
      <c r="D1455" s="158" t="s">
        <v>648</v>
      </c>
      <c r="E1455" s="108"/>
      <c r="F1455" s="108"/>
    </row>
    <row r="1456" spans="1:6" x14ac:dyDescent="0.55000000000000004">
      <c r="A1456" s="108" t="s">
        <v>4093</v>
      </c>
      <c r="B1456" s="108">
        <f t="shared" si="22"/>
        <v>776</v>
      </c>
      <c r="C1456" s="158" t="s">
        <v>4094</v>
      </c>
      <c r="D1456" s="158" t="s">
        <v>648</v>
      </c>
      <c r="E1456" s="108"/>
      <c r="F1456" s="108"/>
    </row>
    <row r="1457" spans="1:6" x14ac:dyDescent="0.55000000000000004">
      <c r="A1457" s="108" t="s">
        <v>4095</v>
      </c>
      <c r="B1457" s="108">
        <f t="shared" si="22"/>
        <v>777</v>
      </c>
      <c r="C1457" s="158" t="s">
        <v>4096</v>
      </c>
      <c r="D1457" s="158" t="s">
        <v>648</v>
      </c>
      <c r="E1457" s="108"/>
      <c r="F1457" s="108"/>
    </row>
    <row r="1458" spans="1:6" x14ac:dyDescent="0.55000000000000004">
      <c r="A1458" s="108" t="s">
        <v>4097</v>
      </c>
      <c r="B1458" s="108">
        <f t="shared" si="22"/>
        <v>778</v>
      </c>
      <c r="C1458" s="158" t="s">
        <v>4098</v>
      </c>
      <c r="D1458" s="158" t="s">
        <v>648</v>
      </c>
      <c r="E1458" s="108"/>
      <c r="F1458" s="108"/>
    </row>
    <row r="1459" spans="1:6" x14ac:dyDescent="0.55000000000000004">
      <c r="A1459" s="108" t="s">
        <v>4099</v>
      </c>
      <c r="B1459" s="108">
        <f t="shared" si="22"/>
        <v>780</v>
      </c>
      <c r="C1459" s="158" t="s">
        <v>4100</v>
      </c>
      <c r="D1459" s="158" t="s">
        <v>648</v>
      </c>
      <c r="E1459" s="108"/>
      <c r="F1459" s="108"/>
    </row>
    <row r="1460" spans="1:6" x14ac:dyDescent="0.55000000000000004">
      <c r="A1460" s="108" t="s">
        <v>4101</v>
      </c>
      <c r="B1460" s="108">
        <f t="shared" si="22"/>
        <v>3220</v>
      </c>
      <c r="C1460" s="158" t="s">
        <v>4102</v>
      </c>
      <c r="D1460" s="158" t="s">
        <v>659</v>
      </c>
      <c r="E1460" s="108"/>
      <c r="F1460" s="108"/>
    </row>
    <row r="1461" spans="1:6" x14ac:dyDescent="0.55000000000000004">
      <c r="A1461" s="108" t="s">
        <v>4103</v>
      </c>
      <c r="B1461" s="108">
        <f t="shared" si="22"/>
        <v>3170</v>
      </c>
      <c r="C1461" s="158" t="s">
        <v>4104</v>
      </c>
      <c r="D1461" s="158" t="s">
        <v>659</v>
      </c>
      <c r="E1461" s="108"/>
      <c r="F1461" s="108"/>
    </row>
    <row r="1462" spans="1:6" x14ac:dyDescent="0.55000000000000004">
      <c r="A1462" s="108" t="s">
        <v>4105</v>
      </c>
      <c r="B1462" s="108">
        <f t="shared" si="22"/>
        <v>3171</v>
      </c>
      <c r="C1462" s="158" t="s">
        <v>4106</v>
      </c>
      <c r="D1462" s="158" t="s">
        <v>659</v>
      </c>
      <c r="E1462" s="108"/>
      <c r="F1462" s="108"/>
    </row>
    <row r="1463" spans="1:6" x14ac:dyDescent="0.55000000000000004">
      <c r="A1463" s="108" t="s">
        <v>4107</v>
      </c>
      <c r="B1463" s="108">
        <f t="shared" si="22"/>
        <v>3173</v>
      </c>
      <c r="C1463" s="158" t="s">
        <v>4108</v>
      </c>
      <c r="D1463" s="158" t="s">
        <v>659</v>
      </c>
      <c r="E1463" s="108"/>
      <c r="F1463" s="108"/>
    </row>
    <row r="1464" spans="1:6" x14ac:dyDescent="0.55000000000000004">
      <c r="A1464" s="108" t="s">
        <v>4109</v>
      </c>
      <c r="B1464" s="108">
        <f t="shared" si="22"/>
        <v>3174</v>
      </c>
      <c r="C1464" s="158" t="s">
        <v>4110</v>
      </c>
      <c r="D1464" s="158" t="s">
        <v>659</v>
      </c>
      <c r="E1464" s="108"/>
      <c r="F1464" s="108"/>
    </row>
    <row r="1465" spans="1:6" x14ac:dyDescent="0.55000000000000004">
      <c r="A1465" s="108" t="s">
        <v>4111</v>
      </c>
      <c r="B1465" s="108">
        <f t="shared" si="22"/>
        <v>3175</v>
      </c>
      <c r="C1465" s="158" t="s">
        <v>4112</v>
      </c>
      <c r="D1465" s="158" t="s">
        <v>659</v>
      </c>
      <c r="E1465" s="108"/>
      <c r="F1465" s="108"/>
    </row>
    <row r="1466" spans="1:6" x14ac:dyDescent="0.55000000000000004">
      <c r="A1466" s="108" t="s">
        <v>4113</v>
      </c>
      <c r="B1466" s="108">
        <f t="shared" si="22"/>
        <v>3177</v>
      </c>
      <c r="C1466" s="158" t="s">
        <v>4114</v>
      </c>
      <c r="D1466" s="158" t="s">
        <v>659</v>
      </c>
      <c r="E1466" s="108"/>
      <c r="F1466" s="108"/>
    </row>
    <row r="1467" spans="1:6" x14ac:dyDescent="0.55000000000000004">
      <c r="A1467" s="108" t="s">
        <v>4115</v>
      </c>
      <c r="B1467" s="108">
        <f t="shared" si="22"/>
        <v>3178</v>
      </c>
      <c r="C1467" s="158" t="s">
        <v>4116</v>
      </c>
      <c r="D1467" s="158" t="s">
        <v>659</v>
      </c>
      <c r="E1467" s="108"/>
      <c r="F1467" s="108"/>
    </row>
    <row r="1468" spans="1:6" x14ac:dyDescent="0.55000000000000004">
      <c r="A1468" s="108" t="s">
        <v>4117</v>
      </c>
      <c r="B1468" s="108">
        <f t="shared" si="22"/>
        <v>3179</v>
      </c>
      <c r="C1468" s="158" t="s">
        <v>4118</v>
      </c>
      <c r="D1468" s="158" t="s">
        <v>659</v>
      </c>
      <c r="E1468" s="108"/>
      <c r="F1468" s="108"/>
    </row>
    <row r="1469" spans="1:6" x14ac:dyDescent="0.55000000000000004">
      <c r="A1469" s="108" t="s">
        <v>4119</v>
      </c>
      <c r="B1469" s="108">
        <f t="shared" si="22"/>
        <v>3180</v>
      </c>
      <c r="C1469" s="158" t="s">
        <v>4120</v>
      </c>
      <c r="D1469" s="158" t="s">
        <v>659</v>
      </c>
      <c r="E1469" s="108"/>
      <c r="F1469" s="108"/>
    </row>
    <row r="1470" spans="1:6" x14ac:dyDescent="0.55000000000000004">
      <c r="A1470" s="108" t="s">
        <v>4121</v>
      </c>
      <c r="B1470" s="108">
        <f t="shared" si="22"/>
        <v>3181</v>
      </c>
      <c r="C1470" s="158" t="s">
        <v>4122</v>
      </c>
      <c r="D1470" s="158" t="s">
        <v>659</v>
      </c>
      <c r="E1470" s="108"/>
      <c r="F1470" s="108"/>
    </row>
    <row r="1471" spans="1:6" x14ac:dyDescent="0.55000000000000004">
      <c r="A1471" s="108" t="s">
        <v>4123</v>
      </c>
      <c r="B1471" s="108">
        <f t="shared" si="22"/>
        <v>3183</v>
      </c>
      <c r="C1471" s="158" t="s">
        <v>4124</v>
      </c>
      <c r="D1471" s="158" t="s">
        <v>659</v>
      </c>
      <c r="E1471" s="108"/>
      <c r="F1471" s="108"/>
    </row>
    <row r="1472" spans="1:6" x14ac:dyDescent="0.55000000000000004">
      <c r="A1472" s="108" t="s">
        <v>4125</v>
      </c>
      <c r="B1472" s="108">
        <f t="shared" si="22"/>
        <v>3184</v>
      </c>
      <c r="C1472" s="158" t="s">
        <v>4126</v>
      </c>
      <c r="D1472" s="158" t="s">
        <v>659</v>
      </c>
      <c r="E1472" s="108"/>
      <c r="F1472" s="108"/>
    </row>
    <row r="1473" spans="1:6" x14ac:dyDescent="0.55000000000000004">
      <c r="A1473" s="108" t="s">
        <v>4127</v>
      </c>
      <c r="B1473" s="108">
        <f t="shared" si="22"/>
        <v>3186</v>
      </c>
      <c r="C1473" s="158" t="s">
        <v>4128</v>
      </c>
      <c r="D1473" s="158" t="s">
        <v>659</v>
      </c>
      <c r="E1473" s="108"/>
      <c r="F1473" s="108"/>
    </row>
    <row r="1474" spans="1:6" x14ac:dyDescent="0.55000000000000004">
      <c r="A1474" s="108" t="s">
        <v>4129</v>
      </c>
      <c r="B1474" s="108">
        <f t="shared" si="22"/>
        <v>3190</v>
      </c>
      <c r="C1474" s="158" t="s">
        <v>4130</v>
      </c>
      <c r="D1474" s="158" t="s">
        <v>659</v>
      </c>
      <c r="E1474" s="108"/>
      <c r="F1474" s="108"/>
    </row>
    <row r="1475" spans="1:6" x14ac:dyDescent="0.55000000000000004">
      <c r="A1475" s="108" t="s">
        <v>4131</v>
      </c>
      <c r="B1475" s="108">
        <f t="shared" ref="B1475:B1538" si="23">VALUE(RIGHT(A1475,4))</f>
        <v>3191</v>
      </c>
      <c r="C1475" s="158" t="s">
        <v>4132</v>
      </c>
      <c r="D1475" s="158" t="s">
        <v>659</v>
      </c>
      <c r="E1475" s="108"/>
      <c r="F1475" s="108"/>
    </row>
    <row r="1476" spans="1:6" x14ac:dyDescent="0.55000000000000004">
      <c r="A1476" s="108" t="s">
        <v>4133</v>
      </c>
      <c r="B1476" s="108">
        <f t="shared" si="23"/>
        <v>3192</v>
      </c>
      <c r="C1476" s="158" t="s">
        <v>4134</v>
      </c>
      <c r="D1476" s="158" t="s">
        <v>659</v>
      </c>
      <c r="E1476" s="108"/>
      <c r="F1476" s="108"/>
    </row>
    <row r="1477" spans="1:6" x14ac:dyDescent="0.55000000000000004">
      <c r="A1477" s="108" t="s">
        <v>4135</v>
      </c>
      <c r="B1477" s="108">
        <f t="shared" si="23"/>
        <v>3195</v>
      </c>
      <c r="C1477" s="158" t="s">
        <v>4136</v>
      </c>
      <c r="D1477" s="158" t="s">
        <v>659</v>
      </c>
      <c r="E1477" s="108"/>
      <c r="F1477" s="108"/>
    </row>
    <row r="1478" spans="1:6" x14ac:dyDescent="0.55000000000000004">
      <c r="A1478" s="108" t="s">
        <v>4137</v>
      </c>
      <c r="B1478" s="108">
        <f t="shared" si="23"/>
        <v>3197</v>
      </c>
      <c r="C1478" s="158" t="s">
        <v>4138</v>
      </c>
      <c r="D1478" s="158" t="s">
        <v>659</v>
      </c>
      <c r="E1478" s="108"/>
      <c r="F1478" s="108"/>
    </row>
    <row r="1479" spans="1:6" x14ac:dyDescent="0.55000000000000004">
      <c r="A1479" s="108" t="s">
        <v>4139</v>
      </c>
      <c r="B1479" s="108">
        <f t="shared" si="23"/>
        <v>3199</v>
      </c>
      <c r="C1479" s="158" t="s">
        <v>4140</v>
      </c>
      <c r="D1479" s="158" t="s">
        <v>659</v>
      </c>
      <c r="E1479" s="108"/>
      <c r="F1479" s="108"/>
    </row>
    <row r="1480" spans="1:6" x14ac:dyDescent="0.55000000000000004">
      <c r="A1480" s="108" t="s">
        <v>4141</v>
      </c>
      <c r="B1480" s="108">
        <f t="shared" si="23"/>
        <v>3201</v>
      </c>
      <c r="C1480" s="158" t="s">
        <v>4142</v>
      </c>
      <c r="D1480" s="158" t="s">
        <v>659</v>
      </c>
      <c r="E1480" s="108"/>
      <c r="F1480" s="108"/>
    </row>
    <row r="1481" spans="1:6" x14ac:dyDescent="0.55000000000000004">
      <c r="A1481" s="108" t="s">
        <v>4143</v>
      </c>
      <c r="B1481" s="108">
        <f t="shared" si="23"/>
        <v>3202</v>
      </c>
      <c r="C1481" s="158" t="s">
        <v>4144</v>
      </c>
      <c r="D1481" s="158" t="s">
        <v>659</v>
      </c>
      <c r="E1481" s="108"/>
      <c r="F1481" s="108"/>
    </row>
    <row r="1482" spans="1:6" x14ac:dyDescent="0.55000000000000004">
      <c r="A1482" s="108" t="s">
        <v>4145</v>
      </c>
      <c r="B1482" s="108">
        <f t="shared" si="23"/>
        <v>3205</v>
      </c>
      <c r="C1482" s="158" t="s">
        <v>4146</v>
      </c>
      <c r="D1482" s="158" t="s">
        <v>659</v>
      </c>
      <c r="E1482" s="108"/>
      <c r="F1482" s="108"/>
    </row>
    <row r="1483" spans="1:6" x14ac:dyDescent="0.55000000000000004">
      <c r="A1483" s="108" t="s">
        <v>4147</v>
      </c>
      <c r="B1483" s="108">
        <f t="shared" si="23"/>
        <v>3206</v>
      </c>
      <c r="C1483" s="158" t="s">
        <v>4148</v>
      </c>
      <c r="D1483" s="158" t="s">
        <v>659</v>
      </c>
      <c r="E1483" s="108"/>
      <c r="F1483" s="108"/>
    </row>
    <row r="1484" spans="1:6" x14ac:dyDescent="0.55000000000000004">
      <c r="A1484" s="108" t="s">
        <v>4149</v>
      </c>
      <c r="B1484" s="108">
        <f t="shared" si="23"/>
        <v>3681</v>
      </c>
      <c r="C1484" s="158" t="s">
        <v>4150</v>
      </c>
      <c r="D1484" s="158" t="s">
        <v>659</v>
      </c>
      <c r="E1484" s="108"/>
      <c r="F1484" s="108"/>
    </row>
    <row r="1485" spans="1:6" x14ac:dyDescent="0.55000000000000004">
      <c r="A1485" s="108" t="s">
        <v>4151</v>
      </c>
      <c r="B1485" s="108">
        <f t="shared" si="23"/>
        <v>3207</v>
      </c>
      <c r="C1485" s="158" t="s">
        <v>4152</v>
      </c>
      <c r="D1485" s="158" t="s">
        <v>659</v>
      </c>
      <c r="E1485" s="108"/>
      <c r="F1485" s="108"/>
    </row>
    <row r="1486" spans="1:6" x14ac:dyDescent="0.55000000000000004">
      <c r="A1486" s="108" t="s">
        <v>4153</v>
      </c>
      <c r="B1486" s="108">
        <f t="shared" si="23"/>
        <v>3209</v>
      </c>
      <c r="C1486" s="158" t="s">
        <v>4154</v>
      </c>
      <c r="D1486" s="158" t="s">
        <v>659</v>
      </c>
      <c r="E1486" s="108"/>
      <c r="F1486" s="108"/>
    </row>
    <row r="1487" spans="1:6" x14ac:dyDescent="0.55000000000000004">
      <c r="A1487" s="108" t="s">
        <v>4155</v>
      </c>
      <c r="B1487" s="108">
        <f t="shared" si="23"/>
        <v>3210</v>
      </c>
      <c r="C1487" s="158" t="s">
        <v>4156</v>
      </c>
      <c r="D1487" s="158" t="s">
        <v>659</v>
      </c>
      <c r="E1487" s="108"/>
      <c r="F1487" s="108"/>
    </row>
    <row r="1488" spans="1:6" x14ac:dyDescent="0.55000000000000004">
      <c r="A1488" s="108" t="s">
        <v>4157</v>
      </c>
      <c r="B1488" s="108">
        <f t="shared" si="23"/>
        <v>3211</v>
      </c>
      <c r="C1488" s="158" t="s">
        <v>4158</v>
      </c>
      <c r="D1488" s="158" t="s">
        <v>659</v>
      </c>
      <c r="E1488" s="108"/>
      <c r="F1488" s="108"/>
    </row>
    <row r="1489" spans="1:6" x14ac:dyDescent="0.55000000000000004">
      <c r="A1489" s="108" t="s">
        <v>4159</v>
      </c>
      <c r="B1489" s="108">
        <f t="shared" si="23"/>
        <v>3212</v>
      </c>
      <c r="C1489" s="158" t="s">
        <v>4160</v>
      </c>
      <c r="D1489" s="158" t="s">
        <v>659</v>
      </c>
      <c r="E1489" s="108"/>
      <c r="F1489" s="108"/>
    </row>
    <row r="1490" spans="1:6" x14ac:dyDescent="0.55000000000000004">
      <c r="A1490" s="108" t="s">
        <v>4161</v>
      </c>
      <c r="B1490" s="108">
        <f t="shared" si="23"/>
        <v>3218</v>
      </c>
      <c r="C1490" s="158" t="s">
        <v>4162</v>
      </c>
      <c r="D1490" s="158" t="s">
        <v>659</v>
      </c>
      <c r="E1490" s="108"/>
      <c r="F1490" s="108"/>
    </row>
    <row r="1491" spans="1:6" x14ac:dyDescent="0.55000000000000004">
      <c r="A1491" s="108" t="s">
        <v>4163</v>
      </c>
      <c r="B1491" s="108">
        <f t="shared" si="23"/>
        <v>3213</v>
      </c>
      <c r="C1491" s="158" t="s">
        <v>4164</v>
      </c>
      <c r="D1491" s="158" t="s">
        <v>659</v>
      </c>
      <c r="E1491" s="108"/>
      <c r="F1491" s="108"/>
    </row>
    <row r="1492" spans="1:6" x14ac:dyDescent="0.55000000000000004">
      <c r="A1492" s="108" t="s">
        <v>4165</v>
      </c>
      <c r="B1492" s="108">
        <f t="shared" si="23"/>
        <v>3214</v>
      </c>
      <c r="C1492" s="158" t="s">
        <v>4166</v>
      </c>
      <c r="D1492" s="158" t="s">
        <v>659</v>
      </c>
      <c r="E1492" s="108"/>
      <c r="F1492" s="108"/>
    </row>
    <row r="1493" spans="1:6" x14ac:dyDescent="0.55000000000000004">
      <c r="A1493" s="108" t="s">
        <v>4167</v>
      </c>
      <c r="B1493" s="108">
        <f t="shared" si="23"/>
        <v>3215</v>
      </c>
      <c r="C1493" s="158" t="s">
        <v>4168</v>
      </c>
      <c r="D1493" s="158" t="s">
        <v>659</v>
      </c>
      <c r="E1493" s="108"/>
      <c r="F1493" s="108"/>
    </row>
    <row r="1494" spans="1:6" x14ac:dyDescent="0.55000000000000004">
      <c r="A1494" s="108" t="s">
        <v>4169</v>
      </c>
      <c r="B1494" s="108">
        <f t="shared" si="23"/>
        <v>3216</v>
      </c>
      <c r="C1494" s="158" t="s">
        <v>4170</v>
      </c>
      <c r="D1494" s="158" t="s">
        <v>659</v>
      </c>
      <c r="E1494" s="108"/>
      <c r="F1494" s="108"/>
    </row>
    <row r="1495" spans="1:6" x14ac:dyDescent="0.55000000000000004">
      <c r="A1495" s="108" t="s">
        <v>4171</v>
      </c>
      <c r="B1495" s="108">
        <f t="shared" si="23"/>
        <v>3217</v>
      </c>
      <c r="C1495" s="158" t="s">
        <v>4172</v>
      </c>
      <c r="D1495" s="158" t="s">
        <v>659</v>
      </c>
      <c r="E1495" s="108"/>
      <c r="F1495" s="108"/>
    </row>
    <row r="1496" spans="1:6" x14ac:dyDescent="0.55000000000000004">
      <c r="A1496" s="108" t="s">
        <v>4173</v>
      </c>
      <c r="B1496" s="108">
        <f t="shared" si="23"/>
        <v>2455</v>
      </c>
      <c r="C1496" s="158" t="s">
        <v>4174</v>
      </c>
      <c r="D1496" s="158" t="s">
        <v>667</v>
      </c>
      <c r="E1496" s="108"/>
      <c r="F1496" s="108"/>
    </row>
    <row r="1497" spans="1:6" x14ac:dyDescent="0.55000000000000004">
      <c r="A1497" s="108" t="s">
        <v>4175</v>
      </c>
      <c r="B1497" s="108">
        <f t="shared" si="23"/>
        <v>2456</v>
      </c>
      <c r="C1497" s="158" t="s">
        <v>4176</v>
      </c>
      <c r="D1497" s="158" t="s">
        <v>667</v>
      </c>
      <c r="E1497" s="108"/>
      <c r="F1497" s="108"/>
    </row>
    <row r="1498" spans="1:6" x14ac:dyDescent="0.55000000000000004">
      <c r="A1498" s="108" t="s">
        <v>4177</v>
      </c>
      <c r="B1498" s="108">
        <f t="shared" si="23"/>
        <v>2457</v>
      </c>
      <c r="C1498" s="158" t="s">
        <v>4178</v>
      </c>
      <c r="D1498" s="158" t="s">
        <v>667</v>
      </c>
      <c r="E1498" s="108"/>
      <c r="F1498" s="108"/>
    </row>
    <row r="1499" spans="1:6" x14ac:dyDescent="0.55000000000000004">
      <c r="A1499" s="108" t="s">
        <v>4179</v>
      </c>
      <c r="B1499" s="108">
        <f t="shared" si="23"/>
        <v>2560</v>
      </c>
      <c r="C1499" s="158" t="s">
        <v>4180</v>
      </c>
      <c r="D1499" s="158" t="s">
        <v>667</v>
      </c>
      <c r="E1499" s="108"/>
      <c r="F1499" s="108"/>
    </row>
    <row r="1500" spans="1:6" x14ac:dyDescent="0.55000000000000004">
      <c r="A1500" s="108" t="s">
        <v>4181</v>
      </c>
      <c r="B1500" s="108">
        <f t="shared" si="23"/>
        <v>2458</v>
      </c>
      <c r="C1500" s="158" t="s">
        <v>4182</v>
      </c>
      <c r="D1500" s="158" t="s">
        <v>667</v>
      </c>
      <c r="E1500" s="108"/>
      <c r="F1500" s="108"/>
    </row>
    <row r="1501" spans="1:6" x14ac:dyDescent="0.55000000000000004">
      <c r="A1501" s="108" t="s">
        <v>4183</v>
      </c>
      <c r="B1501" s="108">
        <f t="shared" si="23"/>
        <v>2460</v>
      </c>
      <c r="C1501" s="158" t="s">
        <v>4184</v>
      </c>
      <c r="D1501" s="158" t="s">
        <v>667</v>
      </c>
      <c r="E1501" s="108"/>
      <c r="F1501" s="108"/>
    </row>
    <row r="1502" spans="1:6" x14ac:dyDescent="0.55000000000000004">
      <c r="A1502" s="108" t="s">
        <v>4185</v>
      </c>
      <c r="B1502" s="108">
        <f t="shared" si="23"/>
        <v>2461</v>
      </c>
      <c r="C1502" s="158" t="s">
        <v>4186</v>
      </c>
      <c r="D1502" s="158" t="s">
        <v>667</v>
      </c>
      <c r="E1502" s="108"/>
      <c r="F1502" s="108"/>
    </row>
    <row r="1503" spans="1:6" x14ac:dyDescent="0.55000000000000004">
      <c r="A1503" s="108" t="s">
        <v>4187</v>
      </c>
      <c r="B1503" s="108">
        <f t="shared" si="23"/>
        <v>2559</v>
      </c>
      <c r="C1503" s="158" t="s">
        <v>4188</v>
      </c>
      <c r="D1503" s="158" t="s">
        <v>667</v>
      </c>
      <c r="E1503" s="108"/>
      <c r="F1503" s="108"/>
    </row>
    <row r="1504" spans="1:6" x14ac:dyDescent="0.55000000000000004">
      <c r="A1504" s="108" t="s">
        <v>4189</v>
      </c>
      <c r="B1504" s="108">
        <f t="shared" si="23"/>
        <v>2464</v>
      </c>
      <c r="C1504" s="158" t="s">
        <v>4190</v>
      </c>
      <c r="D1504" s="158" t="s">
        <v>667</v>
      </c>
      <c r="E1504" s="108"/>
      <c r="F1504" s="108"/>
    </row>
    <row r="1505" spans="1:6" x14ac:dyDescent="0.55000000000000004">
      <c r="A1505" s="108" t="s">
        <v>4191</v>
      </c>
      <c r="B1505" s="108">
        <f t="shared" si="23"/>
        <v>2465</v>
      </c>
      <c r="C1505" s="158" t="s">
        <v>4192</v>
      </c>
      <c r="D1505" s="158" t="s">
        <v>667</v>
      </c>
      <c r="E1505" s="108"/>
      <c r="F1505" s="108"/>
    </row>
    <row r="1506" spans="1:6" x14ac:dyDescent="0.55000000000000004">
      <c r="A1506" s="108" t="s">
        <v>4193</v>
      </c>
      <c r="B1506" s="108">
        <f t="shared" si="23"/>
        <v>2466</v>
      </c>
      <c r="C1506" s="158" t="s">
        <v>4194</v>
      </c>
      <c r="D1506" s="158" t="s">
        <v>667</v>
      </c>
      <c r="E1506" s="108"/>
      <c r="F1506" s="108"/>
    </row>
    <row r="1507" spans="1:6" x14ac:dyDescent="0.55000000000000004">
      <c r="A1507" s="108" t="s">
        <v>4195</v>
      </c>
      <c r="B1507" s="108">
        <f t="shared" si="23"/>
        <v>2467</v>
      </c>
      <c r="C1507" s="158" t="s">
        <v>4196</v>
      </c>
      <c r="D1507" s="158" t="s">
        <v>667</v>
      </c>
      <c r="E1507" s="108"/>
      <c r="F1507" s="108"/>
    </row>
    <row r="1508" spans="1:6" x14ac:dyDescent="0.55000000000000004">
      <c r="A1508" s="108" t="s">
        <v>4197</v>
      </c>
      <c r="B1508" s="108">
        <f t="shared" si="23"/>
        <v>2468</v>
      </c>
      <c r="C1508" s="158" t="s">
        <v>4198</v>
      </c>
      <c r="D1508" s="158" t="s">
        <v>667</v>
      </c>
      <c r="E1508" s="108"/>
      <c r="F1508" s="108"/>
    </row>
    <row r="1509" spans="1:6" x14ac:dyDescent="0.55000000000000004">
      <c r="A1509" s="108" t="s">
        <v>4199</v>
      </c>
      <c r="B1509" s="108">
        <f t="shared" si="23"/>
        <v>2484</v>
      </c>
      <c r="C1509" s="158" t="s">
        <v>4200</v>
      </c>
      <c r="D1509" s="158" t="s">
        <v>667</v>
      </c>
      <c r="E1509" s="108"/>
      <c r="F1509" s="108"/>
    </row>
    <row r="1510" spans="1:6" x14ac:dyDescent="0.55000000000000004">
      <c r="A1510" s="108" t="s">
        <v>4201</v>
      </c>
      <c r="B1510" s="108">
        <f t="shared" si="23"/>
        <v>2470</v>
      </c>
      <c r="C1510" s="158" t="s">
        <v>4202</v>
      </c>
      <c r="D1510" s="158" t="s">
        <v>667</v>
      </c>
      <c r="E1510" s="108"/>
      <c r="F1510" s="108"/>
    </row>
    <row r="1511" spans="1:6" x14ac:dyDescent="0.55000000000000004">
      <c r="A1511" s="108" t="s">
        <v>4203</v>
      </c>
      <c r="B1511" s="108">
        <f t="shared" si="23"/>
        <v>2471</v>
      </c>
      <c r="C1511" s="158" t="s">
        <v>4204</v>
      </c>
      <c r="D1511" s="158" t="s">
        <v>667</v>
      </c>
      <c r="E1511" s="108"/>
      <c r="F1511" s="108"/>
    </row>
    <row r="1512" spans="1:6" x14ac:dyDescent="0.55000000000000004">
      <c r="A1512" s="108" t="s">
        <v>4205</v>
      </c>
      <c r="B1512" s="108">
        <f t="shared" si="23"/>
        <v>2472</v>
      </c>
      <c r="C1512" s="158" t="s">
        <v>4206</v>
      </c>
      <c r="D1512" s="158" t="s">
        <v>667</v>
      </c>
      <c r="E1512" s="108"/>
      <c r="F1512" s="108"/>
    </row>
    <row r="1513" spans="1:6" x14ac:dyDescent="0.55000000000000004">
      <c r="A1513" s="108" t="s">
        <v>4207</v>
      </c>
      <c r="B1513" s="108">
        <f t="shared" si="23"/>
        <v>2473</v>
      </c>
      <c r="C1513" s="158" t="s">
        <v>4208</v>
      </c>
      <c r="D1513" s="158" t="s">
        <v>667</v>
      </c>
      <c r="E1513" s="108"/>
      <c r="F1513" s="108"/>
    </row>
    <row r="1514" spans="1:6" x14ac:dyDescent="0.55000000000000004">
      <c r="A1514" s="108" t="s">
        <v>4209</v>
      </c>
      <c r="B1514" s="108">
        <f t="shared" si="23"/>
        <v>2474</v>
      </c>
      <c r="C1514" s="158" t="s">
        <v>4210</v>
      </c>
      <c r="D1514" s="158" t="s">
        <v>667</v>
      </c>
      <c r="E1514" s="108"/>
      <c r="F1514" s="108"/>
    </row>
    <row r="1515" spans="1:6" x14ac:dyDescent="0.55000000000000004">
      <c r="A1515" s="108" t="s">
        <v>4211</v>
      </c>
      <c r="B1515" s="108">
        <f t="shared" si="23"/>
        <v>2476</v>
      </c>
      <c r="C1515" s="158" t="s">
        <v>4212</v>
      </c>
      <c r="D1515" s="158" t="s">
        <v>667</v>
      </c>
      <c r="E1515" s="108"/>
      <c r="F1515" s="108"/>
    </row>
    <row r="1516" spans="1:6" x14ac:dyDescent="0.55000000000000004">
      <c r="A1516" s="108" t="s">
        <v>4213</v>
      </c>
      <c r="B1516" s="108">
        <f t="shared" si="23"/>
        <v>3094</v>
      </c>
      <c r="C1516" s="158" t="s">
        <v>4214</v>
      </c>
      <c r="D1516" s="158" t="s">
        <v>667</v>
      </c>
      <c r="E1516" s="108"/>
      <c r="F1516" s="108"/>
    </row>
    <row r="1517" spans="1:6" x14ac:dyDescent="0.55000000000000004">
      <c r="A1517" s="108" t="s">
        <v>4215</v>
      </c>
      <c r="B1517" s="108">
        <f t="shared" si="23"/>
        <v>2478</v>
      </c>
      <c r="C1517" s="158" t="s">
        <v>4216</v>
      </c>
      <c r="D1517" s="158" t="s">
        <v>667</v>
      </c>
      <c r="E1517" s="108"/>
      <c r="F1517" s="108"/>
    </row>
    <row r="1518" spans="1:6" x14ac:dyDescent="0.55000000000000004">
      <c r="A1518" s="108" t="s">
        <v>4217</v>
      </c>
      <c r="B1518" s="108">
        <f t="shared" si="23"/>
        <v>2482</v>
      </c>
      <c r="C1518" s="158" t="s">
        <v>4218</v>
      </c>
      <c r="D1518" s="158" t="s">
        <v>667</v>
      </c>
      <c r="E1518" s="108"/>
      <c r="F1518" s="108"/>
    </row>
    <row r="1519" spans="1:6" x14ac:dyDescent="0.55000000000000004">
      <c r="A1519" s="108" t="s">
        <v>4219</v>
      </c>
      <c r="B1519" s="108">
        <f t="shared" si="23"/>
        <v>2485</v>
      </c>
      <c r="C1519" s="158" t="s">
        <v>4220</v>
      </c>
      <c r="D1519" s="158" t="s">
        <v>667</v>
      </c>
      <c r="E1519" s="108"/>
      <c r="F1519" s="108"/>
    </row>
    <row r="1520" spans="1:6" x14ac:dyDescent="0.55000000000000004">
      <c r="A1520" s="108" t="s">
        <v>4221</v>
      </c>
      <c r="B1520" s="108">
        <f t="shared" si="23"/>
        <v>2486</v>
      </c>
      <c r="C1520" s="158" t="s">
        <v>4222</v>
      </c>
      <c r="D1520" s="158" t="s">
        <v>667</v>
      </c>
      <c r="E1520" s="108"/>
      <c r="F1520" s="108"/>
    </row>
    <row r="1521" spans="1:6" x14ac:dyDescent="0.55000000000000004">
      <c r="A1521" s="108" t="s">
        <v>4223</v>
      </c>
      <c r="B1521" s="108">
        <f t="shared" si="23"/>
        <v>2488</v>
      </c>
      <c r="C1521" s="158" t="s">
        <v>4224</v>
      </c>
      <c r="D1521" s="158" t="s">
        <v>667</v>
      </c>
      <c r="E1521" s="108"/>
      <c r="F1521" s="108"/>
    </row>
    <row r="1522" spans="1:6" x14ac:dyDescent="0.55000000000000004">
      <c r="A1522" s="108" t="s">
        <v>4225</v>
      </c>
      <c r="B1522" s="108">
        <f t="shared" si="23"/>
        <v>2490</v>
      </c>
      <c r="C1522" s="158" t="s">
        <v>4226</v>
      </c>
      <c r="D1522" s="158" t="s">
        <v>667</v>
      </c>
      <c r="E1522" s="108"/>
      <c r="F1522" s="108"/>
    </row>
    <row r="1523" spans="1:6" x14ac:dyDescent="0.55000000000000004">
      <c r="A1523" s="108" t="s">
        <v>4227</v>
      </c>
      <c r="B1523" s="108">
        <f t="shared" si="23"/>
        <v>2491</v>
      </c>
      <c r="C1523" s="158" t="s">
        <v>4228</v>
      </c>
      <c r="D1523" s="158" t="s">
        <v>667</v>
      </c>
      <c r="E1523" s="108"/>
      <c r="F1523" s="108"/>
    </row>
    <row r="1524" spans="1:6" x14ac:dyDescent="0.55000000000000004">
      <c r="A1524" s="108" t="s">
        <v>4229</v>
      </c>
      <c r="B1524" s="108">
        <f t="shared" si="23"/>
        <v>2494</v>
      </c>
      <c r="C1524" s="158" t="s">
        <v>4230</v>
      </c>
      <c r="D1524" s="158" t="s">
        <v>667</v>
      </c>
      <c r="E1524" s="108"/>
      <c r="F1524" s="108"/>
    </row>
    <row r="1525" spans="1:6" x14ac:dyDescent="0.55000000000000004">
      <c r="A1525" s="108" t="s">
        <v>4231</v>
      </c>
      <c r="B1525" s="108">
        <f t="shared" si="23"/>
        <v>2495</v>
      </c>
      <c r="C1525" s="158" t="s">
        <v>4232</v>
      </c>
      <c r="D1525" s="158" t="s">
        <v>667</v>
      </c>
      <c r="E1525" s="108"/>
      <c r="F1525" s="108"/>
    </row>
    <row r="1526" spans="1:6" x14ac:dyDescent="0.55000000000000004">
      <c r="A1526" s="108" t="s">
        <v>4233</v>
      </c>
      <c r="B1526" s="108">
        <f t="shared" si="23"/>
        <v>2498</v>
      </c>
      <c r="C1526" s="158" t="s">
        <v>4234</v>
      </c>
      <c r="D1526" s="158" t="s">
        <v>667</v>
      </c>
      <c r="E1526" s="108"/>
      <c r="F1526" s="108"/>
    </row>
    <row r="1527" spans="1:6" x14ac:dyDescent="0.55000000000000004">
      <c r="A1527" s="108" t="s">
        <v>4235</v>
      </c>
      <c r="B1527" s="108">
        <f t="shared" si="23"/>
        <v>2499</v>
      </c>
      <c r="C1527" s="158" t="s">
        <v>4236</v>
      </c>
      <c r="D1527" s="158" t="s">
        <v>667</v>
      </c>
      <c r="E1527" s="108"/>
      <c r="F1527" s="108"/>
    </row>
    <row r="1528" spans="1:6" x14ac:dyDescent="0.55000000000000004">
      <c r="A1528" s="108" t="s">
        <v>4237</v>
      </c>
      <c r="B1528" s="108">
        <f t="shared" si="23"/>
        <v>2500</v>
      </c>
      <c r="C1528" s="158" t="s">
        <v>4238</v>
      </c>
      <c r="D1528" s="158" t="s">
        <v>667</v>
      </c>
      <c r="E1528" s="108"/>
      <c r="F1528" s="108"/>
    </row>
    <row r="1529" spans="1:6" x14ac:dyDescent="0.55000000000000004">
      <c r="A1529" s="108" t="s">
        <v>4239</v>
      </c>
      <c r="B1529" s="108">
        <f t="shared" si="23"/>
        <v>2501</v>
      </c>
      <c r="C1529" s="158" t="s">
        <v>4240</v>
      </c>
      <c r="D1529" s="158" t="s">
        <v>667</v>
      </c>
      <c r="E1529" s="108"/>
      <c r="F1529" s="108"/>
    </row>
    <row r="1530" spans="1:6" x14ac:dyDescent="0.55000000000000004">
      <c r="A1530" s="108" t="s">
        <v>4241</v>
      </c>
      <c r="B1530" s="108">
        <f t="shared" si="23"/>
        <v>2503</v>
      </c>
      <c r="C1530" s="158" t="s">
        <v>4242</v>
      </c>
      <c r="D1530" s="158" t="s">
        <v>667</v>
      </c>
      <c r="E1530" s="108"/>
      <c r="F1530" s="108"/>
    </row>
    <row r="1531" spans="1:6" x14ac:dyDescent="0.55000000000000004">
      <c r="A1531" s="108" t="s">
        <v>4243</v>
      </c>
      <c r="B1531" s="108">
        <f t="shared" si="23"/>
        <v>2505</v>
      </c>
      <c r="C1531" s="158" t="s">
        <v>4244</v>
      </c>
      <c r="D1531" s="158" t="s">
        <v>667</v>
      </c>
      <c r="E1531" s="108"/>
      <c r="F1531" s="108"/>
    </row>
    <row r="1532" spans="1:6" x14ac:dyDescent="0.55000000000000004">
      <c r="A1532" s="108" t="s">
        <v>4245</v>
      </c>
      <c r="B1532" s="108">
        <f t="shared" si="23"/>
        <v>2506</v>
      </c>
      <c r="C1532" s="158" t="s">
        <v>4246</v>
      </c>
      <c r="D1532" s="158" t="s">
        <v>667</v>
      </c>
      <c r="E1532" s="108"/>
      <c r="F1532" s="108"/>
    </row>
    <row r="1533" spans="1:6" x14ac:dyDescent="0.55000000000000004">
      <c r="A1533" s="108" t="s">
        <v>4247</v>
      </c>
      <c r="B1533" s="108">
        <f t="shared" si="23"/>
        <v>2508</v>
      </c>
      <c r="C1533" s="158" t="s">
        <v>4248</v>
      </c>
      <c r="D1533" s="158" t="s">
        <v>667</v>
      </c>
      <c r="E1533" s="108"/>
      <c r="F1533" s="108"/>
    </row>
    <row r="1534" spans="1:6" x14ac:dyDescent="0.55000000000000004">
      <c r="A1534" s="108" t="s">
        <v>4249</v>
      </c>
      <c r="B1534" s="108">
        <f t="shared" si="23"/>
        <v>2510</v>
      </c>
      <c r="C1534" s="158" t="s">
        <v>4250</v>
      </c>
      <c r="D1534" s="158" t="s">
        <v>667</v>
      </c>
      <c r="E1534" s="108"/>
      <c r="F1534" s="108"/>
    </row>
    <row r="1535" spans="1:6" x14ac:dyDescent="0.55000000000000004">
      <c r="A1535" s="108" t="s">
        <v>4251</v>
      </c>
      <c r="B1535" s="108">
        <f t="shared" si="23"/>
        <v>2512</v>
      </c>
      <c r="C1535" s="158" t="s">
        <v>4252</v>
      </c>
      <c r="D1535" s="158" t="s">
        <v>667</v>
      </c>
      <c r="E1535" s="108"/>
      <c r="F1535" s="108"/>
    </row>
    <row r="1536" spans="1:6" x14ac:dyDescent="0.55000000000000004">
      <c r="A1536" s="108" t="s">
        <v>4253</v>
      </c>
      <c r="B1536" s="108">
        <f t="shared" si="23"/>
        <v>2513</v>
      </c>
      <c r="C1536" s="158" t="s">
        <v>4254</v>
      </c>
      <c r="D1536" s="158" t="s">
        <v>667</v>
      </c>
      <c r="E1536" s="108"/>
      <c r="F1536" s="108"/>
    </row>
    <row r="1537" spans="1:6" x14ac:dyDescent="0.55000000000000004">
      <c r="A1537" s="108" t="s">
        <v>4255</v>
      </c>
      <c r="B1537" s="108">
        <f t="shared" si="23"/>
        <v>2515</v>
      </c>
      <c r="C1537" s="158" t="s">
        <v>4256</v>
      </c>
      <c r="D1537" s="158" t="s">
        <v>667</v>
      </c>
      <c r="E1537" s="108"/>
      <c r="F1537" s="108"/>
    </row>
    <row r="1538" spans="1:6" x14ac:dyDescent="0.55000000000000004">
      <c r="A1538" s="108" t="s">
        <v>4257</v>
      </c>
      <c r="B1538" s="108">
        <f t="shared" si="23"/>
        <v>2516</v>
      </c>
      <c r="C1538" s="158" t="s">
        <v>4258</v>
      </c>
      <c r="D1538" s="158" t="s">
        <v>667</v>
      </c>
      <c r="E1538" s="108"/>
      <c r="F1538" s="108"/>
    </row>
    <row r="1539" spans="1:6" x14ac:dyDescent="0.55000000000000004">
      <c r="A1539" s="108" t="s">
        <v>4259</v>
      </c>
      <c r="B1539" s="108">
        <f t="shared" ref="B1539:B1602" si="24">VALUE(RIGHT(A1539,4))</f>
        <v>2517</v>
      </c>
      <c r="C1539" s="158" t="s">
        <v>4260</v>
      </c>
      <c r="D1539" s="158" t="s">
        <v>667</v>
      </c>
      <c r="E1539" s="108"/>
      <c r="F1539" s="108"/>
    </row>
    <row r="1540" spans="1:6" x14ac:dyDescent="0.55000000000000004">
      <c r="A1540" s="108" t="s">
        <v>4261</v>
      </c>
      <c r="B1540" s="108">
        <f t="shared" si="24"/>
        <v>2557</v>
      </c>
      <c r="C1540" s="158" t="s">
        <v>4262</v>
      </c>
      <c r="D1540" s="158" t="s">
        <v>667</v>
      </c>
      <c r="E1540" s="108"/>
      <c r="F1540" s="108"/>
    </row>
    <row r="1541" spans="1:6" x14ac:dyDescent="0.55000000000000004">
      <c r="A1541" s="108" t="s">
        <v>4263</v>
      </c>
      <c r="B1541" s="108">
        <f t="shared" si="24"/>
        <v>2519</v>
      </c>
      <c r="C1541" s="158" t="s">
        <v>4264</v>
      </c>
      <c r="D1541" s="158" t="s">
        <v>667</v>
      </c>
      <c r="E1541" s="108"/>
      <c r="F1541" s="108"/>
    </row>
    <row r="1542" spans="1:6" x14ac:dyDescent="0.55000000000000004">
      <c r="A1542" s="108" t="s">
        <v>4265</v>
      </c>
      <c r="B1542" s="108">
        <f t="shared" si="24"/>
        <v>2523</v>
      </c>
      <c r="C1542" s="158" t="s">
        <v>4266</v>
      </c>
      <c r="D1542" s="158" t="s">
        <v>667</v>
      </c>
      <c r="E1542" s="108"/>
      <c r="F1542" s="108"/>
    </row>
    <row r="1543" spans="1:6" x14ac:dyDescent="0.55000000000000004">
      <c r="A1543" s="108" t="s">
        <v>4267</v>
      </c>
      <c r="B1543" s="108">
        <f t="shared" si="24"/>
        <v>2524</v>
      </c>
      <c r="C1543" s="158" t="s">
        <v>4268</v>
      </c>
      <c r="D1543" s="158" t="s">
        <v>667</v>
      </c>
      <c r="E1543" s="108"/>
      <c r="F1543" s="108"/>
    </row>
    <row r="1544" spans="1:6" x14ac:dyDescent="0.55000000000000004">
      <c r="A1544" s="108" t="s">
        <v>4269</v>
      </c>
      <c r="B1544" s="108">
        <f t="shared" si="24"/>
        <v>2528</v>
      </c>
      <c r="C1544" s="158" t="s">
        <v>4270</v>
      </c>
      <c r="D1544" s="158" t="s">
        <v>667</v>
      </c>
      <c r="E1544" s="108"/>
      <c r="F1544" s="108"/>
    </row>
    <row r="1545" spans="1:6" x14ac:dyDescent="0.55000000000000004">
      <c r="A1545" s="108" t="s">
        <v>4271</v>
      </c>
      <c r="B1545" s="108">
        <f t="shared" si="24"/>
        <v>2462</v>
      </c>
      <c r="C1545" s="158" t="s">
        <v>4272</v>
      </c>
      <c r="D1545" s="158" t="s">
        <v>667</v>
      </c>
      <c r="E1545" s="108"/>
      <c r="F1545" s="108"/>
    </row>
    <row r="1546" spans="1:6" x14ac:dyDescent="0.55000000000000004">
      <c r="A1546" s="108" t="s">
        <v>4273</v>
      </c>
      <c r="B1546" s="108">
        <f t="shared" si="24"/>
        <v>2530</v>
      </c>
      <c r="C1546" s="158" t="s">
        <v>4274</v>
      </c>
      <c r="D1546" s="158" t="s">
        <v>667</v>
      </c>
      <c r="E1546" s="108"/>
      <c r="F1546" s="108"/>
    </row>
    <row r="1547" spans="1:6" x14ac:dyDescent="0.55000000000000004">
      <c r="A1547" s="108" t="s">
        <v>4275</v>
      </c>
      <c r="B1547" s="108">
        <f t="shared" si="24"/>
        <v>2558</v>
      </c>
      <c r="C1547" s="158" t="s">
        <v>4276</v>
      </c>
      <c r="D1547" s="158" t="s">
        <v>667</v>
      </c>
      <c r="E1547" s="108"/>
      <c r="F1547" s="108"/>
    </row>
    <row r="1548" spans="1:6" x14ac:dyDescent="0.55000000000000004">
      <c r="A1548" s="108" t="s">
        <v>4277</v>
      </c>
      <c r="B1548" s="108">
        <f t="shared" si="24"/>
        <v>2531</v>
      </c>
      <c r="C1548" s="158" t="s">
        <v>4278</v>
      </c>
      <c r="D1548" s="158" t="s">
        <v>667</v>
      </c>
      <c r="E1548" s="108"/>
      <c r="F1548" s="108"/>
    </row>
    <row r="1549" spans="1:6" x14ac:dyDescent="0.55000000000000004">
      <c r="A1549" s="108" t="s">
        <v>4279</v>
      </c>
      <c r="B1549" s="108">
        <f t="shared" si="24"/>
        <v>3098</v>
      </c>
      <c r="C1549" s="158" t="s">
        <v>4280</v>
      </c>
      <c r="D1549" s="158" t="s">
        <v>667</v>
      </c>
      <c r="E1549" s="108"/>
      <c r="F1549" s="108"/>
    </row>
    <row r="1550" spans="1:6" x14ac:dyDescent="0.55000000000000004">
      <c r="A1550" s="108" t="s">
        <v>4281</v>
      </c>
      <c r="B1550" s="108">
        <f t="shared" si="24"/>
        <v>2536</v>
      </c>
      <c r="C1550" s="158" t="s">
        <v>4282</v>
      </c>
      <c r="D1550" s="158" t="s">
        <v>667</v>
      </c>
      <c r="E1550" s="108"/>
      <c r="F1550" s="108"/>
    </row>
    <row r="1551" spans="1:6" x14ac:dyDescent="0.55000000000000004">
      <c r="A1551" s="108" t="s">
        <v>4283</v>
      </c>
      <c r="B1551" s="108">
        <f t="shared" si="24"/>
        <v>2537</v>
      </c>
      <c r="C1551" s="158" t="s">
        <v>4284</v>
      </c>
      <c r="D1551" s="158" t="s">
        <v>667</v>
      </c>
      <c r="E1551" s="108"/>
      <c r="F1551" s="108"/>
    </row>
    <row r="1552" spans="1:6" x14ac:dyDescent="0.55000000000000004">
      <c r="A1552" s="108" t="s">
        <v>4285</v>
      </c>
      <c r="B1552" s="108">
        <f t="shared" si="24"/>
        <v>2538</v>
      </c>
      <c r="C1552" s="158" t="s">
        <v>4286</v>
      </c>
      <c r="D1552" s="158" t="s">
        <v>667</v>
      </c>
      <c r="E1552" s="108"/>
      <c r="F1552" s="108"/>
    </row>
    <row r="1553" spans="1:6" x14ac:dyDescent="0.55000000000000004">
      <c r="A1553" s="108" t="s">
        <v>4287</v>
      </c>
      <c r="B1553" s="108">
        <f t="shared" si="24"/>
        <v>2540</v>
      </c>
      <c r="C1553" s="158" t="s">
        <v>4288</v>
      </c>
      <c r="D1553" s="158" t="s">
        <v>667</v>
      </c>
      <c r="E1553" s="108"/>
      <c r="F1553" s="108"/>
    </row>
    <row r="1554" spans="1:6" x14ac:dyDescent="0.55000000000000004">
      <c r="A1554" s="108" t="s">
        <v>4289</v>
      </c>
      <c r="B1554" s="108">
        <f t="shared" si="24"/>
        <v>2541</v>
      </c>
      <c r="C1554" s="158" t="s">
        <v>4290</v>
      </c>
      <c r="D1554" s="158" t="s">
        <v>667</v>
      </c>
      <c r="E1554" s="108"/>
      <c r="F1554" s="108"/>
    </row>
    <row r="1555" spans="1:6" x14ac:dyDescent="0.55000000000000004">
      <c r="A1555" s="108" t="s">
        <v>4291</v>
      </c>
      <c r="B1555" s="108">
        <f t="shared" si="24"/>
        <v>2542</v>
      </c>
      <c r="C1555" s="158" t="s">
        <v>4292</v>
      </c>
      <c r="D1555" s="158" t="s">
        <v>667</v>
      </c>
      <c r="E1555" s="108"/>
      <c r="F1555" s="108"/>
    </row>
    <row r="1556" spans="1:6" x14ac:dyDescent="0.55000000000000004">
      <c r="A1556" s="108" t="s">
        <v>4293</v>
      </c>
      <c r="B1556" s="108">
        <f t="shared" si="24"/>
        <v>2544</v>
      </c>
      <c r="C1556" s="158" t="s">
        <v>4294</v>
      </c>
      <c r="D1556" s="158" t="s">
        <v>667</v>
      </c>
      <c r="E1556" s="108"/>
      <c r="F1556" s="108"/>
    </row>
    <row r="1557" spans="1:6" x14ac:dyDescent="0.55000000000000004">
      <c r="A1557" s="108" t="s">
        <v>4295</v>
      </c>
      <c r="B1557" s="108">
        <f t="shared" si="24"/>
        <v>2545</v>
      </c>
      <c r="C1557" s="158" t="s">
        <v>4296</v>
      </c>
      <c r="D1557" s="158" t="s">
        <v>667</v>
      </c>
      <c r="E1557" s="108"/>
      <c r="F1557" s="108"/>
    </row>
    <row r="1558" spans="1:6" x14ac:dyDescent="0.55000000000000004">
      <c r="A1558" s="108" t="s">
        <v>4297</v>
      </c>
      <c r="B1558" s="108">
        <f t="shared" si="24"/>
        <v>2546</v>
      </c>
      <c r="C1558" s="158" t="s">
        <v>4298</v>
      </c>
      <c r="D1558" s="158" t="s">
        <v>667</v>
      </c>
      <c r="E1558" s="108"/>
      <c r="F1558" s="108"/>
    </row>
    <row r="1559" spans="1:6" x14ac:dyDescent="0.55000000000000004">
      <c r="A1559" s="108" t="s">
        <v>4299</v>
      </c>
      <c r="B1559" s="108">
        <f t="shared" si="24"/>
        <v>2547</v>
      </c>
      <c r="C1559" s="158" t="s">
        <v>4300</v>
      </c>
      <c r="D1559" s="158" t="s">
        <v>667</v>
      </c>
      <c r="E1559" s="108"/>
      <c r="F1559" s="108"/>
    </row>
    <row r="1560" spans="1:6" x14ac:dyDescent="0.55000000000000004">
      <c r="A1560" s="108" t="s">
        <v>4301</v>
      </c>
      <c r="B1560" s="108">
        <f t="shared" si="24"/>
        <v>2549</v>
      </c>
      <c r="C1560" s="158" t="s">
        <v>1578</v>
      </c>
      <c r="D1560" s="158" t="s">
        <v>667</v>
      </c>
      <c r="E1560" s="108"/>
      <c r="F1560" s="108"/>
    </row>
    <row r="1561" spans="1:6" x14ac:dyDescent="0.55000000000000004">
      <c r="A1561" s="108" t="s">
        <v>4302</v>
      </c>
      <c r="B1561" s="108">
        <f t="shared" si="24"/>
        <v>2550</v>
      </c>
      <c r="C1561" s="158" t="s">
        <v>4303</v>
      </c>
      <c r="D1561" s="158" t="s">
        <v>667</v>
      </c>
      <c r="E1561" s="108"/>
      <c r="F1561" s="108"/>
    </row>
    <row r="1562" spans="1:6" x14ac:dyDescent="0.55000000000000004">
      <c r="A1562" s="108" t="s">
        <v>4304</v>
      </c>
      <c r="B1562" s="108">
        <f t="shared" si="24"/>
        <v>2553</v>
      </c>
      <c r="C1562" s="158" t="s">
        <v>4305</v>
      </c>
      <c r="D1562" s="158" t="s">
        <v>667</v>
      </c>
      <c r="E1562" s="108"/>
      <c r="F1562" s="108"/>
    </row>
    <row r="1563" spans="1:6" x14ac:dyDescent="0.55000000000000004">
      <c r="A1563" s="108" t="s">
        <v>4306</v>
      </c>
      <c r="B1563" s="108">
        <f t="shared" si="24"/>
        <v>2554</v>
      </c>
      <c r="C1563" s="158" t="s">
        <v>4307</v>
      </c>
      <c r="D1563" s="158" t="s">
        <v>667</v>
      </c>
      <c r="E1563" s="108"/>
      <c r="F1563" s="108"/>
    </row>
    <row r="1564" spans="1:6" x14ac:dyDescent="0.55000000000000004">
      <c r="A1564" s="108" t="s">
        <v>4308</v>
      </c>
      <c r="B1564" s="108">
        <f t="shared" si="24"/>
        <v>2555</v>
      </c>
      <c r="C1564" s="158" t="s">
        <v>4309</v>
      </c>
      <c r="D1564" s="158" t="s">
        <v>667</v>
      </c>
      <c r="E1564" s="108"/>
      <c r="F1564" s="108"/>
    </row>
    <row r="1565" spans="1:6" x14ac:dyDescent="0.55000000000000004">
      <c r="A1565" s="108" t="s">
        <v>4310</v>
      </c>
      <c r="B1565" s="108">
        <f t="shared" si="24"/>
        <v>1073</v>
      </c>
      <c r="C1565" s="158" t="s">
        <v>4311</v>
      </c>
      <c r="D1565" s="158" t="s">
        <v>674</v>
      </c>
      <c r="E1565" s="108"/>
      <c r="F1565" s="108"/>
    </row>
    <row r="1566" spans="1:6" x14ac:dyDescent="0.55000000000000004">
      <c r="A1566" s="108" t="s">
        <v>4312</v>
      </c>
      <c r="B1566" s="108">
        <f t="shared" si="24"/>
        <v>3695</v>
      </c>
      <c r="C1566" s="158" t="s">
        <v>4313</v>
      </c>
      <c r="D1566" s="158" t="s">
        <v>674</v>
      </c>
      <c r="E1566" s="108"/>
      <c r="F1566" s="108"/>
    </row>
    <row r="1567" spans="1:6" x14ac:dyDescent="0.55000000000000004">
      <c r="A1567" s="108" t="s">
        <v>4314</v>
      </c>
      <c r="B1567" s="108">
        <f t="shared" si="24"/>
        <v>242</v>
      </c>
      <c r="C1567" s="158" t="s">
        <v>4315</v>
      </c>
      <c r="D1567" s="158" t="s">
        <v>674</v>
      </c>
      <c r="E1567" s="108"/>
      <c r="F1567" s="108"/>
    </row>
    <row r="1568" spans="1:6" x14ac:dyDescent="0.55000000000000004">
      <c r="A1568" s="108" t="s">
        <v>4316</v>
      </c>
      <c r="B1568" s="108">
        <f t="shared" si="24"/>
        <v>1082</v>
      </c>
      <c r="C1568" s="158" t="s">
        <v>4317</v>
      </c>
      <c r="D1568" s="158" t="s">
        <v>674</v>
      </c>
      <c r="E1568" s="108"/>
      <c r="F1568" s="108"/>
    </row>
    <row r="1569" spans="1:6" x14ac:dyDescent="0.55000000000000004">
      <c r="A1569" s="108" t="s">
        <v>4318</v>
      </c>
      <c r="B1569" s="108">
        <f t="shared" si="24"/>
        <v>1083</v>
      </c>
      <c r="C1569" s="158" t="s">
        <v>4319</v>
      </c>
      <c r="D1569" s="158" t="s">
        <v>674</v>
      </c>
      <c r="E1569" s="108"/>
      <c r="F1569" s="108"/>
    </row>
    <row r="1570" spans="1:6" x14ac:dyDescent="0.55000000000000004">
      <c r="A1570" s="108" t="s">
        <v>4320</v>
      </c>
      <c r="B1570" s="108">
        <f t="shared" si="24"/>
        <v>1085</v>
      </c>
      <c r="C1570" s="158" t="s">
        <v>4321</v>
      </c>
      <c r="D1570" s="158" t="s">
        <v>674</v>
      </c>
      <c r="E1570" s="108"/>
      <c r="F1570" s="108"/>
    </row>
    <row r="1571" spans="1:6" x14ac:dyDescent="0.55000000000000004">
      <c r="A1571" s="108" t="s">
        <v>4322</v>
      </c>
      <c r="B1571" s="108">
        <f t="shared" si="24"/>
        <v>1090</v>
      </c>
      <c r="C1571" s="158" t="s">
        <v>4323</v>
      </c>
      <c r="D1571" s="158" t="s">
        <v>674</v>
      </c>
      <c r="E1571" s="108"/>
      <c r="F1571" s="108"/>
    </row>
    <row r="1572" spans="1:6" x14ac:dyDescent="0.55000000000000004">
      <c r="A1572" s="108" t="s">
        <v>4324</v>
      </c>
      <c r="B1572" s="108">
        <f t="shared" si="24"/>
        <v>232</v>
      </c>
      <c r="C1572" s="158" t="s">
        <v>4325</v>
      </c>
      <c r="D1572" s="158" t="s">
        <v>674</v>
      </c>
      <c r="E1572" s="108"/>
      <c r="F1572" s="108"/>
    </row>
    <row r="1573" spans="1:6" x14ac:dyDescent="0.55000000000000004">
      <c r="A1573" s="108" t="s">
        <v>4326</v>
      </c>
      <c r="B1573" s="108">
        <f t="shared" si="24"/>
        <v>1091</v>
      </c>
      <c r="C1573" s="158" t="s">
        <v>4327</v>
      </c>
      <c r="D1573" s="158" t="s">
        <v>674</v>
      </c>
      <c r="E1573" s="108"/>
      <c r="F1573" s="108"/>
    </row>
    <row r="1574" spans="1:6" x14ac:dyDescent="0.55000000000000004">
      <c r="A1574" s="108" t="s">
        <v>4328</v>
      </c>
      <c r="B1574" s="108">
        <f t="shared" si="24"/>
        <v>1094</v>
      </c>
      <c r="C1574" s="158" t="s">
        <v>4329</v>
      </c>
      <c r="D1574" s="158" t="s">
        <v>674</v>
      </c>
      <c r="E1574" s="108"/>
      <c r="F1574" s="108"/>
    </row>
    <row r="1575" spans="1:6" x14ac:dyDescent="0.55000000000000004">
      <c r="A1575" s="108" t="s">
        <v>4330</v>
      </c>
      <c r="B1575" s="108">
        <f t="shared" si="24"/>
        <v>1086</v>
      </c>
      <c r="C1575" s="158" t="s">
        <v>4331</v>
      </c>
      <c r="D1575" s="158" t="s">
        <v>674</v>
      </c>
      <c r="E1575" s="108"/>
      <c r="F1575" s="108"/>
    </row>
    <row r="1576" spans="1:6" x14ac:dyDescent="0.55000000000000004">
      <c r="A1576" s="108" t="s">
        <v>4332</v>
      </c>
      <c r="B1576" s="108">
        <f t="shared" si="24"/>
        <v>233</v>
      </c>
      <c r="C1576" s="158" t="s">
        <v>4333</v>
      </c>
      <c r="D1576" s="158" t="s">
        <v>674</v>
      </c>
      <c r="E1576" s="108"/>
      <c r="F1576" s="108"/>
    </row>
    <row r="1577" spans="1:6" x14ac:dyDescent="0.55000000000000004">
      <c r="A1577" s="108" t="s">
        <v>4334</v>
      </c>
      <c r="B1577" s="108">
        <f t="shared" si="24"/>
        <v>1095</v>
      </c>
      <c r="C1577" s="158" t="s">
        <v>4335</v>
      </c>
      <c r="D1577" s="158" t="s">
        <v>674</v>
      </c>
      <c r="E1577" s="108"/>
      <c r="F1577" s="108"/>
    </row>
    <row r="1578" spans="1:6" x14ac:dyDescent="0.55000000000000004">
      <c r="A1578" s="108" t="s">
        <v>4336</v>
      </c>
      <c r="B1578" s="108">
        <f t="shared" si="24"/>
        <v>1097</v>
      </c>
      <c r="C1578" s="158" t="s">
        <v>4337</v>
      </c>
      <c r="D1578" s="158" t="s">
        <v>674</v>
      </c>
      <c r="E1578" s="108"/>
      <c r="F1578" s="108"/>
    </row>
    <row r="1579" spans="1:6" x14ac:dyDescent="0.55000000000000004">
      <c r="A1579" s="108" t="s">
        <v>4338</v>
      </c>
      <c r="B1579" s="108">
        <f t="shared" si="24"/>
        <v>1098</v>
      </c>
      <c r="C1579" s="158" t="s">
        <v>4339</v>
      </c>
      <c r="D1579" s="158" t="s">
        <v>674</v>
      </c>
      <c r="E1579" s="108"/>
      <c r="F1579" s="108"/>
    </row>
    <row r="1580" spans="1:6" x14ac:dyDescent="0.55000000000000004">
      <c r="A1580" s="108" t="s">
        <v>4340</v>
      </c>
      <c r="B1580" s="108">
        <f t="shared" si="24"/>
        <v>1099</v>
      </c>
      <c r="C1580" s="158" t="s">
        <v>4341</v>
      </c>
      <c r="D1580" s="158" t="s">
        <v>674</v>
      </c>
      <c r="E1580" s="108"/>
      <c r="F1580" s="108"/>
    </row>
    <row r="1581" spans="1:6" x14ac:dyDescent="0.55000000000000004">
      <c r="A1581" s="108" t="s">
        <v>4342</v>
      </c>
      <c r="B1581" s="108">
        <f t="shared" si="24"/>
        <v>1100</v>
      </c>
      <c r="C1581" s="158" t="s">
        <v>4343</v>
      </c>
      <c r="D1581" s="158" t="s">
        <v>674</v>
      </c>
      <c r="E1581" s="108"/>
      <c r="F1581" s="108"/>
    </row>
    <row r="1582" spans="1:6" x14ac:dyDescent="0.55000000000000004">
      <c r="A1582" s="108" t="s">
        <v>4344</v>
      </c>
      <c r="B1582" s="108">
        <f t="shared" si="24"/>
        <v>1102</v>
      </c>
      <c r="C1582" s="158" t="s">
        <v>4345</v>
      </c>
      <c r="D1582" s="158" t="s">
        <v>674</v>
      </c>
      <c r="E1582" s="108"/>
      <c r="F1582" s="108"/>
    </row>
    <row r="1583" spans="1:6" x14ac:dyDescent="0.55000000000000004">
      <c r="A1583" s="108" t="s">
        <v>4346</v>
      </c>
      <c r="B1583" s="108">
        <f t="shared" si="24"/>
        <v>1104</v>
      </c>
      <c r="C1583" s="158" t="s">
        <v>4347</v>
      </c>
      <c r="D1583" s="158" t="s">
        <v>674</v>
      </c>
      <c r="E1583" s="108"/>
      <c r="F1583" s="108"/>
    </row>
    <row r="1584" spans="1:6" x14ac:dyDescent="0.55000000000000004">
      <c r="A1584" s="108" t="s">
        <v>4348</v>
      </c>
      <c r="B1584" s="108">
        <f t="shared" si="24"/>
        <v>1108</v>
      </c>
      <c r="C1584" s="158" t="s">
        <v>4349</v>
      </c>
      <c r="D1584" s="158" t="s">
        <v>674</v>
      </c>
      <c r="E1584" s="108"/>
      <c r="F1584" s="108"/>
    </row>
    <row r="1585" spans="1:6" x14ac:dyDescent="0.55000000000000004">
      <c r="A1585" s="108" t="s">
        <v>4350</v>
      </c>
      <c r="B1585" s="108">
        <f t="shared" si="24"/>
        <v>1110</v>
      </c>
      <c r="C1585" s="158" t="s">
        <v>4351</v>
      </c>
      <c r="D1585" s="158" t="s">
        <v>674</v>
      </c>
      <c r="E1585" s="108"/>
      <c r="F1585" s="108"/>
    </row>
    <row r="1586" spans="1:6" x14ac:dyDescent="0.55000000000000004">
      <c r="A1586" s="108" t="s">
        <v>4352</v>
      </c>
      <c r="B1586" s="108">
        <f t="shared" si="24"/>
        <v>1111</v>
      </c>
      <c r="C1586" s="158" t="s">
        <v>4353</v>
      </c>
      <c r="D1586" s="158" t="s">
        <v>674</v>
      </c>
      <c r="E1586" s="108"/>
      <c r="F1586" s="108"/>
    </row>
    <row r="1587" spans="1:6" x14ac:dyDescent="0.55000000000000004">
      <c r="A1587" s="108" t="s">
        <v>4354</v>
      </c>
      <c r="B1587" s="108">
        <f t="shared" si="24"/>
        <v>1112</v>
      </c>
      <c r="C1587" s="158" t="s">
        <v>4355</v>
      </c>
      <c r="D1587" s="158" t="s">
        <v>674</v>
      </c>
      <c r="E1587" s="108"/>
      <c r="F1587" s="108"/>
    </row>
    <row r="1588" spans="1:6" x14ac:dyDescent="0.55000000000000004">
      <c r="A1588" s="108" t="s">
        <v>4356</v>
      </c>
      <c r="B1588" s="108">
        <f t="shared" si="24"/>
        <v>235</v>
      </c>
      <c r="C1588" s="158" t="s">
        <v>4357</v>
      </c>
      <c r="D1588" s="158" t="s">
        <v>674</v>
      </c>
      <c r="E1588" s="108"/>
      <c r="F1588" s="108"/>
    </row>
    <row r="1589" spans="1:6" x14ac:dyDescent="0.55000000000000004">
      <c r="A1589" s="108" t="s">
        <v>4358</v>
      </c>
      <c r="B1589" s="108">
        <f t="shared" si="24"/>
        <v>1114</v>
      </c>
      <c r="C1589" s="158" t="s">
        <v>4359</v>
      </c>
      <c r="D1589" s="158" t="s">
        <v>674</v>
      </c>
      <c r="E1589" s="108"/>
      <c r="F1589" s="108"/>
    </row>
    <row r="1590" spans="1:6" x14ac:dyDescent="0.55000000000000004">
      <c r="A1590" s="108" t="s">
        <v>4360</v>
      </c>
      <c r="B1590" s="108">
        <f t="shared" si="24"/>
        <v>1116</v>
      </c>
      <c r="C1590" s="158" t="s">
        <v>4361</v>
      </c>
      <c r="D1590" s="158" t="s">
        <v>674</v>
      </c>
      <c r="E1590" s="108"/>
      <c r="F1590" s="108"/>
    </row>
    <row r="1591" spans="1:6" x14ac:dyDescent="0.55000000000000004">
      <c r="A1591" s="108" t="s">
        <v>4362</v>
      </c>
      <c r="B1591" s="108">
        <f t="shared" si="24"/>
        <v>1221</v>
      </c>
      <c r="C1591" s="158" t="s">
        <v>4363</v>
      </c>
      <c r="D1591" s="158" t="s">
        <v>674</v>
      </c>
      <c r="E1591" s="108"/>
      <c r="F1591" s="108"/>
    </row>
    <row r="1592" spans="1:6" x14ac:dyDescent="0.55000000000000004">
      <c r="A1592" s="108" t="s">
        <v>4364</v>
      </c>
      <c r="B1592" s="108">
        <f t="shared" si="24"/>
        <v>1117</v>
      </c>
      <c r="C1592" s="158" t="s">
        <v>4365</v>
      </c>
      <c r="D1592" s="158" t="s">
        <v>674</v>
      </c>
      <c r="E1592" s="108"/>
      <c r="F1592" s="108"/>
    </row>
    <row r="1593" spans="1:6" x14ac:dyDescent="0.55000000000000004">
      <c r="A1593" s="108" t="s">
        <v>4366</v>
      </c>
      <c r="B1593" s="108">
        <f t="shared" si="24"/>
        <v>1119</v>
      </c>
      <c r="C1593" s="158" t="s">
        <v>4367</v>
      </c>
      <c r="D1593" s="158" t="s">
        <v>674</v>
      </c>
      <c r="E1593" s="108"/>
      <c r="F1593" s="108"/>
    </row>
    <row r="1594" spans="1:6" x14ac:dyDescent="0.55000000000000004">
      <c r="A1594" s="108" t="s">
        <v>4368</v>
      </c>
      <c r="B1594" s="108">
        <f t="shared" si="24"/>
        <v>1124</v>
      </c>
      <c r="C1594" s="158" t="s">
        <v>4369</v>
      </c>
      <c r="D1594" s="158" t="s">
        <v>674</v>
      </c>
      <c r="E1594" s="108"/>
      <c r="F1594" s="108"/>
    </row>
    <row r="1595" spans="1:6" x14ac:dyDescent="0.55000000000000004">
      <c r="A1595" s="108" t="s">
        <v>4370</v>
      </c>
      <c r="B1595" s="108">
        <f t="shared" si="24"/>
        <v>1125</v>
      </c>
      <c r="C1595" s="158" t="s">
        <v>4371</v>
      </c>
      <c r="D1595" s="158" t="s">
        <v>674</v>
      </c>
      <c r="E1595" s="108"/>
      <c r="F1595" s="108"/>
    </row>
    <row r="1596" spans="1:6" x14ac:dyDescent="0.55000000000000004">
      <c r="A1596" s="108" t="s">
        <v>4372</v>
      </c>
      <c r="B1596" s="108">
        <f t="shared" si="24"/>
        <v>1126</v>
      </c>
      <c r="C1596" s="158" t="s">
        <v>4373</v>
      </c>
      <c r="D1596" s="158" t="s">
        <v>674</v>
      </c>
      <c r="E1596" s="108"/>
      <c r="F1596" s="108"/>
    </row>
    <row r="1597" spans="1:6" x14ac:dyDescent="0.55000000000000004">
      <c r="A1597" s="108" t="s">
        <v>4374</v>
      </c>
      <c r="B1597" s="108">
        <f t="shared" si="24"/>
        <v>1214</v>
      </c>
      <c r="C1597" s="158" t="s">
        <v>4375</v>
      </c>
      <c r="D1597" s="158" t="s">
        <v>674</v>
      </c>
      <c r="E1597" s="108"/>
      <c r="F1597" s="108"/>
    </row>
    <row r="1598" spans="1:6" x14ac:dyDescent="0.55000000000000004">
      <c r="A1598" s="108" t="s">
        <v>4376</v>
      </c>
      <c r="B1598" s="108">
        <f t="shared" si="24"/>
        <v>1129</v>
      </c>
      <c r="C1598" s="158" t="s">
        <v>4377</v>
      </c>
      <c r="D1598" s="158" t="s">
        <v>674</v>
      </c>
      <c r="E1598" s="108"/>
      <c r="F1598" s="108"/>
    </row>
    <row r="1599" spans="1:6" x14ac:dyDescent="0.55000000000000004">
      <c r="A1599" s="108" t="s">
        <v>4378</v>
      </c>
      <c r="B1599" s="108">
        <f t="shared" si="24"/>
        <v>1130</v>
      </c>
      <c r="C1599" s="158" t="s">
        <v>4379</v>
      </c>
      <c r="D1599" s="158" t="s">
        <v>674</v>
      </c>
      <c r="E1599" s="108"/>
      <c r="F1599" s="108"/>
    </row>
    <row r="1600" spans="1:6" x14ac:dyDescent="0.55000000000000004">
      <c r="A1600" s="108" t="s">
        <v>4380</v>
      </c>
      <c r="B1600" s="108">
        <f t="shared" si="24"/>
        <v>1131</v>
      </c>
      <c r="C1600" s="158" t="s">
        <v>4381</v>
      </c>
      <c r="D1600" s="158" t="s">
        <v>674</v>
      </c>
      <c r="E1600" s="108"/>
      <c r="F1600" s="108"/>
    </row>
    <row r="1601" spans="1:6" x14ac:dyDescent="0.55000000000000004">
      <c r="A1601" s="108" t="s">
        <v>4382</v>
      </c>
      <c r="B1601" s="108">
        <f t="shared" si="24"/>
        <v>1218</v>
      </c>
      <c r="C1601" s="158" t="s">
        <v>4383</v>
      </c>
      <c r="D1601" s="158" t="s">
        <v>674</v>
      </c>
      <c r="E1601" s="108"/>
      <c r="F1601" s="108"/>
    </row>
    <row r="1602" spans="1:6" x14ac:dyDescent="0.55000000000000004">
      <c r="A1602" s="108" t="s">
        <v>4384</v>
      </c>
      <c r="B1602" s="108">
        <f t="shared" si="24"/>
        <v>1135</v>
      </c>
      <c r="C1602" s="158" t="s">
        <v>4385</v>
      </c>
      <c r="D1602" s="158" t="s">
        <v>674</v>
      </c>
      <c r="E1602" s="108"/>
      <c r="F1602" s="108"/>
    </row>
    <row r="1603" spans="1:6" x14ac:dyDescent="0.55000000000000004">
      <c r="A1603" s="108" t="s">
        <v>4386</v>
      </c>
      <c r="B1603" s="108">
        <f t="shared" ref="B1603:B1666" si="25">VALUE(RIGHT(A1603,4))</f>
        <v>1120</v>
      </c>
      <c r="C1603" s="158" t="s">
        <v>4387</v>
      </c>
      <c r="D1603" s="158" t="s">
        <v>674</v>
      </c>
      <c r="E1603" s="108"/>
      <c r="F1603" s="108"/>
    </row>
    <row r="1604" spans="1:6" x14ac:dyDescent="0.55000000000000004">
      <c r="A1604" s="108" t="s">
        <v>4388</v>
      </c>
      <c r="B1604" s="108">
        <f t="shared" si="25"/>
        <v>1136</v>
      </c>
      <c r="C1604" s="158" t="s">
        <v>4389</v>
      </c>
      <c r="D1604" s="158" t="s">
        <v>674</v>
      </c>
      <c r="E1604" s="108"/>
      <c r="F1604" s="108"/>
    </row>
    <row r="1605" spans="1:6" x14ac:dyDescent="0.55000000000000004">
      <c r="A1605" s="108" t="s">
        <v>4390</v>
      </c>
      <c r="B1605" s="108">
        <f t="shared" si="25"/>
        <v>1216</v>
      </c>
      <c r="C1605" s="158" t="s">
        <v>4391</v>
      </c>
      <c r="D1605" s="158" t="s">
        <v>674</v>
      </c>
      <c r="E1605" s="108"/>
      <c r="F1605" s="108"/>
    </row>
    <row r="1606" spans="1:6" x14ac:dyDescent="0.55000000000000004">
      <c r="A1606" s="108" t="s">
        <v>4392</v>
      </c>
      <c r="B1606" s="108">
        <f t="shared" si="25"/>
        <v>1138</v>
      </c>
      <c r="C1606" s="158" t="s">
        <v>4393</v>
      </c>
      <c r="D1606" s="158" t="s">
        <v>674</v>
      </c>
      <c r="E1606" s="108"/>
      <c r="F1606" s="108"/>
    </row>
    <row r="1607" spans="1:6" x14ac:dyDescent="0.55000000000000004">
      <c r="A1607" s="108" t="s">
        <v>4394</v>
      </c>
      <c r="B1607" s="108">
        <f t="shared" si="25"/>
        <v>1140</v>
      </c>
      <c r="C1607" s="158" t="s">
        <v>4395</v>
      </c>
      <c r="D1607" s="158" t="s">
        <v>674</v>
      </c>
      <c r="E1607" s="108"/>
      <c r="F1607" s="108"/>
    </row>
    <row r="1608" spans="1:6" x14ac:dyDescent="0.55000000000000004">
      <c r="A1608" s="108" t="s">
        <v>4396</v>
      </c>
      <c r="B1608" s="108">
        <f t="shared" si="25"/>
        <v>1219</v>
      </c>
      <c r="C1608" s="158" t="s">
        <v>4397</v>
      </c>
      <c r="D1608" s="158" t="s">
        <v>674</v>
      </c>
      <c r="E1608" s="108"/>
      <c r="F1608" s="108"/>
    </row>
    <row r="1609" spans="1:6" x14ac:dyDescent="0.55000000000000004">
      <c r="A1609" s="108" t="s">
        <v>4398</v>
      </c>
      <c r="B1609" s="108">
        <f t="shared" si="25"/>
        <v>1142</v>
      </c>
      <c r="C1609" s="158" t="s">
        <v>4399</v>
      </c>
      <c r="D1609" s="158" t="s">
        <v>674</v>
      </c>
      <c r="E1609" s="108"/>
      <c r="F1609" s="108"/>
    </row>
    <row r="1610" spans="1:6" x14ac:dyDescent="0.55000000000000004">
      <c r="A1610" s="108" t="s">
        <v>4400</v>
      </c>
      <c r="B1610" s="108">
        <f t="shared" si="25"/>
        <v>1143</v>
      </c>
      <c r="C1610" s="158" t="s">
        <v>4401</v>
      </c>
      <c r="D1610" s="158" t="s">
        <v>674</v>
      </c>
      <c r="E1610" s="108"/>
      <c r="F1610" s="108"/>
    </row>
    <row r="1611" spans="1:6" x14ac:dyDescent="0.55000000000000004">
      <c r="A1611" s="108" t="s">
        <v>4402</v>
      </c>
      <c r="B1611" s="108">
        <f t="shared" si="25"/>
        <v>236</v>
      </c>
      <c r="C1611" s="158" t="s">
        <v>4403</v>
      </c>
      <c r="D1611" s="158" t="s">
        <v>674</v>
      </c>
      <c r="E1611" s="108"/>
      <c r="F1611" s="108"/>
    </row>
    <row r="1612" spans="1:6" x14ac:dyDescent="0.55000000000000004">
      <c r="A1612" s="108" t="s">
        <v>4404</v>
      </c>
      <c r="B1612" s="108">
        <f t="shared" si="25"/>
        <v>1145</v>
      </c>
      <c r="C1612" s="158" t="s">
        <v>4405</v>
      </c>
      <c r="D1612" s="158" t="s">
        <v>674</v>
      </c>
      <c r="E1612" s="108"/>
      <c r="F1612" s="108"/>
    </row>
    <row r="1613" spans="1:6" x14ac:dyDescent="0.55000000000000004">
      <c r="A1613" s="108" t="s">
        <v>4406</v>
      </c>
      <c r="B1613" s="108">
        <f t="shared" si="25"/>
        <v>3701</v>
      </c>
      <c r="C1613" s="158" t="s">
        <v>4407</v>
      </c>
      <c r="D1613" s="158" t="s">
        <v>674</v>
      </c>
      <c r="E1613" s="108"/>
      <c r="F1613" s="108"/>
    </row>
    <row r="1614" spans="1:6" x14ac:dyDescent="0.55000000000000004">
      <c r="A1614" s="108" t="s">
        <v>4408</v>
      </c>
      <c r="B1614" s="108">
        <f t="shared" si="25"/>
        <v>9117</v>
      </c>
      <c r="C1614" s="158" t="s">
        <v>4409</v>
      </c>
      <c r="D1614" s="158" t="s">
        <v>674</v>
      </c>
      <c r="E1614" s="108"/>
      <c r="F1614" s="108"/>
    </row>
    <row r="1615" spans="1:6" x14ac:dyDescent="0.55000000000000004">
      <c r="A1615" s="108" t="s">
        <v>4410</v>
      </c>
      <c r="B1615" s="108">
        <f t="shared" si="25"/>
        <v>1147</v>
      </c>
      <c r="C1615" s="158" t="s">
        <v>4411</v>
      </c>
      <c r="D1615" s="158" t="s">
        <v>674</v>
      </c>
      <c r="E1615" s="108"/>
      <c r="F1615" s="108"/>
    </row>
    <row r="1616" spans="1:6" x14ac:dyDescent="0.55000000000000004">
      <c r="A1616" s="108" t="s">
        <v>4412</v>
      </c>
      <c r="B1616" s="108">
        <f t="shared" si="25"/>
        <v>1209</v>
      </c>
      <c r="C1616" s="158" t="s">
        <v>4413</v>
      </c>
      <c r="D1616" s="158" t="s">
        <v>674</v>
      </c>
      <c r="E1616" s="108"/>
      <c r="F1616" s="108"/>
    </row>
    <row r="1617" spans="1:6" x14ac:dyDescent="0.55000000000000004">
      <c r="A1617" s="108" t="s">
        <v>4414</v>
      </c>
      <c r="B1617" s="108">
        <f t="shared" si="25"/>
        <v>1149</v>
      </c>
      <c r="C1617" s="158" t="s">
        <v>4415</v>
      </c>
      <c r="D1617" s="158" t="s">
        <v>674</v>
      </c>
      <c r="E1617" s="108"/>
      <c r="F1617" s="108"/>
    </row>
    <row r="1618" spans="1:6" x14ac:dyDescent="0.55000000000000004">
      <c r="A1618" s="108" t="s">
        <v>4416</v>
      </c>
      <c r="B1618" s="108">
        <f t="shared" si="25"/>
        <v>1150</v>
      </c>
      <c r="C1618" s="158" t="s">
        <v>4417</v>
      </c>
      <c r="D1618" s="158" t="s">
        <v>674</v>
      </c>
      <c r="E1618" s="108"/>
      <c r="F1618" s="108"/>
    </row>
    <row r="1619" spans="1:6" x14ac:dyDescent="0.55000000000000004">
      <c r="A1619" s="108" t="s">
        <v>4418</v>
      </c>
      <c r="B1619" s="108">
        <f t="shared" si="25"/>
        <v>1151</v>
      </c>
      <c r="C1619" s="158" t="s">
        <v>4419</v>
      </c>
      <c r="D1619" s="158" t="s">
        <v>674</v>
      </c>
      <c r="E1619" s="108"/>
      <c r="F1619" s="108"/>
    </row>
    <row r="1620" spans="1:6" x14ac:dyDescent="0.55000000000000004">
      <c r="A1620" s="108" t="s">
        <v>4420</v>
      </c>
      <c r="B1620" s="108">
        <f t="shared" si="25"/>
        <v>1152</v>
      </c>
      <c r="C1620" s="158" t="s">
        <v>4421</v>
      </c>
      <c r="D1620" s="158" t="s">
        <v>674</v>
      </c>
      <c r="E1620" s="108"/>
      <c r="F1620" s="108"/>
    </row>
    <row r="1621" spans="1:6" x14ac:dyDescent="0.55000000000000004">
      <c r="A1621" s="108" t="s">
        <v>4422</v>
      </c>
      <c r="B1621" s="108">
        <f t="shared" si="25"/>
        <v>1153</v>
      </c>
      <c r="C1621" s="158" t="s">
        <v>4423</v>
      </c>
      <c r="D1621" s="158" t="s">
        <v>674</v>
      </c>
      <c r="E1621" s="108"/>
      <c r="F1621" s="108"/>
    </row>
    <row r="1622" spans="1:6" x14ac:dyDescent="0.55000000000000004">
      <c r="A1622" s="108" t="s">
        <v>4424</v>
      </c>
      <c r="B1622" s="108">
        <f t="shared" si="25"/>
        <v>1155</v>
      </c>
      <c r="C1622" s="158" t="s">
        <v>4425</v>
      </c>
      <c r="D1622" s="158" t="s">
        <v>674</v>
      </c>
      <c r="E1622" s="108"/>
      <c r="F1622" s="108"/>
    </row>
    <row r="1623" spans="1:6" x14ac:dyDescent="0.55000000000000004">
      <c r="A1623" s="108" t="s">
        <v>4426</v>
      </c>
      <c r="B1623" s="108">
        <f t="shared" si="25"/>
        <v>1157</v>
      </c>
      <c r="C1623" s="158" t="s">
        <v>4427</v>
      </c>
      <c r="D1623" s="158" t="s">
        <v>674</v>
      </c>
      <c r="E1623" s="108"/>
      <c r="F1623" s="108"/>
    </row>
    <row r="1624" spans="1:6" x14ac:dyDescent="0.55000000000000004">
      <c r="A1624" s="108" t="s">
        <v>4428</v>
      </c>
      <c r="B1624" s="108">
        <f t="shared" si="25"/>
        <v>1115</v>
      </c>
      <c r="C1624" s="158" t="s">
        <v>4429</v>
      </c>
      <c r="D1624" s="158" t="s">
        <v>674</v>
      </c>
      <c r="E1624" s="108"/>
      <c r="F1624" s="108"/>
    </row>
    <row r="1625" spans="1:6" x14ac:dyDescent="0.55000000000000004">
      <c r="A1625" s="108" t="s">
        <v>4430</v>
      </c>
      <c r="B1625" s="108">
        <f t="shared" si="25"/>
        <v>1158</v>
      </c>
      <c r="C1625" s="158" t="s">
        <v>4431</v>
      </c>
      <c r="D1625" s="158" t="s">
        <v>674</v>
      </c>
      <c r="E1625" s="108"/>
      <c r="F1625" s="108"/>
    </row>
    <row r="1626" spans="1:6" x14ac:dyDescent="0.55000000000000004">
      <c r="A1626" s="108" t="s">
        <v>4432</v>
      </c>
      <c r="B1626" s="108">
        <f t="shared" si="25"/>
        <v>1159</v>
      </c>
      <c r="C1626" s="158" t="s">
        <v>4433</v>
      </c>
      <c r="D1626" s="158" t="s">
        <v>674</v>
      </c>
      <c r="E1626" s="108"/>
      <c r="F1626" s="108"/>
    </row>
    <row r="1627" spans="1:6" x14ac:dyDescent="0.55000000000000004">
      <c r="A1627" s="108" t="s">
        <v>4434</v>
      </c>
      <c r="B1627" s="108">
        <f t="shared" si="25"/>
        <v>1160</v>
      </c>
      <c r="C1627" s="158" t="s">
        <v>4435</v>
      </c>
      <c r="D1627" s="158" t="s">
        <v>674</v>
      </c>
      <c r="E1627" s="108"/>
      <c r="F1627" s="108"/>
    </row>
    <row r="1628" spans="1:6" x14ac:dyDescent="0.55000000000000004">
      <c r="A1628" s="108" t="s">
        <v>4436</v>
      </c>
      <c r="B1628" s="108">
        <f t="shared" si="25"/>
        <v>1161</v>
      </c>
      <c r="C1628" s="158" t="s">
        <v>4437</v>
      </c>
      <c r="D1628" s="158" t="s">
        <v>674</v>
      </c>
      <c r="E1628" s="108"/>
      <c r="F1628" s="108"/>
    </row>
    <row r="1629" spans="1:6" x14ac:dyDescent="0.55000000000000004">
      <c r="A1629" s="108" t="s">
        <v>4438</v>
      </c>
      <c r="B1629" s="108">
        <f t="shared" si="25"/>
        <v>1163</v>
      </c>
      <c r="C1629" s="158" t="s">
        <v>4439</v>
      </c>
      <c r="D1629" s="158" t="s">
        <v>674</v>
      </c>
      <c r="E1629" s="108"/>
      <c r="F1629" s="108"/>
    </row>
    <row r="1630" spans="1:6" x14ac:dyDescent="0.55000000000000004">
      <c r="A1630" s="108" t="s">
        <v>4440</v>
      </c>
      <c r="B1630" s="108">
        <f t="shared" si="25"/>
        <v>1165</v>
      </c>
      <c r="C1630" s="158" t="s">
        <v>4441</v>
      </c>
      <c r="D1630" s="158" t="s">
        <v>674</v>
      </c>
      <c r="E1630" s="108"/>
      <c r="F1630" s="108"/>
    </row>
    <row r="1631" spans="1:6" x14ac:dyDescent="0.55000000000000004">
      <c r="A1631" s="108" t="s">
        <v>4442</v>
      </c>
      <c r="B1631" s="108">
        <f t="shared" si="25"/>
        <v>1166</v>
      </c>
      <c r="C1631" s="158" t="s">
        <v>4443</v>
      </c>
      <c r="D1631" s="158" t="s">
        <v>674</v>
      </c>
      <c r="E1631" s="108"/>
      <c r="F1631" s="108"/>
    </row>
    <row r="1632" spans="1:6" x14ac:dyDescent="0.55000000000000004">
      <c r="A1632" s="108" t="s">
        <v>4444</v>
      </c>
      <c r="B1632" s="108">
        <f t="shared" si="25"/>
        <v>1168</v>
      </c>
      <c r="C1632" s="158" t="s">
        <v>4445</v>
      </c>
      <c r="D1632" s="158" t="s">
        <v>674</v>
      </c>
      <c r="E1632" s="108"/>
      <c r="F1632" s="108"/>
    </row>
    <row r="1633" spans="1:6" x14ac:dyDescent="0.55000000000000004">
      <c r="A1633" s="108" t="s">
        <v>4446</v>
      </c>
      <c r="B1633" s="108">
        <f t="shared" si="25"/>
        <v>1171</v>
      </c>
      <c r="C1633" s="158" t="s">
        <v>4447</v>
      </c>
      <c r="D1633" s="158" t="s">
        <v>674</v>
      </c>
      <c r="E1633" s="108"/>
      <c r="F1633" s="108"/>
    </row>
    <row r="1634" spans="1:6" x14ac:dyDescent="0.55000000000000004">
      <c r="A1634" s="108" t="s">
        <v>4448</v>
      </c>
      <c r="B1634" s="108">
        <f t="shared" si="25"/>
        <v>1121</v>
      </c>
      <c r="C1634" s="158" t="s">
        <v>4449</v>
      </c>
      <c r="D1634" s="158" t="s">
        <v>674</v>
      </c>
      <c r="E1634" s="108"/>
      <c r="F1634" s="108"/>
    </row>
    <row r="1635" spans="1:6" x14ac:dyDescent="0.55000000000000004">
      <c r="A1635" s="108" t="s">
        <v>4450</v>
      </c>
      <c r="B1635" s="108">
        <f t="shared" si="25"/>
        <v>238</v>
      </c>
      <c r="C1635" s="158" t="s">
        <v>4451</v>
      </c>
      <c r="D1635" s="158" t="s">
        <v>674</v>
      </c>
      <c r="E1635" s="108"/>
      <c r="F1635" s="108"/>
    </row>
    <row r="1636" spans="1:6" x14ac:dyDescent="0.55000000000000004">
      <c r="A1636" s="108" t="s">
        <v>4452</v>
      </c>
      <c r="B1636" s="108">
        <f t="shared" si="25"/>
        <v>1173</v>
      </c>
      <c r="C1636" s="158" t="s">
        <v>4453</v>
      </c>
      <c r="D1636" s="158" t="s">
        <v>674</v>
      </c>
      <c r="E1636" s="108"/>
      <c r="F1636" s="108"/>
    </row>
    <row r="1637" spans="1:6" x14ac:dyDescent="0.55000000000000004">
      <c r="A1637" s="108" t="s">
        <v>4454</v>
      </c>
      <c r="B1637" s="108">
        <f t="shared" si="25"/>
        <v>1176</v>
      </c>
      <c r="C1637" s="158" t="s">
        <v>4455</v>
      </c>
      <c r="D1637" s="158" t="s">
        <v>674</v>
      </c>
      <c r="E1637" s="108"/>
      <c r="F1637" s="108"/>
    </row>
    <row r="1638" spans="1:6" x14ac:dyDescent="0.55000000000000004">
      <c r="A1638" s="108" t="s">
        <v>4456</v>
      </c>
      <c r="B1638" s="108">
        <f t="shared" si="25"/>
        <v>1132</v>
      </c>
      <c r="C1638" s="158" t="s">
        <v>4457</v>
      </c>
      <c r="D1638" s="158" t="s">
        <v>674</v>
      </c>
      <c r="E1638" s="108"/>
      <c r="F1638" s="108"/>
    </row>
    <row r="1639" spans="1:6" x14ac:dyDescent="0.55000000000000004">
      <c r="A1639" s="108" t="s">
        <v>4458</v>
      </c>
      <c r="B1639" s="108">
        <f t="shared" si="25"/>
        <v>239</v>
      </c>
      <c r="C1639" s="158" t="s">
        <v>4459</v>
      </c>
      <c r="D1639" s="158" t="s">
        <v>674</v>
      </c>
      <c r="E1639" s="108"/>
      <c r="F1639" s="108"/>
    </row>
    <row r="1640" spans="1:6" x14ac:dyDescent="0.55000000000000004">
      <c r="A1640" s="108" t="s">
        <v>4460</v>
      </c>
      <c r="B1640" s="108">
        <f t="shared" si="25"/>
        <v>1211</v>
      </c>
      <c r="C1640" s="158" t="s">
        <v>4461</v>
      </c>
      <c r="D1640" s="158" t="s">
        <v>674</v>
      </c>
      <c r="E1640" s="108"/>
      <c r="F1640" s="108"/>
    </row>
    <row r="1641" spans="1:6" x14ac:dyDescent="0.55000000000000004">
      <c r="A1641" s="108" t="s">
        <v>4462</v>
      </c>
      <c r="B1641" s="108">
        <f t="shared" si="25"/>
        <v>1181</v>
      </c>
      <c r="C1641" s="158" t="s">
        <v>4463</v>
      </c>
      <c r="D1641" s="158" t="s">
        <v>674</v>
      </c>
      <c r="E1641" s="108"/>
      <c r="F1641" s="108"/>
    </row>
    <row r="1642" spans="1:6" x14ac:dyDescent="0.55000000000000004">
      <c r="A1642" s="108" t="s">
        <v>4464</v>
      </c>
      <c r="B1642" s="108">
        <f t="shared" si="25"/>
        <v>1184</v>
      </c>
      <c r="C1642" s="158" t="s">
        <v>4465</v>
      </c>
      <c r="D1642" s="158" t="s">
        <v>674</v>
      </c>
      <c r="E1642" s="108"/>
      <c r="F1642" s="108"/>
    </row>
    <row r="1643" spans="1:6" x14ac:dyDescent="0.55000000000000004">
      <c r="A1643" s="108" t="s">
        <v>4466</v>
      </c>
      <c r="B1643" s="108">
        <f t="shared" si="25"/>
        <v>1186</v>
      </c>
      <c r="C1643" s="158" t="s">
        <v>4467</v>
      </c>
      <c r="D1643" s="158" t="s">
        <v>674</v>
      </c>
      <c r="E1643" s="108"/>
      <c r="F1643" s="108"/>
    </row>
    <row r="1644" spans="1:6" x14ac:dyDescent="0.55000000000000004">
      <c r="A1644" s="108" t="s">
        <v>4468</v>
      </c>
      <c r="B1644" s="108">
        <f t="shared" si="25"/>
        <v>1188</v>
      </c>
      <c r="C1644" s="158" t="s">
        <v>4469</v>
      </c>
      <c r="D1644" s="158" t="s">
        <v>674</v>
      </c>
      <c r="E1644" s="108"/>
      <c r="F1644" s="108"/>
    </row>
    <row r="1645" spans="1:6" x14ac:dyDescent="0.55000000000000004">
      <c r="A1645" s="108" t="s">
        <v>4470</v>
      </c>
      <c r="B1645" s="108">
        <f t="shared" si="25"/>
        <v>1190</v>
      </c>
      <c r="C1645" s="158" t="s">
        <v>4471</v>
      </c>
      <c r="D1645" s="158" t="s">
        <v>674</v>
      </c>
      <c r="E1645" s="108"/>
      <c r="F1645" s="108"/>
    </row>
    <row r="1646" spans="1:6" x14ac:dyDescent="0.55000000000000004">
      <c r="A1646" s="108" t="s">
        <v>4472</v>
      </c>
      <c r="B1646" s="108">
        <f t="shared" si="25"/>
        <v>1191</v>
      </c>
      <c r="C1646" s="158" t="s">
        <v>4473</v>
      </c>
      <c r="D1646" s="158" t="s">
        <v>674</v>
      </c>
      <c r="E1646" s="108"/>
      <c r="F1646" s="108"/>
    </row>
    <row r="1647" spans="1:6" x14ac:dyDescent="0.55000000000000004">
      <c r="A1647" s="108" t="s">
        <v>4474</v>
      </c>
      <c r="B1647" s="108">
        <f t="shared" si="25"/>
        <v>1192</v>
      </c>
      <c r="C1647" s="158" t="s">
        <v>4475</v>
      </c>
      <c r="D1647" s="158" t="s">
        <v>674</v>
      </c>
      <c r="E1647" s="108"/>
      <c r="F1647" s="108"/>
    </row>
    <row r="1648" spans="1:6" x14ac:dyDescent="0.55000000000000004">
      <c r="A1648" s="108" t="s">
        <v>4476</v>
      </c>
      <c r="B1648" s="108">
        <f t="shared" si="25"/>
        <v>1193</v>
      </c>
      <c r="C1648" s="158" t="s">
        <v>4477</v>
      </c>
      <c r="D1648" s="158" t="s">
        <v>674</v>
      </c>
      <c r="E1648" s="108"/>
      <c r="F1648" s="108"/>
    </row>
    <row r="1649" spans="1:6" x14ac:dyDescent="0.55000000000000004">
      <c r="A1649" s="108" t="s">
        <v>4478</v>
      </c>
      <c r="B1649" s="108">
        <f t="shared" si="25"/>
        <v>1194</v>
      </c>
      <c r="C1649" s="158" t="s">
        <v>4479</v>
      </c>
      <c r="D1649" s="158" t="s">
        <v>674</v>
      </c>
      <c r="E1649" s="108"/>
      <c r="F1649" s="108"/>
    </row>
    <row r="1650" spans="1:6" x14ac:dyDescent="0.55000000000000004">
      <c r="A1650" s="108" t="s">
        <v>4480</v>
      </c>
      <c r="B1650" s="108">
        <f t="shared" si="25"/>
        <v>1224</v>
      </c>
      <c r="C1650" s="158" t="s">
        <v>4481</v>
      </c>
      <c r="D1650" s="158" t="s">
        <v>674</v>
      </c>
      <c r="E1650" s="108"/>
      <c r="F1650" s="108"/>
    </row>
    <row r="1651" spans="1:6" x14ac:dyDescent="0.55000000000000004">
      <c r="A1651" s="108" t="s">
        <v>4482</v>
      </c>
      <c r="B1651" s="108">
        <f t="shared" si="25"/>
        <v>1196</v>
      </c>
      <c r="C1651" s="158" t="s">
        <v>4483</v>
      </c>
      <c r="D1651" s="158" t="s">
        <v>674</v>
      </c>
      <c r="E1651" s="108"/>
      <c r="F1651" s="108"/>
    </row>
    <row r="1652" spans="1:6" x14ac:dyDescent="0.55000000000000004">
      <c r="A1652" s="108" t="s">
        <v>4484</v>
      </c>
      <c r="B1652" s="108">
        <f t="shared" si="25"/>
        <v>1197</v>
      </c>
      <c r="C1652" s="158" t="s">
        <v>4485</v>
      </c>
      <c r="D1652" s="158" t="s">
        <v>674</v>
      </c>
      <c r="E1652" s="108"/>
      <c r="F1652" s="108"/>
    </row>
    <row r="1653" spans="1:6" x14ac:dyDescent="0.55000000000000004">
      <c r="A1653" s="108" t="s">
        <v>4486</v>
      </c>
      <c r="B1653" s="108">
        <f t="shared" si="25"/>
        <v>1212</v>
      </c>
      <c r="C1653" s="158" t="s">
        <v>4487</v>
      </c>
      <c r="D1653" s="158" t="s">
        <v>674</v>
      </c>
      <c r="E1653" s="108"/>
      <c r="F1653" s="108"/>
    </row>
    <row r="1654" spans="1:6" x14ac:dyDescent="0.55000000000000004">
      <c r="A1654" s="108" t="s">
        <v>4488</v>
      </c>
      <c r="B1654" s="108">
        <f t="shared" si="25"/>
        <v>1199</v>
      </c>
      <c r="C1654" s="158" t="s">
        <v>4489</v>
      </c>
      <c r="D1654" s="158" t="s">
        <v>674</v>
      </c>
      <c r="E1654" s="108"/>
      <c r="F1654" s="108"/>
    </row>
    <row r="1655" spans="1:6" x14ac:dyDescent="0.55000000000000004">
      <c r="A1655" s="108" t="s">
        <v>4490</v>
      </c>
      <c r="B1655" s="108">
        <f t="shared" si="25"/>
        <v>9046</v>
      </c>
      <c r="C1655" s="158" t="s">
        <v>4491</v>
      </c>
      <c r="D1655" s="158" t="s">
        <v>674</v>
      </c>
      <c r="E1655" s="108"/>
      <c r="F1655" s="108"/>
    </row>
    <row r="1656" spans="1:6" x14ac:dyDescent="0.55000000000000004">
      <c r="A1656" s="108" t="s">
        <v>4492</v>
      </c>
      <c r="B1656" s="108">
        <f t="shared" si="25"/>
        <v>4030</v>
      </c>
      <c r="C1656" s="158" t="s">
        <v>4493</v>
      </c>
      <c r="D1656" s="158" t="s">
        <v>674</v>
      </c>
      <c r="E1656" s="108"/>
      <c r="F1656" s="108"/>
    </row>
    <row r="1657" spans="1:6" x14ac:dyDescent="0.55000000000000004">
      <c r="A1657" s="108" t="s">
        <v>4494</v>
      </c>
      <c r="B1657" s="108">
        <f t="shared" si="25"/>
        <v>1220</v>
      </c>
      <c r="C1657" s="158" t="s">
        <v>4495</v>
      </c>
      <c r="D1657" s="158" t="s">
        <v>674</v>
      </c>
      <c r="E1657" s="108"/>
      <c r="F1657" s="108"/>
    </row>
    <row r="1658" spans="1:6" x14ac:dyDescent="0.55000000000000004">
      <c r="A1658" s="108" t="s">
        <v>4496</v>
      </c>
      <c r="B1658" s="108">
        <f t="shared" si="25"/>
        <v>1203</v>
      </c>
      <c r="C1658" s="158" t="s">
        <v>4497</v>
      </c>
      <c r="D1658" s="158" t="s">
        <v>674</v>
      </c>
      <c r="E1658" s="108"/>
      <c r="F1658" s="108"/>
    </row>
    <row r="1659" spans="1:6" x14ac:dyDescent="0.55000000000000004">
      <c r="A1659" s="108" t="s">
        <v>4498</v>
      </c>
      <c r="B1659" s="108">
        <f t="shared" si="25"/>
        <v>2770</v>
      </c>
      <c r="C1659" s="158" t="s">
        <v>4499</v>
      </c>
      <c r="D1659" s="158" t="s">
        <v>680</v>
      </c>
      <c r="E1659" s="108"/>
      <c r="F1659" s="108"/>
    </row>
    <row r="1660" spans="1:6" x14ac:dyDescent="0.55000000000000004">
      <c r="A1660" s="108" t="s">
        <v>4500</v>
      </c>
      <c r="B1660" s="108">
        <f t="shared" si="25"/>
        <v>2772</v>
      </c>
      <c r="C1660" s="158" t="s">
        <v>4501</v>
      </c>
      <c r="D1660" s="158" t="s">
        <v>680</v>
      </c>
      <c r="E1660" s="108"/>
      <c r="F1660" s="108"/>
    </row>
    <row r="1661" spans="1:6" x14ac:dyDescent="0.55000000000000004">
      <c r="A1661" s="108" t="s">
        <v>4502</v>
      </c>
      <c r="B1661" s="108">
        <f t="shared" si="25"/>
        <v>2773</v>
      </c>
      <c r="C1661" s="158" t="s">
        <v>4503</v>
      </c>
      <c r="D1661" s="158" t="s">
        <v>680</v>
      </c>
      <c r="E1661" s="108"/>
      <c r="F1661" s="108"/>
    </row>
    <row r="1662" spans="1:6" x14ac:dyDescent="0.55000000000000004">
      <c r="A1662" s="108" t="s">
        <v>4504</v>
      </c>
      <c r="B1662" s="108">
        <f t="shared" si="25"/>
        <v>2774</v>
      </c>
      <c r="C1662" s="158" t="s">
        <v>4505</v>
      </c>
      <c r="D1662" s="158" t="s">
        <v>680</v>
      </c>
      <c r="E1662" s="108"/>
      <c r="F1662" s="108"/>
    </row>
    <row r="1663" spans="1:6" x14ac:dyDescent="0.55000000000000004">
      <c r="A1663" s="108" t="s">
        <v>4506</v>
      </c>
      <c r="B1663" s="108">
        <f t="shared" si="25"/>
        <v>2843</v>
      </c>
      <c r="C1663" s="158" t="s">
        <v>4507</v>
      </c>
      <c r="D1663" s="158" t="s">
        <v>680</v>
      </c>
      <c r="E1663" s="108"/>
      <c r="F1663" s="108"/>
    </row>
    <row r="1664" spans="1:6" x14ac:dyDescent="0.55000000000000004">
      <c r="A1664" s="108" t="s">
        <v>4508</v>
      </c>
      <c r="B1664" s="108">
        <f t="shared" si="25"/>
        <v>2826</v>
      </c>
      <c r="C1664" s="158" t="s">
        <v>4509</v>
      </c>
      <c r="D1664" s="158" t="s">
        <v>680</v>
      </c>
      <c r="E1664" s="108"/>
      <c r="F1664" s="108"/>
    </row>
    <row r="1665" spans="1:6" x14ac:dyDescent="0.55000000000000004">
      <c r="A1665" s="108" t="s">
        <v>4510</v>
      </c>
      <c r="B1665" s="108">
        <f t="shared" si="25"/>
        <v>2623</v>
      </c>
      <c r="C1665" s="158" t="s">
        <v>4511</v>
      </c>
      <c r="D1665" s="158" t="s">
        <v>680</v>
      </c>
      <c r="E1665" s="108"/>
      <c r="F1665" s="108"/>
    </row>
    <row r="1666" spans="1:6" x14ac:dyDescent="0.55000000000000004">
      <c r="A1666" s="108" t="s">
        <v>4512</v>
      </c>
      <c r="B1666" s="108">
        <f t="shared" si="25"/>
        <v>2844</v>
      </c>
      <c r="C1666" s="158" t="s">
        <v>4513</v>
      </c>
      <c r="D1666" s="158" t="s">
        <v>680</v>
      </c>
      <c r="E1666" s="108"/>
      <c r="F1666" s="108"/>
    </row>
    <row r="1667" spans="1:6" x14ac:dyDescent="0.55000000000000004">
      <c r="A1667" s="108" t="s">
        <v>4514</v>
      </c>
      <c r="B1667" s="108">
        <f t="shared" ref="B1667:B1730" si="26">VALUE(RIGHT(A1667,4))</f>
        <v>2622</v>
      </c>
      <c r="C1667" s="158" t="s">
        <v>4515</v>
      </c>
      <c r="D1667" s="158" t="s">
        <v>680</v>
      </c>
      <c r="E1667" s="108"/>
      <c r="F1667" s="108"/>
    </row>
    <row r="1668" spans="1:6" x14ac:dyDescent="0.55000000000000004">
      <c r="A1668" s="108" t="s">
        <v>4516</v>
      </c>
      <c r="B1668" s="108">
        <f t="shared" si="26"/>
        <v>2776</v>
      </c>
      <c r="C1668" s="158" t="s">
        <v>4517</v>
      </c>
      <c r="D1668" s="158" t="s">
        <v>680</v>
      </c>
      <c r="E1668" s="108"/>
      <c r="F1668" s="108"/>
    </row>
    <row r="1669" spans="1:6" x14ac:dyDescent="0.55000000000000004">
      <c r="A1669" s="108" t="s">
        <v>4518</v>
      </c>
      <c r="B1669" s="108">
        <f t="shared" si="26"/>
        <v>2846</v>
      </c>
      <c r="C1669" s="158" t="s">
        <v>4519</v>
      </c>
      <c r="D1669" s="158" t="s">
        <v>680</v>
      </c>
      <c r="E1669" s="108"/>
      <c r="F1669" s="108"/>
    </row>
    <row r="1670" spans="1:6" x14ac:dyDescent="0.55000000000000004">
      <c r="A1670" s="108" t="s">
        <v>4520</v>
      </c>
      <c r="B1670" s="108">
        <f t="shared" si="26"/>
        <v>2942</v>
      </c>
      <c r="C1670" s="158" t="s">
        <v>4521</v>
      </c>
      <c r="D1670" s="158" t="s">
        <v>680</v>
      </c>
      <c r="E1670" s="108"/>
      <c r="F1670" s="108"/>
    </row>
    <row r="1671" spans="1:6" x14ac:dyDescent="0.55000000000000004">
      <c r="A1671" s="108" t="s">
        <v>4522</v>
      </c>
      <c r="B1671" s="108">
        <f t="shared" si="26"/>
        <v>2849</v>
      </c>
      <c r="C1671" s="158" t="s">
        <v>4523</v>
      </c>
      <c r="D1671" s="158" t="s">
        <v>680</v>
      </c>
      <c r="E1671" s="108"/>
      <c r="F1671" s="108"/>
    </row>
    <row r="1672" spans="1:6" x14ac:dyDescent="0.55000000000000004">
      <c r="A1672" s="108" t="s">
        <v>4524</v>
      </c>
      <c r="B1672" s="108">
        <f t="shared" si="26"/>
        <v>2777</v>
      </c>
      <c r="C1672" s="158" t="s">
        <v>4525</v>
      </c>
      <c r="D1672" s="158" t="s">
        <v>680</v>
      </c>
      <c r="E1672" s="108"/>
      <c r="F1672" s="108"/>
    </row>
    <row r="1673" spans="1:6" x14ac:dyDescent="0.55000000000000004">
      <c r="A1673" s="108" t="s">
        <v>4526</v>
      </c>
      <c r="B1673" s="108">
        <f t="shared" si="26"/>
        <v>2778</v>
      </c>
      <c r="C1673" s="158" t="s">
        <v>4527</v>
      </c>
      <c r="D1673" s="158" t="s">
        <v>680</v>
      </c>
      <c r="E1673" s="108"/>
      <c r="F1673" s="108"/>
    </row>
    <row r="1674" spans="1:6" x14ac:dyDescent="0.55000000000000004">
      <c r="A1674" s="108" t="s">
        <v>4528</v>
      </c>
      <c r="B1674" s="108">
        <f t="shared" si="26"/>
        <v>2850</v>
      </c>
      <c r="C1674" s="158" t="s">
        <v>4529</v>
      </c>
      <c r="D1674" s="158" t="s">
        <v>680</v>
      </c>
      <c r="E1674" s="108"/>
      <c r="F1674" s="108"/>
    </row>
    <row r="1675" spans="1:6" x14ac:dyDescent="0.55000000000000004">
      <c r="A1675" s="108" t="s">
        <v>4530</v>
      </c>
      <c r="B1675" s="108">
        <f t="shared" si="26"/>
        <v>2852</v>
      </c>
      <c r="C1675" s="158" t="s">
        <v>4531</v>
      </c>
      <c r="D1675" s="158" t="s">
        <v>680</v>
      </c>
      <c r="E1675" s="108"/>
      <c r="F1675" s="108"/>
    </row>
    <row r="1676" spans="1:6" x14ac:dyDescent="0.55000000000000004">
      <c r="A1676" s="108" t="s">
        <v>4532</v>
      </c>
      <c r="B1676" s="108">
        <f t="shared" si="26"/>
        <v>2626</v>
      </c>
      <c r="C1676" s="158" t="s">
        <v>4533</v>
      </c>
      <c r="D1676" s="158" t="s">
        <v>680</v>
      </c>
      <c r="E1676" s="108"/>
      <c r="F1676" s="108"/>
    </row>
    <row r="1677" spans="1:6" x14ac:dyDescent="0.55000000000000004">
      <c r="A1677" s="108" t="s">
        <v>4534</v>
      </c>
      <c r="B1677" s="108">
        <f t="shared" si="26"/>
        <v>2780</v>
      </c>
      <c r="C1677" s="158" t="s">
        <v>4535</v>
      </c>
      <c r="D1677" s="158" t="s">
        <v>680</v>
      </c>
      <c r="E1677" s="108"/>
      <c r="F1677" s="108"/>
    </row>
    <row r="1678" spans="1:6" x14ac:dyDescent="0.55000000000000004">
      <c r="A1678" s="108" t="s">
        <v>4536</v>
      </c>
      <c r="B1678" s="108">
        <f t="shared" si="26"/>
        <v>2853</v>
      </c>
      <c r="C1678" s="158" t="s">
        <v>4537</v>
      </c>
      <c r="D1678" s="158" t="s">
        <v>680</v>
      </c>
      <c r="E1678" s="108"/>
      <c r="F1678" s="108"/>
    </row>
    <row r="1679" spans="1:6" x14ac:dyDescent="0.55000000000000004">
      <c r="A1679" s="108" t="s">
        <v>4538</v>
      </c>
      <c r="B1679" s="108">
        <f t="shared" si="26"/>
        <v>2627</v>
      </c>
      <c r="C1679" s="158" t="s">
        <v>4539</v>
      </c>
      <c r="D1679" s="158" t="s">
        <v>680</v>
      </c>
      <c r="E1679" s="108"/>
      <c r="F1679" s="108"/>
    </row>
    <row r="1680" spans="1:6" x14ac:dyDescent="0.55000000000000004">
      <c r="A1680" s="108" t="s">
        <v>4540</v>
      </c>
      <c r="B1680" s="108">
        <f t="shared" si="26"/>
        <v>3720</v>
      </c>
      <c r="C1680" s="158" t="s">
        <v>4541</v>
      </c>
      <c r="D1680" s="158" t="s">
        <v>680</v>
      </c>
      <c r="E1680" s="108"/>
      <c r="F1680" s="108"/>
    </row>
    <row r="1681" spans="1:6" x14ac:dyDescent="0.55000000000000004">
      <c r="A1681" s="108" t="s">
        <v>4542</v>
      </c>
      <c r="B1681" s="108">
        <f t="shared" si="26"/>
        <v>2854</v>
      </c>
      <c r="C1681" s="158" t="s">
        <v>4543</v>
      </c>
      <c r="D1681" s="158" t="s">
        <v>680</v>
      </c>
      <c r="E1681" s="108"/>
      <c r="F1681" s="108"/>
    </row>
    <row r="1682" spans="1:6" x14ac:dyDescent="0.55000000000000004">
      <c r="A1682" s="108" t="s">
        <v>4544</v>
      </c>
      <c r="B1682" s="108">
        <f t="shared" si="26"/>
        <v>2628</v>
      </c>
      <c r="C1682" s="158" t="s">
        <v>4545</v>
      </c>
      <c r="D1682" s="158" t="s">
        <v>680</v>
      </c>
      <c r="E1682" s="108"/>
      <c r="F1682" s="108"/>
    </row>
    <row r="1683" spans="1:6" x14ac:dyDescent="0.55000000000000004">
      <c r="A1683" s="108" t="s">
        <v>4546</v>
      </c>
      <c r="B1683" s="108">
        <f t="shared" si="26"/>
        <v>2945</v>
      </c>
      <c r="C1683" s="158" t="s">
        <v>4547</v>
      </c>
      <c r="D1683" s="158" t="s">
        <v>680</v>
      </c>
      <c r="E1683" s="108"/>
      <c r="F1683" s="108"/>
    </row>
    <row r="1684" spans="1:6" x14ac:dyDescent="0.55000000000000004">
      <c r="A1684" s="108" t="s">
        <v>4548</v>
      </c>
      <c r="B1684" s="108">
        <f t="shared" si="26"/>
        <v>2946</v>
      </c>
      <c r="C1684" s="158" t="s">
        <v>4549</v>
      </c>
      <c r="D1684" s="158" t="s">
        <v>680</v>
      </c>
      <c r="E1684" s="108"/>
      <c r="F1684" s="108"/>
    </row>
    <row r="1685" spans="1:6" x14ac:dyDescent="0.55000000000000004">
      <c r="A1685" s="108" t="s">
        <v>4550</v>
      </c>
      <c r="B1685" s="108">
        <f t="shared" si="26"/>
        <v>2855</v>
      </c>
      <c r="C1685" s="158" t="s">
        <v>4551</v>
      </c>
      <c r="D1685" s="158" t="s">
        <v>680</v>
      </c>
      <c r="E1685" s="108"/>
      <c r="F1685" s="108"/>
    </row>
    <row r="1686" spans="1:6" x14ac:dyDescent="0.55000000000000004">
      <c r="A1686" s="108" t="s">
        <v>4552</v>
      </c>
      <c r="B1686" s="108">
        <f t="shared" si="26"/>
        <v>2857</v>
      </c>
      <c r="C1686" s="158" t="s">
        <v>4553</v>
      </c>
      <c r="D1686" s="158" t="s">
        <v>680</v>
      </c>
      <c r="E1686" s="108"/>
      <c r="F1686" s="108"/>
    </row>
    <row r="1687" spans="1:6" x14ac:dyDescent="0.55000000000000004">
      <c r="A1687" s="108" t="s">
        <v>4554</v>
      </c>
      <c r="B1687" s="108">
        <f t="shared" si="26"/>
        <v>2858</v>
      </c>
      <c r="C1687" s="158" t="s">
        <v>4555</v>
      </c>
      <c r="D1687" s="158" t="s">
        <v>680</v>
      </c>
      <c r="E1687" s="108"/>
      <c r="F1687" s="108"/>
    </row>
    <row r="1688" spans="1:6" x14ac:dyDescent="0.55000000000000004">
      <c r="A1688" s="108" t="s">
        <v>4556</v>
      </c>
      <c r="B1688" s="108">
        <f t="shared" si="26"/>
        <v>2781</v>
      </c>
      <c r="C1688" s="158" t="s">
        <v>4557</v>
      </c>
      <c r="D1688" s="158" t="s">
        <v>680</v>
      </c>
      <c r="E1688" s="108"/>
      <c r="F1688" s="108"/>
    </row>
    <row r="1689" spans="1:6" x14ac:dyDescent="0.55000000000000004">
      <c r="A1689" s="108" t="s">
        <v>4558</v>
      </c>
      <c r="B1689" s="108">
        <f t="shared" si="26"/>
        <v>2830</v>
      </c>
      <c r="C1689" s="158" t="s">
        <v>4559</v>
      </c>
      <c r="D1689" s="158" t="s">
        <v>680</v>
      </c>
      <c r="E1689" s="108"/>
      <c r="F1689" s="108"/>
    </row>
    <row r="1690" spans="1:6" x14ac:dyDescent="0.55000000000000004">
      <c r="A1690" s="108" t="s">
        <v>4560</v>
      </c>
      <c r="B1690" s="108">
        <f t="shared" si="26"/>
        <v>3624</v>
      </c>
      <c r="C1690" s="158" t="s">
        <v>4561</v>
      </c>
      <c r="D1690" s="158" t="s">
        <v>680</v>
      </c>
      <c r="E1690" s="108"/>
      <c r="F1690" s="108"/>
    </row>
    <row r="1691" spans="1:6" x14ac:dyDescent="0.55000000000000004">
      <c r="A1691" s="108" t="s">
        <v>4562</v>
      </c>
      <c r="B1691" s="108">
        <f t="shared" si="26"/>
        <v>2952</v>
      </c>
      <c r="C1691" s="158" t="s">
        <v>4563</v>
      </c>
      <c r="D1691" s="158" t="s">
        <v>680</v>
      </c>
      <c r="E1691" s="108"/>
      <c r="F1691" s="108"/>
    </row>
    <row r="1692" spans="1:6" x14ac:dyDescent="0.55000000000000004">
      <c r="A1692" s="108" t="s">
        <v>4564</v>
      </c>
      <c r="B1692" s="108">
        <f t="shared" si="26"/>
        <v>2859</v>
      </c>
      <c r="C1692" s="158" t="s">
        <v>4565</v>
      </c>
      <c r="D1692" s="158" t="s">
        <v>680</v>
      </c>
      <c r="E1692" s="108"/>
      <c r="F1692" s="108"/>
    </row>
    <row r="1693" spans="1:6" x14ac:dyDescent="0.55000000000000004">
      <c r="A1693" s="108" t="s">
        <v>4566</v>
      </c>
      <c r="B1693" s="108">
        <f t="shared" si="26"/>
        <v>2860</v>
      </c>
      <c r="C1693" s="158" t="s">
        <v>4567</v>
      </c>
      <c r="D1693" s="158" t="s">
        <v>680</v>
      </c>
      <c r="E1693" s="108"/>
      <c r="F1693" s="108"/>
    </row>
    <row r="1694" spans="1:6" x14ac:dyDescent="0.55000000000000004">
      <c r="A1694" s="108" t="s">
        <v>4568</v>
      </c>
      <c r="B1694" s="108">
        <f t="shared" si="26"/>
        <v>2832</v>
      </c>
      <c r="C1694" s="158" t="s">
        <v>4569</v>
      </c>
      <c r="D1694" s="158" t="s">
        <v>680</v>
      </c>
      <c r="E1694" s="108"/>
      <c r="F1694" s="108"/>
    </row>
    <row r="1695" spans="1:6" x14ac:dyDescent="0.55000000000000004">
      <c r="A1695" s="108" t="s">
        <v>4570</v>
      </c>
      <c r="B1695" s="108">
        <f t="shared" si="26"/>
        <v>2861</v>
      </c>
      <c r="C1695" s="158" t="s">
        <v>4571</v>
      </c>
      <c r="D1695" s="158" t="s">
        <v>680</v>
      </c>
      <c r="E1695" s="108"/>
      <c r="F1695" s="108"/>
    </row>
    <row r="1696" spans="1:6" x14ac:dyDescent="0.55000000000000004">
      <c r="A1696" s="108" t="s">
        <v>4572</v>
      </c>
      <c r="B1696" s="108">
        <f t="shared" si="26"/>
        <v>2630</v>
      </c>
      <c r="C1696" s="158" t="s">
        <v>4573</v>
      </c>
      <c r="D1696" s="158" t="s">
        <v>680</v>
      </c>
      <c r="E1696" s="108"/>
      <c r="F1696" s="108"/>
    </row>
    <row r="1697" spans="1:6" x14ac:dyDescent="0.55000000000000004">
      <c r="A1697" s="108" t="s">
        <v>4574</v>
      </c>
      <c r="B1697" s="108">
        <f t="shared" si="26"/>
        <v>2631</v>
      </c>
      <c r="C1697" s="158" t="s">
        <v>4575</v>
      </c>
      <c r="D1697" s="158" t="s">
        <v>680</v>
      </c>
      <c r="E1697" s="108"/>
      <c r="F1697" s="108"/>
    </row>
    <row r="1698" spans="1:6" x14ac:dyDescent="0.55000000000000004">
      <c r="A1698" s="108" t="s">
        <v>4576</v>
      </c>
      <c r="B1698" s="108">
        <f t="shared" si="26"/>
        <v>2862</v>
      </c>
      <c r="C1698" s="158" t="s">
        <v>4577</v>
      </c>
      <c r="D1698" s="158" t="s">
        <v>680</v>
      </c>
      <c r="E1698" s="108"/>
      <c r="F1698" s="108"/>
    </row>
    <row r="1699" spans="1:6" x14ac:dyDescent="0.55000000000000004">
      <c r="A1699" s="108" t="s">
        <v>4578</v>
      </c>
      <c r="B1699" s="108">
        <f t="shared" si="26"/>
        <v>2841</v>
      </c>
      <c r="C1699" s="158" t="s">
        <v>4579</v>
      </c>
      <c r="D1699" s="158" t="s">
        <v>680</v>
      </c>
      <c r="E1699" s="108"/>
      <c r="F1699" s="108"/>
    </row>
    <row r="1700" spans="1:6" x14ac:dyDescent="0.55000000000000004">
      <c r="A1700" s="108" t="s">
        <v>4580</v>
      </c>
      <c r="B1700" s="108">
        <f t="shared" si="26"/>
        <v>2842</v>
      </c>
      <c r="C1700" s="158" t="s">
        <v>4581</v>
      </c>
      <c r="D1700" s="158" t="s">
        <v>680</v>
      </c>
      <c r="E1700" s="108"/>
      <c r="F1700" s="108"/>
    </row>
    <row r="1701" spans="1:6" x14ac:dyDescent="0.55000000000000004">
      <c r="A1701" s="108" t="s">
        <v>4582</v>
      </c>
      <c r="B1701" s="108">
        <f t="shared" si="26"/>
        <v>2953</v>
      </c>
      <c r="C1701" s="158" t="s">
        <v>4583</v>
      </c>
      <c r="D1701" s="158" t="s">
        <v>680</v>
      </c>
      <c r="E1701" s="108"/>
      <c r="F1701" s="108"/>
    </row>
    <row r="1702" spans="1:6" x14ac:dyDescent="0.55000000000000004">
      <c r="A1702" s="108" t="s">
        <v>4584</v>
      </c>
      <c r="B1702" s="108">
        <f t="shared" si="26"/>
        <v>2863</v>
      </c>
      <c r="C1702" s="158" t="s">
        <v>4585</v>
      </c>
      <c r="D1702" s="158" t="s">
        <v>680</v>
      </c>
      <c r="E1702" s="108"/>
      <c r="F1702" s="108"/>
    </row>
    <row r="1703" spans="1:6" x14ac:dyDescent="0.55000000000000004">
      <c r="A1703" s="108" t="s">
        <v>4586</v>
      </c>
      <c r="B1703" s="108">
        <f t="shared" si="26"/>
        <v>2837</v>
      </c>
      <c r="C1703" s="158" t="s">
        <v>4587</v>
      </c>
      <c r="D1703" s="158" t="s">
        <v>680</v>
      </c>
      <c r="E1703" s="108"/>
      <c r="F1703" s="108"/>
    </row>
    <row r="1704" spans="1:6" x14ac:dyDescent="0.55000000000000004">
      <c r="A1704" s="108" t="s">
        <v>4588</v>
      </c>
      <c r="B1704" s="108">
        <f t="shared" si="26"/>
        <v>2838</v>
      </c>
      <c r="C1704" s="158" t="s">
        <v>4589</v>
      </c>
      <c r="D1704" s="158" t="s">
        <v>680</v>
      </c>
      <c r="E1704" s="108"/>
      <c r="F1704" s="108"/>
    </row>
    <row r="1705" spans="1:6" x14ac:dyDescent="0.55000000000000004">
      <c r="A1705" s="108" t="s">
        <v>4590</v>
      </c>
      <c r="B1705" s="108">
        <f t="shared" si="26"/>
        <v>2632</v>
      </c>
      <c r="C1705" s="158" t="s">
        <v>4591</v>
      </c>
      <c r="D1705" s="158" t="s">
        <v>685</v>
      </c>
      <c r="E1705" s="108"/>
      <c r="F1705" s="108"/>
    </row>
    <row r="1706" spans="1:6" x14ac:dyDescent="0.55000000000000004">
      <c r="A1706" s="108" t="s">
        <v>4592</v>
      </c>
      <c r="B1706" s="108">
        <f t="shared" si="26"/>
        <v>2874</v>
      </c>
      <c r="C1706" s="158" t="s">
        <v>4593</v>
      </c>
      <c r="D1706" s="158" t="s">
        <v>685</v>
      </c>
      <c r="E1706" s="108"/>
      <c r="F1706" s="108"/>
    </row>
    <row r="1707" spans="1:6" x14ac:dyDescent="0.55000000000000004">
      <c r="A1707" s="108" t="s">
        <v>4594</v>
      </c>
      <c r="B1707" s="108">
        <f t="shared" si="26"/>
        <v>2633</v>
      </c>
      <c r="C1707" s="158" t="s">
        <v>4595</v>
      </c>
      <c r="D1707" s="158" t="s">
        <v>685</v>
      </c>
      <c r="E1707" s="108"/>
      <c r="F1707" s="108"/>
    </row>
    <row r="1708" spans="1:6" x14ac:dyDescent="0.55000000000000004">
      <c r="A1708" s="108" t="s">
        <v>4596</v>
      </c>
      <c r="B1708" s="108">
        <f t="shared" si="26"/>
        <v>2634</v>
      </c>
      <c r="C1708" s="158" t="s">
        <v>4597</v>
      </c>
      <c r="D1708" s="158" t="s">
        <v>685</v>
      </c>
      <c r="E1708" s="108"/>
      <c r="F1708" s="108"/>
    </row>
    <row r="1709" spans="1:6" x14ac:dyDescent="0.55000000000000004">
      <c r="A1709" s="108" t="s">
        <v>4598</v>
      </c>
      <c r="B1709" s="108">
        <f t="shared" si="26"/>
        <v>2644</v>
      </c>
      <c r="C1709" s="158" t="s">
        <v>4599</v>
      </c>
      <c r="D1709" s="158" t="s">
        <v>685</v>
      </c>
      <c r="E1709" s="108"/>
      <c r="F1709" s="108"/>
    </row>
    <row r="1710" spans="1:6" x14ac:dyDescent="0.55000000000000004">
      <c r="A1710" s="108" t="s">
        <v>4600</v>
      </c>
      <c r="B1710" s="108">
        <f t="shared" si="26"/>
        <v>3568</v>
      </c>
      <c r="C1710" s="158" t="s">
        <v>4601</v>
      </c>
      <c r="D1710" s="158" t="s">
        <v>685</v>
      </c>
      <c r="E1710" s="108"/>
      <c r="F1710" s="108"/>
    </row>
    <row r="1711" spans="1:6" x14ac:dyDescent="0.55000000000000004">
      <c r="A1711" s="108" t="s">
        <v>4602</v>
      </c>
      <c r="B1711" s="108">
        <f t="shared" si="26"/>
        <v>2646</v>
      </c>
      <c r="C1711" s="158" t="s">
        <v>4603</v>
      </c>
      <c r="D1711" s="158" t="s">
        <v>685</v>
      </c>
      <c r="E1711" s="108"/>
      <c r="F1711" s="108"/>
    </row>
    <row r="1712" spans="1:6" x14ac:dyDescent="0.55000000000000004">
      <c r="A1712" s="108" t="s">
        <v>4604</v>
      </c>
      <c r="B1712" s="108">
        <f t="shared" si="26"/>
        <v>2647</v>
      </c>
      <c r="C1712" s="158" t="s">
        <v>4605</v>
      </c>
      <c r="D1712" s="158" t="s">
        <v>685</v>
      </c>
      <c r="E1712" s="108"/>
      <c r="F1712" s="108"/>
    </row>
    <row r="1713" spans="1:6" x14ac:dyDescent="0.55000000000000004">
      <c r="A1713" s="108" t="s">
        <v>4606</v>
      </c>
      <c r="B1713" s="108">
        <f t="shared" si="26"/>
        <v>2635</v>
      </c>
      <c r="C1713" s="158" t="s">
        <v>4607</v>
      </c>
      <c r="D1713" s="158" t="s">
        <v>685</v>
      </c>
      <c r="E1713" s="108"/>
      <c r="F1713" s="108"/>
    </row>
    <row r="1714" spans="1:6" x14ac:dyDescent="0.55000000000000004">
      <c r="A1714" s="108" t="s">
        <v>4608</v>
      </c>
      <c r="B1714" s="108">
        <f t="shared" si="26"/>
        <v>2648</v>
      </c>
      <c r="C1714" s="158" t="s">
        <v>4609</v>
      </c>
      <c r="D1714" s="158" t="s">
        <v>685</v>
      </c>
      <c r="E1714" s="108"/>
      <c r="F1714" s="108"/>
    </row>
    <row r="1715" spans="1:6" x14ac:dyDescent="0.55000000000000004">
      <c r="A1715" s="108" t="s">
        <v>4610</v>
      </c>
      <c r="B1715" s="108">
        <f t="shared" si="26"/>
        <v>2883</v>
      </c>
      <c r="C1715" s="158" t="s">
        <v>4611</v>
      </c>
      <c r="D1715" s="158" t="s">
        <v>685</v>
      </c>
      <c r="E1715" s="108"/>
      <c r="F1715" s="108"/>
    </row>
    <row r="1716" spans="1:6" x14ac:dyDescent="0.55000000000000004">
      <c r="A1716" s="108" t="s">
        <v>4612</v>
      </c>
      <c r="B1716" s="108">
        <f t="shared" si="26"/>
        <v>2806</v>
      </c>
      <c r="C1716" s="158" t="s">
        <v>4613</v>
      </c>
      <c r="D1716" s="158" t="s">
        <v>685</v>
      </c>
      <c r="E1716" s="108"/>
      <c r="F1716" s="108"/>
    </row>
    <row r="1717" spans="1:6" x14ac:dyDescent="0.55000000000000004">
      <c r="A1717" s="108" t="s">
        <v>4614</v>
      </c>
      <c r="B1717" s="108">
        <f t="shared" si="26"/>
        <v>2807</v>
      </c>
      <c r="C1717" s="158" t="s">
        <v>4615</v>
      </c>
      <c r="D1717" s="158" t="s">
        <v>685</v>
      </c>
      <c r="E1717" s="108"/>
      <c r="F1717" s="108"/>
    </row>
    <row r="1718" spans="1:6" x14ac:dyDescent="0.55000000000000004">
      <c r="A1718" s="108" t="s">
        <v>4616</v>
      </c>
      <c r="B1718" s="108">
        <f t="shared" si="26"/>
        <v>2810</v>
      </c>
      <c r="C1718" s="158" t="s">
        <v>4617</v>
      </c>
      <c r="D1718" s="158" t="s">
        <v>685</v>
      </c>
      <c r="E1718" s="108"/>
      <c r="F1718" s="108"/>
    </row>
    <row r="1719" spans="1:6" x14ac:dyDescent="0.55000000000000004">
      <c r="A1719" s="108" t="s">
        <v>4618</v>
      </c>
      <c r="B1719" s="108">
        <f t="shared" si="26"/>
        <v>2651</v>
      </c>
      <c r="C1719" s="158" t="s">
        <v>4619</v>
      </c>
      <c r="D1719" s="158" t="s">
        <v>685</v>
      </c>
      <c r="E1719" s="108"/>
      <c r="F1719" s="108"/>
    </row>
    <row r="1720" spans="1:6" x14ac:dyDescent="0.55000000000000004">
      <c r="A1720" s="108" t="s">
        <v>4620</v>
      </c>
      <c r="B1720" s="108">
        <f t="shared" si="26"/>
        <v>2885</v>
      </c>
      <c r="C1720" s="158" t="s">
        <v>4621</v>
      </c>
      <c r="D1720" s="158" t="s">
        <v>685</v>
      </c>
      <c r="E1720" s="108"/>
      <c r="F1720" s="108"/>
    </row>
    <row r="1721" spans="1:6" x14ac:dyDescent="0.55000000000000004">
      <c r="A1721" s="108" t="s">
        <v>4622</v>
      </c>
      <c r="B1721" s="108">
        <f t="shared" si="26"/>
        <v>2877</v>
      </c>
      <c r="C1721" s="158" t="s">
        <v>4623</v>
      </c>
      <c r="D1721" s="158" t="s">
        <v>685</v>
      </c>
      <c r="E1721" s="108"/>
      <c r="F1721" s="108"/>
    </row>
    <row r="1722" spans="1:6" x14ac:dyDescent="0.55000000000000004">
      <c r="A1722" s="108" t="s">
        <v>4624</v>
      </c>
      <c r="B1722" s="108">
        <f t="shared" si="26"/>
        <v>2811</v>
      </c>
      <c r="C1722" s="158" t="s">
        <v>4625</v>
      </c>
      <c r="D1722" s="158" t="s">
        <v>685</v>
      </c>
      <c r="E1722" s="108"/>
      <c r="F1722" s="108"/>
    </row>
    <row r="1723" spans="1:6" x14ac:dyDescent="0.55000000000000004">
      <c r="A1723" s="108" t="s">
        <v>4626</v>
      </c>
      <c r="B1723" s="108">
        <f t="shared" si="26"/>
        <v>2652</v>
      </c>
      <c r="C1723" s="158" t="s">
        <v>4627</v>
      </c>
      <c r="D1723" s="158" t="s">
        <v>685</v>
      </c>
      <c r="E1723" s="108"/>
      <c r="F1723" s="108"/>
    </row>
    <row r="1724" spans="1:6" x14ac:dyDescent="0.55000000000000004">
      <c r="A1724" s="108" t="s">
        <v>4628</v>
      </c>
      <c r="B1724" s="108">
        <f t="shared" si="26"/>
        <v>2636</v>
      </c>
      <c r="C1724" s="158" t="s">
        <v>4629</v>
      </c>
      <c r="D1724" s="158" t="s">
        <v>685</v>
      </c>
      <c r="E1724" s="108"/>
      <c r="F1724" s="108"/>
    </row>
    <row r="1725" spans="1:6" x14ac:dyDescent="0.55000000000000004">
      <c r="A1725" s="108" t="s">
        <v>4630</v>
      </c>
      <c r="B1725" s="108">
        <f t="shared" si="26"/>
        <v>2654</v>
      </c>
      <c r="C1725" s="158" t="s">
        <v>4631</v>
      </c>
      <c r="D1725" s="158" t="s">
        <v>685</v>
      </c>
      <c r="E1725" s="108"/>
      <c r="F1725" s="108"/>
    </row>
    <row r="1726" spans="1:6" x14ac:dyDescent="0.55000000000000004">
      <c r="A1726" s="108" t="s">
        <v>4632</v>
      </c>
      <c r="B1726" s="108">
        <f t="shared" si="26"/>
        <v>2655</v>
      </c>
      <c r="C1726" s="158" t="s">
        <v>4633</v>
      </c>
      <c r="D1726" s="158" t="s">
        <v>685</v>
      </c>
      <c r="E1726" s="108"/>
      <c r="F1726" s="108"/>
    </row>
    <row r="1727" spans="1:6" x14ac:dyDescent="0.55000000000000004">
      <c r="A1727" s="108" t="s">
        <v>4634</v>
      </c>
      <c r="B1727" s="108">
        <f t="shared" si="26"/>
        <v>2658</v>
      </c>
      <c r="C1727" s="158" t="s">
        <v>4635</v>
      </c>
      <c r="D1727" s="158" t="s">
        <v>685</v>
      </c>
      <c r="E1727" s="108"/>
      <c r="F1727" s="108"/>
    </row>
    <row r="1728" spans="1:6" x14ac:dyDescent="0.55000000000000004">
      <c r="A1728" s="108" t="s">
        <v>4636</v>
      </c>
      <c r="B1728" s="108">
        <f t="shared" si="26"/>
        <v>2656</v>
      </c>
      <c r="C1728" s="158" t="s">
        <v>4637</v>
      </c>
      <c r="D1728" s="158" t="s">
        <v>685</v>
      </c>
      <c r="E1728" s="108"/>
      <c r="F1728" s="108"/>
    </row>
    <row r="1729" spans="1:6" x14ac:dyDescent="0.55000000000000004">
      <c r="A1729" s="108" t="s">
        <v>4638</v>
      </c>
      <c r="B1729" s="108">
        <f t="shared" si="26"/>
        <v>2657</v>
      </c>
      <c r="C1729" s="158" t="s">
        <v>4639</v>
      </c>
      <c r="D1729" s="158" t="s">
        <v>685</v>
      </c>
      <c r="E1729" s="108"/>
      <c r="F1729" s="108"/>
    </row>
    <row r="1730" spans="1:6" x14ac:dyDescent="0.55000000000000004">
      <c r="A1730" s="108" t="s">
        <v>4640</v>
      </c>
      <c r="B1730" s="108">
        <f t="shared" si="26"/>
        <v>2638</v>
      </c>
      <c r="C1730" s="158" t="s">
        <v>4641</v>
      </c>
      <c r="D1730" s="158" t="s">
        <v>685</v>
      </c>
      <c r="E1730" s="108"/>
      <c r="F1730" s="108"/>
    </row>
    <row r="1731" spans="1:6" x14ac:dyDescent="0.55000000000000004">
      <c r="A1731" s="108" t="s">
        <v>4642</v>
      </c>
      <c r="B1731" s="108">
        <f t="shared" ref="B1731:B1794" si="27">VALUE(RIGHT(A1731,4))</f>
        <v>2814</v>
      </c>
      <c r="C1731" s="158" t="s">
        <v>4643</v>
      </c>
      <c r="D1731" s="158" t="s">
        <v>685</v>
      </c>
      <c r="E1731" s="108"/>
      <c r="F1731" s="108"/>
    </row>
    <row r="1732" spans="1:6" x14ac:dyDescent="0.55000000000000004">
      <c r="A1732" s="108" t="s">
        <v>4644</v>
      </c>
      <c r="B1732" s="108">
        <f t="shared" si="27"/>
        <v>2815</v>
      </c>
      <c r="C1732" s="158" t="s">
        <v>4645</v>
      </c>
      <c r="D1732" s="158" t="s">
        <v>685</v>
      </c>
      <c r="E1732" s="108"/>
      <c r="F1732" s="108"/>
    </row>
    <row r="1733" spans="1:6" x14ac:dyDescent="0.55000000000000004">
      <c r="A1733" s="108" t="s">
        <v>4646</v>
      </c>
      <c r="B1733" s="108">
        <f t="shared" si="27"/>
        <v>2878</v>
      </c>
      <c r="C1733" s="158" t="s">
        <v>4647</v>
      </c>
      <c r="D1733" s="158" t="s">
        <v>685</v>
      </c>
      <c r="E1733" s="108"/>
      <c r="F1733" s="108"/>
    </row>
    <row r="1734" spans="1:6" x14ac:dyDescent="0.55000000000000004">
      <c r="A1734" s="108" t="s">
        <v>4648</v>
      </c>
      <c r="B1734" s="108">
        <f t="shared" si="27"/>
        <v>2816</v>
      </c>
      <c r="C1734" s="158" t="s">
        <v>4649</v>
      </c>
      <c r="D1734" s="158" t="s">
        <v>685</v>
      </c>
      <c r="E1734" s="108"/>
      <c r="F1734" s="108"/>
    </row>
    <row r="1735" spans="1:6" x14ac:dyDescent="0.55000000000000004">
      <c r="A1735" s="108" t="s">
        <v>4650</v>
      </c>
      <c r="B1735" s="108">
        <f t="shared" si="27"/>
        <v>2879</v>
      </c>
      <c r="C1735" s="158" t="s">
        <v>4651</v>
      </c>
      <c r="D1735" s="158" t="s">
        <v>685</v>
      </c>
      <c r="E1735" s="108"/>
      <c r="F1735" s="108"/>
    </row>
    <row r="1736" spans="1:6" x14ac:dyDescent="0.55000000000000004">
      <c r="A1736" s="108" t="s">
        <v>4652</v>
      </c>
      <c r="B1736" s="108">
        <f t="shared" si="27"/>
        <v>2640</v>
      </c>
      <c r="C1736" s="158" t="s">
        <v>4653</v>
      </c>
      <c r="D1736" s="158" t="s">
        <v>685</v>
      </c>
      <c r="E1736" s="108"/>
      <c r="F1736" s="108"/>
    </row>
    <row r="1737" spans="1:6" x14ac:dyDescent="0.55000000000000004">
      <c r="A1737" s="108" t="s">
        <v>4654</v>
      </c>
      <c r="B1737" s="108">
        <f t="shared" si="27"/>
        <v>2639</v>
      </c>
      <c r="C1737" s="158" t="s">
        <v>4655</v>
      </c>
      <c r="D1737" s="158" t="s">
        <v>685</v>
      </c>
      <c r="E1737" s="108"/>
      <c r="F1737" s="108"/>
    </row>
    <row r="1738" spans="1:6" x14ac:dyDescent="0.55000000000000004">
      <c r="A1738" s="108" t="s">
        <v>4656</v>
      </c>
      <c r="B1738" s="108">
        <f t="shared" si="27"/>
        <v>2818</v>
      </c>
      <c r="C1738" s="158" t="s">
        <v>4657</v>
      </c>
      <c r="D1738" s="158" t="s">
        <v>685</v>
      </c>
      <c r="E1738" s="108"/>
      <c r="F1738" s="108"/>
    </row>
    <row r="1739" spans="1:6" x14ac:dyDescent="0.55000000000000004">
      <c r="A1739" s="108" t="s">
        <v>4658</v>
      </c>
      <c r="B1739" s="108">
        <f t="shared" si="27"/>
        <v>2659</v>
      </c>
      <c r="C1739" s="158" t="s">
        <v>4659</v>
      </c>
      <c r="D1739" s="158" t="s">
        <v>685</v>
      </c>
      <c r="E1739" s="108"/>
      <c r="F1739" s="108"/>
    </row>
    <row r="1740" spans="1:6" x14ac:dyDescent="0.55000000000000004">
      <c r="A1740" s="108" t="s">
        <v>4660</v>
      </c>
      <c r="B1740" s="108">
        <f t="shared" si="27"/>
        <v>2880</v>
      </c>
      <c r="C1740" s="158" t="s">
        <v>4661</v>
      </c>
      <c r="D1740" s="158" t="s">
        <v>685</v>
      </c>
      <c r="E1740" s="108"/>
      <c r="F1740" s="108"/>
    </row>
    <row r="1741" spans="1:6" x14ac:dyDescent="0.55000000000000004">
      <c r="A1741" s="108" t="s">
        <v>4662</v>
      </c>
      <c r="B1741" s="108">
        <f t="shared" si="27"/>
        <v>3727</v>
      </c>
      <c r="C1741" s="158" t="s">
        <v>4663</v>
      </c>
      <c r="D1741" s="158" t="s">
        <v>685</v>
      </c>
      <c r="E1741" s="108"/>
      <c r="F1741" s="108"/>
    </row>
    <row r="1742" spans="1:6" x14ac:dyDescent="0.55000000000000004">
      <c r="A1742" s="108" t="s">
        <v>4664</v>
      </c>
      <c r="B1742" s="108">
        <f t="shared" si="27"/>
        <v>2881</v>
      </c>
      <c r="C1742" s="158" t="s">
        <v>4665</v>
      </c>
      <c r="D1742" s="158" t="s">
        <v>685</v>
      </c>
      <c r="E1742" s="108"/>
      <c r="F1742" s="108"/>
    </row>
    <row r="1743" spans="1:6" x14ac:dyDescent="0.55000000000000004">
      <c r="A1743" s="108" t="s">
        <v>4666</v>
      </c>
      <c r="B1743" s="108">
        <f t="shared" si="27"/>
        <v>2882</v>
      </c>
      <c r="C1743" s="158" t="s">
        <v>4667</v>
      </c>
      <c r="D1743" s="158" t="s">
        <v>685</v>
      </c>
      <c r="E1743" s="108"/>
      <c r="F1743" s="108"/>
    </row>
    <row r="1744" spans="1:6" x14ac:dyDescent="0.55000000000000004">
      <c r="A1744" s="108" t="s">
        <v>4668</v>
      </c>
      <c r="B1744" s="108">
        <f t="shared" si="27"/>
        <v>2821</v>
      </c>
      <c r="C1744" s="158" t="s">
        <v>4669</v>
      </c>
      <c r="D1744" s="158" t="s">
        <v>685</v>
      </c>
      <c r="E1744" s="108"/>
      <c r="F1744" s="108"/>
    </row>
    <row r="1745" spans="1:6" x14ac:dyDescent="0.55000000000000004">
      <c r="A1745" s="108" t="s">
        <v>4670</v>
      </c>
      <c r="B1745" s="108">
        <f t="shared" si="27"/>
        <v>2661</v>
      </c>
      <c r="C1745" s="158" t="s">
        <v>4671</v>
      </c>
      <c r="D1745" s="158" t="s">
        <v>685</v>
      </c>
      <c r="E1745" s="108"/>
      <c r="F1745" s="108"/>
    </row>
    <row r="1746" spans="1:6" x14ac:dyDescent="0.55000000000000004">
      <c r="A1746" s="108" t="s">
        <v>4672</v>
      </c>
      <c r="B1746" s="108">
        <f t="shared" si="27"/>
        <v>2819</v>
      </c>
      <c r="C1746" s="158" t="s">
        <v>4673</v>
      </c>
      <c r="D1746" s="158" t="s">
        <v>685</v>
      </c>
      <c r="E1746" s="108"/>
      <c r="F1746" s="108"/>
    </row>
    <row r="1747" spans="1:6" x14ac:dyDescent="0.55000000000000004">
      <c r="A1747" s="108" t="s">
        <v>4674</v>
      </c>
      <c r="B1747" s="108">
        <f t="shared" si="27"/>
        <v>2822</v>
      </c>
      <c r="C1747" s="158" t="s">
        <v>4675</v>
      </c>
      <c r="D1747" s="158" t="s">
        <v>685</v>
      </c>
      <c r="E1747" s="108"/>
      <c r="F1747" s="108"/>
    </row>
    <row r="1748" spans="1:6" x14ac:dyDescent="0.55000000000000004">
      <c r="A1748" s="108" t="s">
        <v>4676</v>
      </c>
      <c r="B1748" s="108">
        <f t="shared" si="27"/>
        <v>2663</v>
      </c>
      <c r="C1748" s="158" t="s">
        <v>4677</v>
      </c>
      <c r="D1748" s="158" t="s">
        <v>685</v>
      </c>
      <c r="E1748" s="108"/>
      <c r="F1748" s="108"/>
    </row>
    <row r="1749" spans="1:6" x14ac:dyDescent="0.55000000000000004">
      <c r="A1749" s="108" t="s">
        <v>4678</v>
      </c>
      <c r="B1749" s="108">
        <f t="shared" si="27"/>
        <v>2889</v>
      </c>
      <c r="C1749" s="158" t="s">
        <v>4679</v>
      </c>
      <c r="D1749" s="158" t="s">
        <v>685</v>
      </c>
      <c r="E1749" s="108"/>
      <c r="F1749" s="108"/>
    </row>
    <row r="1750" spans="1:6" x14ac:dyDescent="0.55000000000000004">
      <c r="A1750" s="108" t="s">
        <v>4680</v>
      </c>
      <c r="B1750" s="108">
        <f t="shared" si="27"/>
        <v>2884</v>
      </c>
      <c r="C1750" s="158" t="s">
        <v>4681</v>
      </c>
      <c r="D1750" s="158" t="s">
        <v>685</v>
      </c>
      <c r="E1750" s="108"/>
      <c r="F1750" s="108"/>
    </row>
    <row r="1751" spans="1:6" x14ac:dyDescent="0.55000000000000004">
      <c r="A1751" s="108" t="s">
        <v>4682</v>
      </c>
      <c r="B1751" s="108">
        <f t="shared" si="27"/>
        <v>3131</v>
      </c>
      <c r="C1751" s="158" t="s">
        <v>4683</v>
      </c>
      <c r="D1751" s="158" t="s">
        <v>702</v>
      </c>
      <c r="E1751" s="108"/>
      <c r="F1751" s="108"/>
    </row>
    <row r="1752" spans="1:6" x14ac:dyDescent="0.55000000000000004">
      <c r="A1752" s="108" t="s">
        <v>4684</v>
      </c>
      <c r="B1752" s="108">
        <f t="shared" si="27"/>
        <v>3222</v>
      </c>
      <c r="C1752" s="158" t="s">
        <v>4685</v>
      </c>
      <c r="D1752" s="158" t="s">
        <v>702</v>
      </c>
      <c r="E1752" s="108"/>
      <c r="F1752" s="108"/>
    </row>
    <row r="1753" spans="1:6" x14ac:dyDescent="0.55000000000000004">
      <c r="A1753" s="108" t="s">
        <v>4686</v>
      </c>
      <c r="B1753" s="108">
        <f t="shared" si="27"/>
        <v>3132</v>
      </c>
      <c r="C1753" s="158" t="s">
        <v>4687</v>
      </c>
      <c r="D1753" s="158" t="s">
        <v>702</v>
      </c>
      <c r="E1753" s="108"/>
      <c r="F1753" s="108"/>
    </row>
    <row r="1754" spans="1:6" x14ac:dyDescent="0.55000000000000004">
      <c r="A1754" s="108" t="s">
        <v>4688</v>
      </c>
      <c r="B1754" s="108">
        <f t="shared" si="27"/>
        <v>3223</v>
      </c>
      <c r="C1754" s="158" t="s">
        <v>4689</v>
      </c>
      <c r="D1754" s="158" t="s">
        <v>702</v>
      </c>
      <c r="E1754" s="108"/>
      <c r="F1754" s="108"/>
    </row>
    <row r="1755" spans="1:6" x14ac:dyDescent="0.55000000000000004">
      <c r="A1755" s="108" t="s">
        <v>4690</v>
      </c>
      <c r="B1755" s="108">
        <f t="shared" si="27"/>
        <v>3224</v>
      </c>
      <c r="C1755" s="158" t="s">
        <v>4691</v>
      </c>
      <c r="D1755" s="158" t="s">
        <v>702</v>
      </c>
      <c r="E1755" s="108"/>
      <c r="F1755" s="108"/>
    </row>
    <row r="1756" spans="1:6" x14ac:dyDescent="0.55000000000000004">
      <c r="A1756" s="108" t="s">
        <v>4692</v>
      </c>
      <c r="B1756" s="108">
        <f t="shared" si="27"/>
        <v>3133</v>
      </c>
      <c r="C1756" s="158" t="s">
        <v>4693</v>
      </c>
      <c r="D1756" s="158" t="s">
        <v>702</v>
      </c>
      <c r="E1756" s="108"/>
      <c r="F1756" s="108"/>
    </row>
    <row r="1757" spans="1:6" x14ac:dyDescent="0.55000000000000004">
      <c r="A1757" s="108" t="s">
        <v>4694</v>
      </c>
      <c r="B1757" s="108">
        <f t="shared" si="27"/>
        <v>3135</v>
      </c>
      <c r="C1757" s="158" t="s">
        <v>4695</v>
      </c>
      <c r="D1757" s="158" t="s">
        <v>702</v>
      </c>
      <c r="E1757" s="108"/>
      <c r="F1757" s="108"/>
    </row>
    <row r="1758" spans="1:6" x14ac:dyDescent="0.55000000000000004">
      <c r="A1758" s="108" t="s">
        <v>4696</v>
      </c>
      <c r="B1758" s="108">
        <f t="shared" si="27"/>
        <v>3169</v>
      </c>
      <c r="C1758" s="158" t="s">
        <v>4697</v>
      </c>
      <c r="D1758" s="158" t="s">
        <v>702</v>
      </c>
      <c r="E1758" s="108"/>
      <c r="F1758" s="108"/>
    </row>
    <row r="1759" spans="1:6" x14ac:dyDescent="0.55000000000000004">
      <c r="A1759" s="108" t="s">
        <v>4698</v>
      </c>
      <c r="B1759" s="108">
        <f t="shared" si="27"/>
        <v>3225</v>
      </c>
      <c r="C1759" s="158" t="s">
        <v>4699</v>
      </c>
      <c r="D1759" s="158" t="s">
        <v>702</v>
      </c>
      <c r="E1759" s="108"/>
      <c r="F1759" s="108"/>
    </row>
    <row r="1760" spans="1:6" x14ac:dyDescent="0.55000000000000004">
      <c r="A1760" s="108" t="s">
        <v>4700</v>
      </c>
      <c r="B1760" s="108">
        <f t="shared" si="27"/>
        <v>3226</v>
      </c>
      <c r="C1760" s="158" t="s">
        <v>4701</v>
      </c>
      <c r="D1760" s="158" t="s">
        <v>702</v>
      </c>
      <c r="E1760" s="108"/>
      <c r="F1760" s="108"/>
    </row>
    <row r="1761" spans="1:6" x14ac:dyDescent="0.55000000000000004">
      <c r="A1761" s="108" t="s">
        <v>4702</v>
      </c>
      <c r="B1761" s="108">
        <f t="shared" si="27"/>
        <v>3227</v>
      </c>
      <c r="C1761" s="158" t="s">
        <v>4703</v>
      </c>
      <c r="D1761" s="158" t="s">
        <v>702</v>
      </c>
      <c r="E1761" s="108"/>
      <c r="F1761" s="108"/>
    </row>
    <row r="1762" spans="1:6" x14ac:dyDescent="0.55000000000000004">
      <c r="A1762" s="108" t="s">
        <v>4704</v>
      </c>
      <c r="B1762" s="108">
        <f t="shared" si="27"/>
        <v>3229</v>
      </c>
      <c r="C1762" s="158" t="s">
        <v>4705</v>
      </c>
      <c r="D1762" s="158" t="s">
        <v>702</v>
      </c>
      <c r="E1762" s="108"/>
      <c r="F1762" s="108"/>
    </row>
    <row r="1763" spans="1:6" x14ac:dyDescent="0.55000000000000004">
      <c r="A1763" s="108" t="s">
        <v>4706</v>
      </c>
      <c r="B1763" s="108">
        <f t="shared" si="27"/>
        <v>3230</v>
      </c>
      <c r="C1763" s="158" t="s">
        <v>4707</v>
      </c>
      <c r="D1763" s="158" t="s">
        <v>702</v>
      </c>
      <c r="E1763" s="108"/>
      <c r="F1763" s="108"/>
    </row>
    <row r="1764" spans="1:6" x14ac:dyDescent="0.55000000000000004">
      <c r="A1764" s="108" t="s">
        <v>4708</v>
      </c>
      <c r="B1764" s="108">
        <f t="shared" si="27"/>
        <v>3268</v>
      </c>
      <c r="C1764" s="158" t="s">
        <v>4709</v>
      </c>
      <c r="D1764" s="158" t="s">
        <v>702</v>
      </c>
      <c r="E1764" s="108"/>
      <c r="F1764" s="108"/>
    </row>
    <row r="1765" spans="1:6" x14ac:dyDescent="0.55000000000000004">
      <c r="A1765" s="108" t="s">
        <v>4710</v>
      </c>
      <c r="B1765" s="108">
        <f t="shared" si="27"/>
        <v>3138</v>
      </c>
      <c r="C1765" s="158" t="s">
        <v>4711</v>
      </c>
      <c r="D1765" s="158" t="s">
        <v>702</v>
      </c>
      <c r="E1765" s="108"/>
      <c r="F1765" s="108"/>
    </row>
    <row r="1766" spans="1:6" x14ac:dyDescent="0.55000000000000004">
      <c r="A1766" s="108" t="s">
        <v>4712</v>
      </c>
      <c r="B1766" s="108">
        <f t="shared" si="27"/>
        <v>3139</v>
      </c>
      <c r="C1766" s="158" t="s">
        <v>4713</v>
      </c>
      <c r="D1766" s="158" t="s">
        <v>702</v>
      </c>
      <c r="E1766" s="108"/>
      <c r="F1766" s="108"/>
    </row>
    <row r="1767" spans="1:6" x14ac:dyDescent="0.55000000000000004">
      <c r="A1767" s="108" t="s">
        <v>4714</v>
      </c>
      <c r="B1767" s="108">
        <f t="shared" si="27"/>
        <v>3140</v>
      </c>
      <c r="C1767" s="158" t="s">
        <v>4715</v>
      </c>
      <c r="D1767" s="158" t="s">
        <v>702</v>
      </c>
      <c r="E1767" s="108"/>
      <c r="F1767" s="108"/>
    </row>
    <row r="1768" spans="1:6" x14ac:dyDescent="0.55000000000000004">
      <c r="A1768" s="108" t="s">
        <v>4716</v>
      </c>
      <c r="B1768" s="108">
        <f t="shared" si="27"/>
        <v>3233</v>
      </c>
      <c r="C1768" s="158" t="s">
        <v>4717</v>
      </c>
      <c r="D1768" s="158" t="s">
        <v>702</v>
      </c>
      <c r="E1768" s="108"/>
      <c r="F1768" s="108"/>
    </row>
    <row r="1769" spans="1:6" x14ac:dyDescent="0.55000000000000004">
      <c r="A1769" s="108" t="s">
        <v>4718</v>
      </c>
      <c r="B1769" s="108">
        <f t="shared" si="27"/>
        <v>3234</v>
      </c>
      <c r="C1769" s="158" t="s">
        <v>4719</v>
      </c>
      <c r="D1769" s="158" t="s">
        <v>702</v>
      </c>
      <c r="E1769" s="108"/>
      <c r="F1769" s="108"/>
    </row>
    <row r="1770" spans="1:6" x14ac:dyDescent="0.55000000000000004">
      <c r="A1770" s="108" t="s">
        <v>4720</v>
      </c>
      <c r="B1770" s="108">
        <f t="shared" si="27"/>
        <v>3142</v>
      </c>
      <c r="C1770" s="158" t="s">
        <v>4721</v>
      </c>
      <c r="D1770" s="158" t="s">
        <v>702</v>
      </c>
      <c r="E1770" s="108"/>
      <c r="F1770" s="108"/>
    </row>
    <row r="1771" spans="1:6" x14ac:dyDescent="0.55000000000000004">
      <c r="A1771" s="108" t="s">
        <v>4722</v>
      </c>
      <c r="B1771" s="108">
        <f t="shared" si="27"/>
        <v>3143</v>
      </c>
      <c r="C1771" s="158" t="s">
        <v>4723</v>
      </c>
      <c r="D1771" s="158" t="s">
        <v>702</v>
      </c>
      <c r="E1771" s="108"/>
      <c r="F1771" s="108"/>
    </row>
    <row r="1772" spans="1:6" x14ac:dyDescent="0.55000000000000004">
      <c r="A1772" s="108" t="s">
        <v>4724</v>
      </c>
      <c r="B1772" s="108">
        <f t="shared" si="27"/>
        <v>3238</v>
      </c>
      <c r="C1772" s="158" t="s">
        <v>4725</v>
      </c>
      <c r="D1772" s="158" t="s">
        <v>702</v>
      </c>
      <c r="E1772" s="108"/>
      <c r="F1772" s="108"/>
    </row>
    <row r="1773" spans="1:6" x14ac:dyDescent="0.55000000000000004">
      <c r="A1773" s="108" t="s">
        <v>4726</v>
      </c>
      <c r="B1773" s="108">
        <f t="shared" si="27"/>
        <v>3702</v>
      </c>
      <c r="C1773" s="158" t="s">
        <v>4727</v>
      </c>
      <c r="D1773" s="158" t="s">
        <v>702</v>
      </c>
      <c r="E1773" s="108"/>
      <c r="F1773" s="108"/>
    </row>
    <row r="1774" spans="1:6" x14ac:dyDescent="0.55000000000000004">
      <c r="A1774" s="108" t="s">
        <v>4728</v>
      </c>
      <c r="B1774" s="108">
        <f t="shared" si="27"/>
        <v>3145</v>
      </c>
      <c r="C1774" s="158" t="s">
        <v>4729</v>
      </c>
      <c r="D1774" s="158" t="s">
        <v>702</v>
      </c>
      <c r="E1774" s="108"/>
      <c r="F1774" s="108"/>
    </row>
    <row r="1775" spans="1:6" x14ac:dyDescent="0.55000000000000004">
      <c r="A1775" s="108" t="s">
        <v>4730</v>
      </c>
      <c r="B1775" s="108">
        <f t="shared" si="27"/>
        <v>3240</v>
      </c>
      <c r="C1775" s="158" t="s">
        <v>4731</v>
      </c>
      <c r="D1775" s="158" t="s">
        <v>702</v>
      </c>
      <c r="E1775" s="108"/>
      <c r="F1775" s="108"/>
    </row>
    <row r="1776" spans="1:6" x14ac:dyDescent="0.55000000000000004">
      <c r="A1776" s="108" t="s">
        <v>4732</v>
      </c>
      <c r="B1776" s="108">
        <f t="shared" si="27"/>
        <v>3242</v>
      </c>
      <c r="C1776" s="158" t="s">
        <v>4733</v>
      </c>
      <c r="D1776" s="158" t="s">
        <v>702</v>
      </c>
      <c r="E1776" s="108"/>
      <c r="F1776" s="108"/>
    </row>
    <row r="1777" spans="1:6" x14ac:dyDescent="0.55000000000000004">
      <c r="A1777" s="108" t="s">
        <v>4734</v>
      </c>
      <c r="B1777" s="108">
        <f t="shared" si="27"/>
        <v>3149</v>
      </c>
      <c r="C1777" s="158" t="s">
        <v>4735</v>
      </c>
      <c r="D1777" s="158" t="s">
        <v>702</v>
      </c>
      <c r="E1777" s="108"/>
      <c r="F1777" s="108"/>
    </row>
    <row r="1778" spans="1:6" x14ac:dyDescent="0.55000000000000004">
      <c r="A1778" s="108" t="s">
        <v>4736</v>
      </c>
      <c r="B1778" s="108">
        <f t="shared" si="27"/>
        <v>3146</v>
      </c>
      <c r="C1778" s="158" t="s">
        <v>4737</v>
      </c>
      <c r="D1778" s="158" t="s">
        <v>702</v>
      </c>
      <c r="E1778" s="108"/>
      <c r="F1778" s="108"/>
    </row>
    <row r="1779" spans="1:6" x14ac:dyDescent="0.55000000000000004">
      <c r="A1779" s="108" t="s">
        <v>4738</v>
      </c>
      <c r="B1779" s="108">
        <f t="shared" si="27"/>
        <v>3152</v>
      </c>
      <c r="C1779" s="158" t="s">
        <v>4739</v>
      </c>
      <c r="D1779" s="158" t="s">
        <v>702</v>
      </c>
      <c r="E1779" s="108"/>
      <c r="F1779" s="108"/>
    </row>
    <row r="1780" spans="1:6" x14ac:dyDescent="0.55000000000000004">
      <c r="A1780" s="108" t="s">
        <v>4740</v>
      </c>
      <c r="B1780" s="108">
        <f t="shared" si="27"/>
        <v>3244</v>
      </c>
      <c r="C1780" s="158" t="s">
        <v>4741</v>
      </c>
      <c r="D1780" s="158" t="s">
        <v>702</v>
      </c>
      <c r="E1780" s="108"/>
      <c r="F1780" s="108"/>
    </row>
    <row r="1781" spans="1:6" x14ac:dyDescent="0.55000000000000004">
      <c r="A1781" s="108" t="s">
        <v>4742</v>
      </c>
      <c r="B1781" s="108">
        <f t="shared" si="27"/>
        <v>3266</v>
      </c>
      <c r="C1781" s="158" t="s">
        <v>4743</v>
      </c>
      <c r="D1781" s="158" t="s">
        <v>702</v>
      </c>
      <c r="E1781" s="108"/>
      <c r="F1781" s="108"/>
    </row>
    <row r="1782" spans="1:6" x14ac:dyDescent="0.55000000000000004">
      <c r="A1782" s="108" t="s">
        <v>4744</v>
      </c>
      <c r="B1782" s="108">
        <f t="shared" si="27"/>
        <v>3245</v>
      </c>
      <c r="C1782" s="158" t="s">
        <v>4745</v>
      </c>
      <c r="D1782" s="158" t="s">
        <v>702</v>
      </c>
      <c r="E1782" s="108"/>
      <c r="F1782" s="108"/>
    </row>
    <row r="1783" spans="1:6" x14ac:dyDescent="0.55000000000000004">
      <c r="A1783" s="108" t="s">
        <v>4746</v>
      </c>
      <c r="B1783" s="108">
        <f t="shared" si="27"/>
        <v>3153</v>
      </c>
      <c r="C1783" s="158" t="s">
        <v>4747</v>
      </c>
      <c r="D1783" s="158" t="s">
        <v>702</v>
      </c>
      <c r="E1783" s="108"/>
      <c r="F1783" s="108"/>
    </row>
    <row r="1784" spans="1:6" x14ac:dyDescent="0.55000000000000004">
      <c r="A1784" s="108" t="s">
        <v>4748</v>
      </c>
      <c r="B1784" s="108">
        <f t="shared" si="27"/>
        <v>3247</v>
      </c>
      <c r="C1784" s="158" t="s">
        <v>4749</v>
      </c>
      <c r="D1784" s="158" t="s">
        <v>702</v>
      </c>
      <c r="E1784" s="108"/>
      <c r="F1784" s="108"/>
    </row>
    <row r="1785" spans="1:6" x14ac:dyDescent="0.55000000000000004">
      <c r="A1785" s="108" t="s">
        <v>4750</v>
      </c>
      <c r="B1785" s="108">
        <f t="shared" si="27"/>
        <v>3155</v>
      </c>
      <c r="C1785" s="158" t="s">
        <v>4751</v>
      </c>
      <c r="D1785" s="158" t="s">
        <v>702</v>
      </c>
      <c r="E1785" s="108"/>
      <c r="F1785" s="108"/>
    </row>
    <row r="1786" spans="1:6" x14ac:dyDescent="0.55000000000000004">
      <c r="A1786" s="108" t="s">
        <v>4752</v>
      </c>
      <c r="B1786" s="108">
        <f t="shared" si="27"/>
        <v>3156</v>
      </c>
      <c r="C1786" s="158" t="s">
        <v>4753</v>
      </c>
      <c r="D1786" s="158" t="s">
        <v>702</v>
      </c>
      <c r="E1786" s="108"/>
      <c r="F1786" s="108"/>
    </row>
    <row r="1787" spans="1:6" x14ac:dyDescent="0.55000000000000004">
      <c r="A1787" s="108" t="s">
        <v>4754</v>
      </c>
      <c r="B1787" s="108">
        <f t="shared" si="27"/>
        <v>3271</v>
      </c>
      <c r="C1787" s="158" t="s">
        <v>4755</v>
      </c>
      <c r="D1787" s="158" t="s">
        <v>702</v>
      </c>
      <c r="E1787" s="108"/>
      <c r="F1787" s="108"/>
    </row>
    <row r="1788" spans="1:6" x14ac:dyDescent="0.55000000000000004">
      <c r="A1788" s="108" t="s">
        <v>4756</v>
      </c>
      <c r="B1788" s="108">
        <f t="shared" si="27"/>
        <v>3667</v>
      </c>
      <c r="C1788" s="158" t="s">
        <v>4757</v>
      </c>
      <c r="D1788" s="158" t="s">
        <v>702</v>
      </c>
      <c r="E1788" s="108"/>
      <c r="F1788" s="108"/>
    </row>
    <row r="1789" spans="1:6" x14ac:dyDescent="0.55000000000000004">
      <c r="A1789" s="108" t="s">
        <v>4758</v>
      </c>
      <c r="B1789" s="108">
        <f t="shared" si="27"/>
        <v>3248</v>
      </c>
      <c r="C1789" s="158" t="s">
        <v>4759</v>
      </c>
      <c r="D1789" s="158" t="s">
        <v>702</v>
      </c>
      <c r="E1789" s="108"/>
      <c r="F1789" s="108"/>
    </row>
    <row r="1790" spans="1:6" x14ac:dyDescent="0.55000000000000004">
      <c r="A1790" s="108" t="s">
        <v>4760</v>
      </c>
      <c r="B1790" s="108">
        <f t="shared" si="27"/>
        <v>3249</v>
      </c>
      <c r="C1790" s="158" t="s">
        <v>4761</v>
      </c>
      <c r="D1790" s="158" t="s">
        <v>702</v>
      </c>
      <c r="E1790" s="108"/>
      <c r="F1790" s="108"/>
    </row>
    <row r="1791" spans="1:6" x14ac:dyDescent="0.55000000000000004">
      <c r="A1791" s="108" t="s">
        <v>4762</v>
      </c>
      <c r="B1791" s="108">
        <f t="shared" si="27"/>
        <v>3251</v>
      </c>
      <c r="C1791" s="158" t="s">
        <v>4763</v>
      </c>
      <c r="D1791" s="158" t="s">
        <v>702</v>
      </c>
      <c r="E1791" s="108"/>
      <c r="F1791" s="108"/>
    </row>
    <row r="1792" spans="1:6" x14ac:dyDescent="0.55000000000000004">
      <c r="A1792" s="108" t="s">
        <v>4764</v>
      </c>
      <c r="B1792" s="108">
        <f t="shared" si="27"/>
        <v>3157</v>
      </c>
      <c r="C1792" s="158" t="s">
        <v>4765</v>
      </c>
      <c r="D1792" s="158" t="s">
        <v>702</v>
      </c>
      <c r="E1792" s="108"/>
      <c r="F1792" s="108"/>
    </row>
    <row r="1793" spans="1:6" x14ac:dyDescent="0.55000000000000004">
      <c r="A1793" s="108" t="s">
        <v>4766</v>
      </c>
      <c r="B1793" s="108">
        <f t="shared" si="27"/>
        <v>3158</v>
      </c>
      <c r="C1793" s="158" t="s">
        <v>4767</v>
      </c>
      <c r="D1793" s="158" t="s">
        <v>702</v>
      </c>
      <c r="E1793" s="108"/>
      <c r="F1793" s="108"/>
    </row>
    <row r="1794" spans="1:6" x14ac:dyDescent="0.55000000000000004">
      <c r="A1794" s="108" t="s">
        <v>4768</v>
      </c>
      <c r="B1794" s="108">
        <f t="shared" si="27"/>
        <v>3159</v>
      </c>
      <c r="C1794" s="158" t="s">
        <v>4769</v>
      </c>
      <c r="D1794" s="158" t="s">
        <v>702</v>
      </c>
      <c r="E1794" s="108"/>
      <c r="F1794" s="108"/>
    </row>
    <row r="1795" spans="1:6" x14ac:dyDescent="0.55000000000000004">
      <c r="A1795" s="108" t="s">
        <v>4770</v>
      </c>
      <c r="B1795" s="108">
        <f t="shared" ref="B1795:B1858" si="28">VALUE(RIGHT(A1795,4))</f>
        <v>3252</v>
      </c>
      <c r="C1795" s="158" t="s">
        <v>4771</v>
      </c>
      <c r="D1795" s="158" t="s">
        <v>702</v>
      </c>
      <c r="E1795" s="108"/>
      <c r="F1795" s="108"/>
    </row>
    <row r="1796" spans="1:6" x14ac:dyDescent="0.55000000000000004">
      <c r="A1796" s="108" t="s">
        <v>4772</v>
      </c>
      <c r="B1796" s="108">
        <f t="shared" si="28"/>
        <v>3253</v>
      </c>
      <c r="C1796" s="158" t="s">
        <v>4773</v>
      </c>
      <c r="D1796" s="158" t="s">
        <v>702</v>
      </c>
      <c r="E1796" s="108"/>
      <c r="F1796" s="108"/>
    </row>
    <row r="1797" spans="1:6" x14ac:dyDescent="0.55000000000000004">
      <c r="A1797" s="108" t="s">
        <v>4774</v>
      </c>
      <c r="B1797" s="108">
        <f t="shared" si="28"/>
        <v>3254</v>
      </c>
      <c r="C1797" s="158" t="s">
        <v>4775</v>
      </c>
      <c r="D1797" s="158" t="s">
        <v>702</v>
      </c>
      <c r="E1797" s="108"/>
      <c r="F1797" s="108"/>
    </row>
    <row r="1798" spans="1:6" x14ac:dyDescent="0.55000000000000004">
      <c r="A1798" s="108" t="s">
        <v>4776</v>
      </c>
      <c r="B1798" s="108">
        <f t="shared" si="28"/>
        <v>3160</v>
      </c>
      <c r="C1798" s="158" t="s">
        <v>4777</v>
      </c>
      <c r="D1798" s="158" t="s">
        <v>702</v>
      </c>
      <c r="E1798" s="108"/>
      <c r="F1798" s="108"/>
    </row>
    <row r="1799" spans="1:6" x14ac:dyDescent="0.55000000000000004">
      <c r="A1799" s="108" t="s">
        <v>4778</v>
      </c>
      <c r="B1799" s="108">
        <f t="shared" si="28"/>
        <v>3161</v>
      </c>
      <c r="C1799" s="158" t="s">
        <v>4779</v>
      </c>
      <c r="D1799" s="158" t="s">
        <v>702</v>
      </c>
      <c r="E1799" s="108"/>
      <c r="F1799" s="108"/>
    </row>
    <row r="1800" spans="1:6" x14ac:dyDescent="0.55000000000000004">
      <c r="A1800" s="108" t="s">
        <v>4780</v>
      </c>
      <c r="B1800" s="108">
        <f t="shared" si="28"/>
        <v>3256</v>
      </c>
      <c r="C1800" s="158" t="s">
        <v>4781</v>
      </c>
      <c r="D1800" s="158" t="s">
        <v>702</v>
      </c>
      <c r="E1800" s="108"/>
      <c r="F1800" s="108"/>
    </row>
    <row r="1801" spans="1:6" x14ac:dyDescent="0.55000000000000004">
      <c r="A1801" s="108" t="s">
        <v>4782</v>
      </c>
      <c r="B1801" s="108">
        <f t="shared" si="28"/>
        <v>3257</v>
      </c>
      <c r="C1801" s="158" t="s">
        <v>4783</v>
      </c>
      <c r="D1801" s="158" t="s">
        <v>702</v>
      </c>
      <c r="E1801" s="108"/>
      <c r="F1801" s="108"/>
    </row>
    <row r="1802" spans="1:6" x14ac:dyDescent="0.55000000000000004">
      <c r="A1802" s="108" t="s">
        <v>4784</v>
      </c>
      <c r="B1802" s="108">
        <f t="shared" si="28"/>
        <v>3168</v>
      </c>
      <c r="C1802" s="158" t="s">
        <v>4785</v>
      </c>
      <c r="D1802" s="158" t="s">
        <v>702</v>
      </c>
      <c r="E1802" s="108"/>
      <c r="F1802" s="108"/>
    </row>
    <row r="1803" spans="1:6" x14ac:dyDescent="0.55000000000000004">
      <c r="A1803" s="108" t="s">
        <v>4786</v>
      </c>
      <c r="B1803" s="108">
        <f t="shared" si="28"/>
        <v>3269</v>
      </c>
      <c r="C1803" s="158" t="s">
        <v>4787</v>
      </c>
      <c r="D1803" s="158" t="s">
        <v>702</v>
      </c>
      <c r="E1803" s="108"/>
      <c r="F1803" s="108"/>
    </row>
    <row r="1804" spans="1:6" x14ac:dyDescent="0.55000000000000004">
      <c r="A1804" s="108" t="s">
        <v>4788</v>
      </c>
      <c r="B1804" s="108">
        <f t="shared" si="28"/>
        <v>3163</v>
      </c>
      <c r="C1804" s="158" t="s">
        <v>4789</v>
      </c>
      <c r="D1804" s="158" t="s">
        <v>702</v>
      </c>
      <c r="E1804" s="108"/>
      <c r="F1804" s="108"/>
    </row>
    <row r="1805" spans="1:6" x14ac:dyDescent="0.55000000000000004">
      <c r="A1805" s="108" t="s">
        <v>4790</v>
      </c>
      <c r="B1805" s="108">
        <f t="shared" si="28"/>
        <v>3164</v>
      </c>
      <c r="C1805" s="158" t="s">
        <v>4791</v>
      </c>
      <c r="D1805" s="158" t="s">
        <v>702</v>
      </c>
      <c r="E1805" s="108"/>
      <c r="F1805" s="108"/>
    </row>
    <row r="1806" spans="1:6" x14ac:dyDescent="0.55000000000000004">
      <c r="A1806" s="108" t="s">
        <v>4792</v>
      </c>
      <c r="B1806" s="108">
        <f t="shared" si="28"/>
        <v>3260</v>
      </c>
      <c r="C1806" s="158" t="s">
        <v>4793</v>
      </c>
      <c r="D1806" s="158" t="s">
        <v>702</v>
      </c>
      <c r="E1806" s="108"/>
      <c r="F1806" s="108"/>
    </row>
    <row r="1807" spans="1:6" x14ac:dyDescent="0.55000000000000004">
      <c r="A1807" s="108" t="s">
        <v>4794</v>
      </c>
      <c r="B1807" s="108">
        <f t="shared" si="28"/>
        <v>3261</v>
      </c>
      <c r="C1807" s="158" t="s">
        <v>4795</v>
      </c>
      <c r="D1807" s="158" t="s">
        <v>702</v>
      </c>
      <c r="E1807" s="108"/>
      <c r="F1807" s="108"/>
    </row>
    <row r="1808" spans="1:6" x14ac:dyDescent="0.55000000000000004">
      <c r="A1808" s="108" t="s">
        <v>4796</v>
      </c>
      <c r="B1808" s="108">
        <f t="shared" si="28"/>
        <v>3267</v>
      </c>
      <c r="C1808" s="158" t="s">
        <v>4797</v>
      </c>
      <c r="D1808" s="158" t="s">
        <v>702</v>
      </c>
      <c r="E1808" s="108"/>
      <c r="F1808" s="108"/>
    </row>
    <row r="1809" spans="1:6" x14ac:dyDescent="0.55000000000000004">
      <c r="A1809" s="108" t="s">
        <v>4798</v>
      </c>
      <c r="B1809" s="108">
        <f t="shared" si="28"/>
        <v>3263</v>
      </c>
      <c r="C1809" s="158" t="s">
        <v>4799</v>
      </c>
      <c r="D1809" s="158" t="s">
        <v>702</v>
      </c>
      <c r="E1809" s="108"/>
      <c r="F1809" s="108"/>
    </row>
    <row r="1810" spans="1:6" x14ac:dyDescent="0.55000000000000004">
      <c r="A1810" s="108" t="s">
        <v>4800</v>
      </c>
      <c r="B1810" s="108">
        <f t="shared" si="28"/>
        <v>3166</v>
      </c>
      <c r="C1810" s="158" t="s">
        <v>4801</v>
      </c>
      <c r="D1810" s="158" t="s">
        <v>702</v>
      </c>
      <c r="E1810" s="108"/>
      <c r="F1810" s="108"/>
    </row>
    <row r="1811" spans="1:6" x14ac:dyDescent="0.55000000000000004">
      <c r="A1811" s="108" t="s">
        <v>4802</v>
      </c>
      <c r="B1811" s="108">
        <f t="shared" si="28"/>
        <v>783</v>
      </c>
      <c r="C1811" s="158" t="s">
        <v>4803</v>
      </c>
      <c r="D1811" s="158" t="s">
        <v>708</v>
      </c>
      <c r="E1811" s="108"/>
      <c r="F1811" s="108"/>
    </row>
    <row r="1812" spans="1:6" x14ac:dyDescent="0.55000000000000004">
      <c r="A1812" s="108" t="s">
        <v>4804</v>
      </c>
      <c r="B1812" s="108">
        <f t="shared" si="28"/>
        <v>786</v>
      </c>
      <c r="C1812" s="158" t="s">
        <v>4805</v>
      </c>
      <c r="D1812" s="158" t="s">
        <v>708</v>
      </c>
      <c r="E1812" s="108"/>
      <c r="F1812" s="108"/>
    </row>
    <row r="1813" spans="1:6" x14ac:dyDescent="0.55000000000000004">
      <c r="A1813" s="108" t="s">
        <v>4806</v>
      </c>
      <c r="B1813" s="108">
        <f t="shared" si="28"/>
        <v>792</v>
      </c>
      <c r="C1813" s="158" t="s">
        <v>4807</v>
      </c>
      <c r="D1813" s="158" t="s">
        <v>708</v>
      </c>
      <c r="E1813" s="108"/>
      <c r="F1813" s="108"/>
    </row>
    <row r="1814" spans="1:6" x14ac:dyDescent="0.55000000000000004">
      <c r="A1814" s="108" t="s">
        <v>4808</v>
      </c>
      <c r="B1814" s="108">
        <f t="shared" si="28"/>
        <v>794</v>
      </c>
      <c r="C1814" s="158" t="s">
        <v>4809</v>
      </c>
      <c r="D1814" s="158" t="s">
        <v>708</v>
      </c>
      <c r="E1814" s="108"/>
      <c r="F1814" s="108"/>
    </row>
    <row r="1815" spans="1:6" x14ac:dyDescent="0.55000000000000004">
      <c r="A1815" s="108" t="s">
        <v>4810</v>
      </c>
      <c r="B1815" s="108">
        <f t="shared" si="28"/>
        <v>795</v>
      </c>
      <c r="C1815" s="158" t="s">
        <v>4811</v>
      </c>
      <c r="D1815" s="158" t="s">
        <v>708</v>
      </c>
      <c r="E1815" s="108"/>
      <c r="F1815" s="108"/>
    </row>
    <row r="1816" spans="1:6" x14ac:dyDescent="0.55000000000000004">
      <c r="A1816" s="108" t="s">
        <v>4812</v>
      </c>
      <c r="B1816" s="108">
        <f t="shared" si="28"/>
        <v>796</v>
      </c>
      <c r="C1816" s="158" t="s">
        <v>4813</v>
      </c>
      <c r="D1816" s="158" t="s">
        <v>708</v>
      </c>
      <c r="E1816" s="108"/>
      <c r="F1816" s="108"/>
    </row>
    <row r="1817" spans="1:6" x14ac:dyDescent="0.55000000000000004">
      <c r="A1817" s="108" t="s">
        <v>4814</v>
      </c>
      <c r="B1817" s="108">
        <f t="shared" si="28"/>
        <v>801</v>
      </c>
      <c r="C1817" s="158" t="s">
        <v>4815</v>
      </c>
      <c r="D1817" s="158" t="s">
        <v>708</v>
      </c>
      <c r="E1817" s="108"/>
      <c r="F1817" s="108"/>
    </row>
    <row r="1818" spans="1:6" x14ac:dyDescent="0.55000000000000004">
      <c r="A1818" s="108" t="s">
        <v>4816</v>
      </c>
      <c r="B1818" s="108">
        <f t="shared" si="28"/>
        <v>3512</v>
      </c>
      <c r="C1818" s="158" t="s">
        <v>4817</v>
      </c>
      <c r="D1818" s="158" t="s">
        <v>708</v>
      </c>
      <c r="E1818" s="108"/>
      <c r="F1818" s="108"/>
    </row>
    <row r="1819" spans="1:6" x14ac:dyDescent="0.55000000000000004">
      <c r="A1819" s="108" t="s">
        <v>4818</v>
      </c>
      <c r="B1819" s="108">
        <f t="shared" si="28"/>
        <v>861</v>
      </c>
      <c r="C1819" s="158" t="s">
        <v>4819</v>
      </c>
      <c r="D1819" s="158" t="s">
        <v>708</v>
      </c>
      <c r="E1819" s="108"/>
      <c r="F1819" s="108"/>
    </row>
    <row r="1820" spans="1:6" x14ac:dyDescent="0.55000000000000004">
      <c r="A1820" s="108" t="s">
        <v>4820</v>
      </c>
      <c r="B1820" s="108">
        <f t="shared" si="28"/>
        <v>807</v>
      </c>
      <c r="C1820" s="158" t="s">
        <v>4821</v>
      </c>
      <c r="D1820" s="158" t="s">
        <v>708</v>
      </c>
      <c r="E1820" s="108"/>
      <c r="F1820" s="108"/>
    </row>
    <row r="1821" spans="1:6" x14ac:dyDescent="0.55000000000000004">
      <c r="A1821" s="108" t="s">
        <v>4822</v>
      </c>
      <c r="B1821" s="108">
        <f t="shared" si="28"/>
        <v>808</v>
      </c>
      <c r="C1821" s="158" t="s">
        <v>4823</v>
      </c>
      <c r="D1821" s="158" t="s">
        <v>708</v>
      </c>
      <c r="E1821" s="108"/>
      <c r="F1821" s="108"/>
    </row>
    <row r="1822" spans="1:6" x14ac:dyDescent="0.55000000000000004">
      <c r="A1822" s="108" t="s">
        <v>4824</v>
      </c>
      <c r="B1822" s="108">
        <f t="shared" si="28"/>
        <v>809</v>
      </c>
      <c r="C1822" s="158" t="s">
        <v>4825</v>
      </c>
      <c r="D1822" s="158" t="s">
        <v>708</v>
      </c>
      <c r="E1822" s="108"/>
      <c r="F1822" s="108"/>
    </row>
    <row r="1823" spans="1:6" x14ac:dyDescent="0.55000000000000004">
      <c r="A1823" s="108" t="s">
        <v>4826</v>
      </c>
      <c r="B1823" s="108">
        <f t="shared" si="28"/>
        <v>810</v>
      </c>
      <c r="C1823" s="158" t="s">
        <v>4827</v>
      </c>
      <c r="D1823" s="158" t="s">
        <v>708</v>
      </c>
      <c r="E1823" s="108"/>
      <c r="F1823" s="108"/>
    </row>
    <row r="1824" spans="1:6" x14ac:dyDescent="0.55000000000000004">
      <c r="A1824" s="108" t="s">
        <v>4828</v>
      </c>
      <c r="B1824" s="108">
        <f t="shared" si="28"/>
        <v>306</v>
      </c>
      <c r="C1824" s="158" t="s">
        <v>4829</v>
      </c>
      <c r="D1824" s="158" t="s">
        <v>708</v>
      </c>
      <c r="E1824" s="108"/>
      <c r="F1824" s="108"/>
    </row>
    <row r="1825" spans="1:6" x14ac:dyDescent="0.55000000000000004">
      <c r="A1825" s="108" t="s">
        <v>4830</v>
      </c>
      <c r="B1825" s="108">
        <f t="shared" si="28"/>
        <v>307</v>
      </c>
      <c r="C1825" s="158" t="s">
        <v>4831</v>
      </c>
      <c r="D1825" s="158" t="s">
        <v>708</v>
      </c>
      <c r="E1825" s="108"/>
      <c r="F1825" s="108"/>
    </row>
    <row r="1826" spans="1:6" x14ac:dyDescent="0.55000000000000004">
      <c r="A1826" s="108" t="s">
        <v>4832</v>
      </c>
      <c r="B1826" s="108">
        <f t="shared" si="28"/>
        <v>812</v>
      </c>
      <c r="C1826" s="158" t="s">
        <v>4833</v>
      </c>
      <c r="D1826" s="158" t="s">
        <v>708</v>
      </c>
      <c r="E1826" s="108"/>
      <c r="F1826" s="108"/>
    </row>
    <row r="1827" spans="1:6" x14ac:dyDescent="0.55000000000000004">
      <c r="A1827" s="108" t="s">
        <v>4834</v>
      </c>
      <c r="B1827" s="108">
        <f t="shared" si="28"/>
        <v>813</v>
      </c>
      <c r="C1827" s="158" t="s">
        <v>4835</v>
      </c>
      <c r="D1827" s="158" t="s">
        <v>708</v>
      </c>
      <c r="E1827" s="108"/>
      <c r="F1827" s="108"/>
    </row>
    <row r="1828" spans="1:6" x14ac:dyDescent="0.55000000000000004">
      <c r="A1828" s="108" t="s">
        <v>4836</v>
      </c>
      <c r="B1828" s="108">
        <f t="shared" si="28"/>
        <v>814</v>
      </c>
      <c r="C1828" s="158" t="s">
        <v>4837</v>
      </c>
      <c r="D1828" s="158" t="s">
        <v>708</v>
      </c>
      <c r="E1828" s="108"/>
      <c r="F1828" s="108"/>
    </row>
    <row r="1829" spans="1:6" x14ac:dyDescent="0.55000000000000004">
      <c r="A1829" s="108" t="s">
        <v>4838</v>
      </c>
      <c r="B1829" s="108">
        <f t="shared" si="28"/>
        <v>815</v>
      </c>
      <c r="C1829" s="158" t="s">
        <v>4839</v>
      </c>
      <c r="D1829" s="158" t="s">
        <v>708</v>
      </c>
      <c r="E1829" s="108"/>
      <c r="F1829" s="108"/>
    </row>
    <row r="1830" spans="1:6" x14ac:dyDescent="0.55000000000000004">
      <c r="A1830" s="108" t="s">
        <v>4840</v>
      </c>
      <c r="B1830" s="108">
        <f t="shared" si="28"/>
        <v>816</v>
      </c>
      <c r="C1830" s="158" t="s">
        <v>4841</v>
      </c>
      <c r="D1830" s="158" t="s">
        <v>708</v>
      </c>
      <c r="E1830" s="108"/>
      <c r="F1830" s="108"/>
    </row>
    <row r="1831" spans="1:6" x14ac:dyDescent="0.55000000000000004">
      <c r="A1831" s="108" t="s">
        <v>4842</v>
      </c>
      <c r="B1831" s="108">
        <f t="shared" si="28"/>
        <v>862</v>
      </c>
      <c r="C1831" s="158" t="s">
        <v>4843</v>
      </c>
      <c r="D1831" s="158" t="s">
        <v>708</v>
      </c>
      <c r="E1831" s="108"/>
      <c r="F1831" s="108"/>
    </row>
    <row r="1832" spans="1:6" x14ac:dyDescent="0.55000000000000004">
      <c r="A1832" s="108" t="s">
        <v>4844</v>
      </c>
      <c r="B1832" s="108">
        <f t="shared" si="28"/>
        <v>819</v>
      </c>
      <c r="C1832" s="158" t="s">
        <v>4845</v>
      </c>
      <c r="D1832" s="158" t="s">
        <v>708</v>
      </c>
      <c r="E1832" s="108"/>
      <c r="F1832" s="108"/>
    </row>
    <row r="1833" spans="1:6" x14ac:dyDescent="0.55000000000000004">
      <c r="A1833" s="108" t="s">
        <v>4846</v>
      </c>
      <c r="B1833" s="108">
        <f t="shared" si="28"/>
        <v>820</v>
      </c>
      <c r="C1833" s="158" t="s">
        <v>4847</v>
      </c>
      <c r="D1833" s="158" t="s">
        <v>708</v>
      </c>
      <c r="E1833" s="108"/>
      <c r="F1833" s="108"/>
    </row>
    <row r="1834" spans="1:6" x14ac:dyDescent="0.55000000000000004">
      <c r="A1834" s="108" t="s">
        <v>4848</v>
      </c>
      <c r="B1834" s="108">
        <f t="shared" si="28"/>
        <v>821</v>
      </c>
      <c r="C1834" s="158" t="s">
        <v>4849</v>
      </c>
      <c r="D1834" s="158" t="s">
        <v>708</v>
      </c>
      <c r="E1834" s="108"/>
      <c r="F1834" s="108"/>
    </row>
    <row r="1835" spans="1:6" x14ac:dyDescent="0.55000000000000004">
      <c r="A1835" s="108" t="s">
        <v>4850</v>
      </c>
      <c r="B1835" s="108">
        <f t="shared" si="28"/>
        <v>822</v>
      </c>
      <c r="C1835" s="158" t="s">
        <v>4851</v>
      </c>
      <c r="D1835" s="158" t="s">
        <v>708</v>
      </c>
      <c r="E1835" s="108"/>
      <c r="F1835" s="108"/>
    </row>
    <row r="1836" spans="1:6" x14ac:dyDescent="0.55000000000000004">
      <c r="A1836" s="108" t="s">
        <v>4852</v>
      </c>
      <c r="B1836" s="108">
        <f t="shared" si="28"/>
        <v>823</v>
      </c>
      <c r="C1836" s="158" t="s">
        <v>4853</v>
      </c>
      <c r="D1836" s="158" t="s">
        <v>708</v>
      </c>
      <c r="E1836" s="108"/>
      <c r="F1836" s="108"/>
    </row>
    <row r="1837" spans="1:6" x14ac:dyDescent="0.55000000000000004">
      <c r="A1837" s="108" t="s">
        <v>4854</v>
      </c>
      <c r="B1837" s="108">
        <f t="shared" si="28"/>
        <v>824</v>
      </c>
      <c r="C1837" s="158" t="s">
        <v>4855</v>
      </c>
      <c r="D1837" s="158" t="s">
        <v>708</v>
      </c>
      <c r="E1837" s="108"/>
      <c r="F1837" s="108"/>
    </row>
    <row r="1838" spans="1:6" x14ac:dyDescent="0.55000000000000004">
      <c r="A1838" s="108" t="s">
        <v>4856</v>
      </c>
      <c r="B1838" s="108">
        <f t="shared" si="28"/>
        <v>826</v>
      </c>
      <c r="C1838" s="158" t="s">
        <v>4857</v>
      </c>
      <c r="D1838" s="158" t="s">
        <v>708</v>
      </c>
      <c r="E1838" s="108"/>
      <c r="F1838" s="108"/>
    </row>
    <row r="1839" spans="1:6" x14ac:dyDescent="0.55000000000000004">
      <c r="A1839" s="108" t="s">
        <v>4858</v>
      </c>
      <c r="B1839" s="108">
        <f t="shared" si="28"/>
        <v>827</v>
      </c>
      <c r="C1839" s="158" t="s">
        <v>4859</v>
      </c>
      <c r="D1839" s="158" t="s">
        <v>708</v>
      </c>
      <c r="E1839" s="108"/>
      <c r="F1839" s="108"/>
    </row>
    <row r="1840" spans="1:6" x14ac:dyDescent="0.55000000000000004">
      <c r="A1840" s="108" t="s">
        <v>4860</v>
      </c>
      <c r="B1840" s="108">
        <f t="shared" si="28"/>
        <v>838</v>
      </c>
      <c r="C1840" s="158" t="s">
        <v>4861</v>
      </c>
      <c r="D1840" s="158" t="s">
        <v>708</v>
      </c>
      <c r="E1840" s="108"/>
      <c r="F1840" s="108"/>
    </row>
    <row r="1841" spans="1:6" x14ac:dyDescent="0.55000000000000004">
      <c r="A1841" s="108" t="s">
        <v>4862</v>
      </c>
      <c r="B1841" s="108">
        <f t="shared" si="28"/>
        <v>830</v>
      </c>
      <c r="C1841" s="158" t="s">
        <v>4863</v>
      </c>
      <c r="D1841" s="158" t="s">
        <v>708</v>
      </c>
      <c r="E1841" s="108"/>
      <c r="F1841" s="108"/>
    </row>
    <row r="1842" spans="1:6" x14ac:dyDescent="0.55000000000000004">
      <c r="A1842" s="108" t="s">
        <v>4864</v>
      </c>
      <c r="B1842" s="108">
        <f t="shared" si="28"/>
        <v>831</v>
      </c>
      <c r="C1842" s="158" t="s">
        <v>4865</v>
      </c>
      <c r="D1842" s="158" t="s">
        <v>708</v>
      </c>
      <c r="E1842" s="108"/>
      <c r="F1842" s="108"/>
    </row>
    <row r="1843" spans="1:6" x14ac:dyDescent="0.55000000000000004">
      <c r="A1843" s="108" t="s">
        <v>4866</v>
      </c>
      <c r="B1843" s="108">
        <f t="shared" si="28"/>
        <v>832</v>
      </c>
      <c r="C1843" s="158" t="s">
        <v>4867</v>
      </c>
      <c r="D1843" s="158" t="s">
        <v>708</v>
      </c>
      <c r="E1843" s="108"/>
      <c r="F1843" s="108"/>
    </row>
    <row r="1844" spans="1:6" x14ac:dyDescent="0.55000000000000004">
      <c r="A1844" s="108" t="s">
        <v>4868</v>
      </c>
      <c r="B1844" s="108">
        <f t="shared" si="28"/>
        <v>833</v>
      </c>
      <c r="C1844" s="158" t="s">
        <v>4869</v>
      </c>
      <c r="D1844" s="158" t="s">
        <v>708</v>
      </c>
      <c r="E1844" s="108"/>
      <c r="F1844" s="108"/>
    </row>
    <row r="1845" spans="1:6" x14ac:dyDescent="0.55000000000000004">
      <c r="A1845" s="108" t="s">
        <v>4870</v>
      </c>
      <c r="B1845" s="108">
        <f t="shared" si="28"/>
        <v>835</v>
      </c>
      <c r="C1845" s="158" t="s">
        <v>4871</v>
      </c>
      <c r="D1845" s="158" t="s">
        <v>708</v>
      </c>
      <c r="E1845" s="108"/>
      <c r="F1845" s="108"/>
    </row>
    <row r="1846" spans="1:6" x14ac:dyDescent="0.55000000000000004">
      <c r="A1846" s="108" t="s">
        <v>4872</v>
      </c>
      <c r="B1846" s="108">
        <f t="shared" si="28"/>
        <v>836</v>
      </c>
      <c r="C1846" s="158" t="s">
        <v>4873</v>
      </c>
      <c r="D1846" s="158" t="s">
        <v>708</v>
      </c>
      <c r="E1846" s="108"/>
      <c r="F1846" s="108"/>
    </row>
    <row r="1847" spans="1:6" x14ac:dyDescent="0.55000000000000004">
      <c r="A1847" s="108" t="s">
        <v>4874</v>
      </c>
      <c r="B1847" s="108">
        <f t="shared" si="28"/>
        <v>837</v>
      </c>
      <c r="C1847" s="158" t="s">
        <v>4875</v>
      </c>
      <c r="D1847" s="158" t="s">
        <v>708</v>
      </c>
      <c r="E1847" s="108"/>
      <c r="F1847" s="108"/>
    </row>
    <row r="1848" spans="1:6" x14ac:dyDescent="0.55000000000000004">
      <c r="A1848" s="108" t="s">
        <v>4876</v>
      </c>
      <c r="B1848" s="108">
        <f t="shared" si="28"/>
        <v>839</v>
      </c>
      <c r="C1848" s="158" t="s">
        <v>4877</v>
      </c>
      <c r="D1848" s="158" t="s">
        <v>708</v>
      </c>
      <c r="E1848" s="108"/>
      <c r="F1848" s="108"/>
    </row>
    <row r="1849" spans="1:6" x14ac:dyDescent="0.55000000000000004">
      <c r="A1849" s="108" t="s">
        <v>4878</v>
      </c>
      <c r="B1849" s="108">
        <f t="shared" si="28"/>
        <v>840</v>
      </c>
      <c r="C1849" s="158" t="s">
        <v>4879</v>
      </c>
      <c r="D1849" s="158" t="s">
        <v>708</v>
      </c>
      <c r="E1849" s="108"/>
      <c r="F1849" s="108"/>
    </row>
    <row r="1850" spans="1:6" x14ac:dyDescent="0.55000000000000004">
      <c r="A1850" s="108" t="s">
        <v>4880</v>
      </c>
      <c r="B1850" s="108">
        <f t="shared" si="28"/>
        <v>842</v>
      </c>
      <c r="C1850" s="158" t="s">
        <v>4881</v>
      </c>
      <c r="D1850" s="158" t="s">
        <v>708</v>
      </c>
      <c r="E1850" s="108"/>
      <c r="F1850" s="108"/>
    </row>
    <row r="1851" spans="1:6" x14ac:dyDescent="0.55000000000000004">
      <c r="A1851" s="108" t="s">
        <v>4882</v>
      </c>
      <c r="B1851" s="108">
        <f t="shared" si="28"/>
        <v>843</v>
      </c>
      <c r="C1851" s="158" t="s">
        <v>4883</v>
      </c>
      <c r="D1851" s="158" t="s">
        <v>708</v>
      </c>
      <c r="E1851" s="108"/>
      <c r="F1851" s="108"/>
    </row>
    <row r="1852" spans="1:6" x14ac:dyDescent="0.55000000000000004">
      <c r="A1852" s="108" t="s">
        <v>4884</v>
      </c>
      <c r="B1852" s="108">
        <f t="shared" si="28"/>
        <v>845</v>
      </c>
      <c r="C1852" s="158" t="s">
        <v>4885</v>
      </c>
      <c r="D1852" s="158" t="s">
        <v>708</v>
      </c>
      <c r="E1852" s="108"/>
      <c r="F1852" s="108"/>
    </row>
    <row r="1853" spans="1:6" x14ac:dyDescent="0.55000000000000004">
      <c r="A1853" s="108" t="s">
        <v>4886</v>
      </c>
      <c r="B1853" s="108">
        <f t="shared" si="28"/>
        <v>846</v>
      </c>
      <c r="C1853" s="158" t="s">
        <v>4887</v>
      </c>
      <c r="D1853" s="158" t="s">
        <v>708</v>
      </c>
      <c r="E1853" s="108"/>
      <c r="F1853" s="108"/>
    </row>
    <row r="1854" spans="1:6" x14ac:dyDescent="0.55000000000000004">
      <c r="A1854" s="108" t="s">
        <v>4888</v>
      </c>
      <c r="B1854" s="108">
        <f t="shared" si="28"/>
        <v>852</v>
      </c>
      <c r="C1854" s="158" t="s">
        <v>4889</v>
      </c>
      <c r="D1854" s="158" t="s">
        <v>708</v>
      </c>
      <c r="E1854" s="108"/>
      <c r="F1854" s="108"/>
    </row>
    <row r="1855" spans="1:6" x14ac:dyDescent="0.55000000000000004">
      <c r="A1855" s="108" t="s">
        <v>4890</v>
      </c>
      <c r="B1855" s="108">
        <f t="shared" si="28"/>
        <v>854</v>
      </c>
      <c r="C1855" s="158" t="s">
        <v>4891</v>
      </c>
      <c r="D1855" s="158" t="s">
        <v>708</v>
      </c>
      <c r="E1855" s="108"/>
      <c r="F1855" s="108"/>
    </row>
    <row r="1856" spans="1:6" x14ac:dyDescent="0.55000000000000004">
      <c r="A1856" s="108" t="s">
        <v>4892</v>
      </c>
      <c r="B1856" s="108">
        <f t="shared" si="28"/>
        <v>855</v>
      </c>
      <c r="C1856" s="158" t="s">
        <v>4893</v>
      </c>
      <c r="D1856" s="158" t="s">
        <v>708</v>
      </c>
      <c r="E1856" s="108"/>
      <c r="F1856" s="108"/>
    </row>
    <row r="1857" spans="1:6" x14ac:dyDescent="0.55000000000000004">
      <c r="A1857" s="108" t="s">
        <v>4894</v>
      </c>
      <c r="B1857" s="108">
        <f t="shared" si="28"/>
        <v>858</v>
      </c>
      <c r="C1857" s="158" t="s">
        <v>4895</v>
      </c>
      <c r="D1857" s="158" t="s">
        <v>708</v>
      </c>
      <c r="E1857" s="108"/>
      <c r="F1857" s="108"/>
    </row>
    <row r="1858" spans="1:6" x14ac:dyDescent="0.55000000000000004">
      <c r="A1858" s="108" t="s">
        <v>4896</v>
      </c>
      <c r="B1858" s="108">
        <f t="shared" si="28"/>
        <v>2042</v>
      </c>
      <c r="C1858" s="158" t="s">
        <v>4897</v>
      </c>
      <c r="D1858" s="158" t="s">
        <v>715</v>
      </c>
      <c r="E1858" s="108"/>
      <c r="F1858" s="108"/>
    </row>
    <row r="1859" spans="1:6" x14ac:dyDescent="0.55000000000000004">
      <c r="A1859" s="108" t="s">
        <v>4898</v>
      </c>
      <c r="B1859" s="108">
        <f t="shared" ref="B1859:B1922" si="29">VALUE(RIGHT(A1859,4))</f>
        <v>2094</v>
      </c>
      <c r="C1859" s="158" t="s">
        <v>4899</v>
      </c>
      <c r="D1859" s="158" t="s">
        <v>715</v>
      </c>
      <c r="E1859" s="108"/>
      <c r="F1859" s="108"/>
    </row>
    <row r="1860" spans="1:6" x14ac:dyDescent="0.55000000000000004">
      <c r="A1860" s="108" t="s">
        <v>4900</v>
      </c>
      <c r="B1860" s="108">
        <f t="shared" si="29"/>
        <v>2044</v>
      </c>
      <c r="C1860" s="158" t="s">
        <v>4901</v>
      </c>
      <c r="D1860" s="158" t="s">
        <v>715</v>
      </c>
      <c r="E1860" s="108"/>
      <c r="F1860" s="108"/>
    </row>
    <row r="1861" spans="1:6" x14ac:dyDescent="0.55000000000000004">
      <c r="A1861" s="108" t="s">
        <v>4902</v>
      </c>
      <c r="B1861" s="108">
        <f t="shared" si="29"/>
        <v>2046</v>
      </c>
      <c r="C1861" s="158" t="s">
        <v>4903</v>
      </c>
      <c r="D1861" s="158" t="s">
        <v>715</v>
      </c>
      <c r="E1861" s="108"/>
      <c r="F1861" s="108"/>
    </row>
    <row r="1862" spans="1:6" x14ac:dyDescent="0.55000000000000004">
      <c r="A1862" s="108" t="s">
        <v>4904</v>
      </c>
      <c r="B1862" s="108">
        <f t="shared" si="29"/>
        <v>2047</v>
      </c>
      <c r="C1862" s="158" t="s">
        <v>4905</v>
      </c>
      <c r="D1862" s="158" t="s">
        <v>715</v>
      </c>
      <c r="E1862" s="108"/>
      <c r="F1862" s="108"/>
    </row>
    <row r="1863" spans="1:6" x14ac:dyDescent="0.55000000000000004">
      <c r="A1863" s="108" t="s">
        <v>4906</v>
      </c>
      <c r="B1863" s="108">
        <f t="shared" si="29"/>
        <v>2048</v>
      </c>
      <c r="C1863" s="158" t="s">
        <v>4907</v>
      </c>
      <c r="D1863" s="158" t="s">
        <v>715</v>
      </c>
      <c r="E1863" s="108"/>
      <c r="F1863" s="108"/>
    </row>
    <row r="1864" spans="1:6" x14ac:dyDescent="0.55000000000000004">
      <c r="A1864" s="108" t="s">
        <v>4908</v>
      </c>
      <c r="B1864" s="108">
        <f t="shared" si="29"/>
        <v>2051</v>
      </c>
      <c r="C1864" s="158" t="s">
        <v>4909</v>
      </c>
      <c r="D1864" s="158" t="s">
        <v>715</v>
      </c>
      <c r="E1864" s="108"/>
      <c r="F1864" s="108"/>
    </row>
    <row r="1865" spans="1:6" x14ac:dyDescent="0.55000000000000004">
      <c r="A1865" s="108" t="s">
        <v>4910</v>
      </c>
      <c r="B1865" s="108">
        <f t="shared" si="29"/>
        <v>2124</v>
      </c>
      <c r="C1865" s="158" t="s">
        <v>4911</v>
      </c>
      <c r="D1865" s="158" t="s">
        <v>715</v>
      </c>
      <c r="E1865" s="108"/>
      <c r="F1865" s="108"/>
    </row>
    <row r="1866" spans="1:6" x14ac:dyDescent="0.55000000000000004">
      <c r="A1866" s="108" t="s">
        <v>4912</v>
      </c>
      <c r="B1866" s="108">
        <f t="shared" si="29"/>
        <v>2053</v>
      </c>
      <c r="C1866" s="158" t="s">
        <v>4913</v>
      </c>
      <c r="D1866" s="158" t="s">
        <v>715</v>
      </c>
      <c r="E1866" s="108"/>
      <c r="F1866" s="108"/>
    </row>
    <row r="1867" spans="1:6" x14ac:dyDescent="0.55000000000000004">
      <c r="A1867" s="108" t="s">
        <v>4914</v>
      </c>
      <c r="B1867" s="108">
        <f t="shared" si="29"/>
        <v>2054</v>
      </c>
      <c r="C1867" s="158" t="s">
        <v>4915</v>
      </c>
      <c r="D1867" s="158" t="s">
        <v>715</v>
      </c>
      <c r="E1867" s="108"/>
      <c r="F1867" s="108"/>
    </row>
    <row r="1868" spans="1:6" x14ac:dyDescent="0.55000000000000004">
      <c r="A1868" s="108" t="s">
        <v>4916</v>
      </c>
      <c r="B1868" s="108">
        <f t="shared" si="29"/>
        <v>2055</v>
      </c>
      <c r="C1868" s="158" t="s">
        <v>4917</v>
      </c>
      <c r="D1868" s="158" t="s">
        <v>715</v>
      </c>
      <c r="E1868" s="108"/>
      <c r="F1868" s="108"/>
    </row>
    <row r="1869" spans="1:6" x14ac:dyDescent="0.55000000000000004">
      <c r="A1869" s="108" t="s">
        <v>4918</v>
      </c>
      <c r="B1869" s="108">
        <f t="shared" si="29"/>
        <v>2057</v>
      </c>
      <c r="C1869" s="158" t="s">
        <v>4919</v>
      </c>
      <c r="D1869" s="158" t="s">
        <v>715</v>
      </c>
      <c r="E1869" s="108"/>
      <c r="F1869" s="108"/>
    </row>
    <row r="1870" spans="1:6" x14ac:dyDescent="0.55000000000000004">
      <c r="A1870" s="108" t="s">
        <v>4920</v>
      </c>
      <c r="B1870" s="108">
        <f t="shared" si="29"/>
        <v>2059</v>
      </c>
      <c r="C1870" s="158" t="s">
        <v>4921</v>
      </c>
      <c r="D1870" s="158" t="s">
        <v>715</v>
      </c>
      <c r="E1870" s="108"/>
      <c r="F1870" s="108"/>
    </row>
    <row r="1871" spans="1:6" x14ac:dyDescent="0.55000000000000004">
      <c r="A1871" s="108" t="s">
        <v>4922</v>
      </c>
      <c r="B1871" s="108">
        <f t="shared" si="29"/>
        <v>2061</v>
      </c>
      <c r="C1871" s="158" t="s">
        <v>4923</v>
      </c>
      <c r="D1871" s="158" t="s">
        <v>715</v>
      </c>
      <c r="E1871" s="108"/>
      <c r="F1871" s="108"/>
    </row>
    <row r="1872" spans="1:6" x14ac:dyDescent="0.55000000000000004">
      <c r="A1872" s="108" t="s">
        <v>4924</v>
      </c>
      <c r="B1872" s="108">
        <f t="shared" si="29"/>
        <v>2062</v>
      </c>
      <c r="C1872" s="158" t="s">
        <v>4925</v>
      </c>
      <c r="D1872" s="158" t="s">
        <v>715</v>
      </c>
      <c r="E1872" s="108"/>
      <c r="F1872" s="108"/>
    </row>
    <row r="1873" spans="1:6" x14ac:dyDescent="0.55000000000000004">
      <c r="A1873" s="108" t="s">
        <v>4926</v>
      </c>
      <c r="B1873" s="108">
        <f t="shared" si="29"/>
        <v>2063</v>
      </c>
      <c r="C1873" s="158" t="s">
        <v>4927</v>
      </c>
      <c r="D1873" s="158" t="s">
        <v>715</v>
      </c>
      <c r="E1873" s="108"/>
      <c r="F1873" s="108"/>
    </row>
    <row r="1874" spans="1:6" x14ac:dyDescent="0.55000000000000004">
      <c r="A1874" s="108" t="s">
        <v>4928</v>
      </c>
      <c r="B1874" s="108">
        <f t="shared" si="29"/>
        <v>2064</v>
      </c>
      <c r="C1874" s="158" t="s">
        <v>4929</v>
      </c>
      <c r="D1874" s="158" t="s">
        <v>715</v>
      </c>
      <c r="E1874" s="108"/>
      <c r="F1874" s="108"/>
    </row>
    <row r="1875" spans="1:6" x14ac:dyDescent="0.55000000000000004">
      <c r="A1875" s="108" t="s">
        <v>4930</v>
      </c>
      <c r="B1875" s="108">
        <f t="shared" si="29"/>
        <v>2067</v>
      </c>
      <c r="C1875" s="158" t="s">
        <v>4931</v>
      </c>
      <c r="D1875" s="158" t="s">
        <v>715</v>
      </c>
      <c r="E1875" s="108"/>
      <c r="F1875" s="108"/>
    </row>
    <row r="1876" spans="1:6" x14ac:dyDescent="0.55000000000000004">
      <c r="A1876" s="108" t="s">
        <v>4932</v>
      </c>
      <c r="B1876" s="108">
        <f t="shared" si="29"/>
        <v>2068</v>
      </c>
      <c r="C1876" s="158" t="s">
        <v>4933</v>
      </c>
      <c r="D1876" s="158" t="s">
        <v>715</v>
      </c>
      <c r="E1876" s="108"/>
      <c r="F1876" s="108"/>
    </row>
    <row r="1877" spans="1:6" x14ac:dyDescent="0.55000000000000004">
      <c r="A1877" s="108" t="s">
        <v>4934</v>
      </c>
      <c r="B1877" s="108">
        <f t="shared" si="29"/>
        <v>2069</v>
      </c>
      <c r="C1877" s="158" t="s">
        <v>4935</v>
      </c>
      <c r="D1877" s="158" t="s">
        <v>715</v>
      </c>
      <c r="E1877" s="108"/>
      <c r="F1877" s="108"/>
    </row>
    <row r="1878" spans="1:6" x14ac:dyDescent="0.55000000000000004">
      <c r="A1878" s="108" t="s">
        <v>4936</v>
      </c>
      <c r="B1878" s="108">
        <f t="shared" si="29"/>
        <v>2070</v>
      </c>
      <c r="C1878" s="158" t="s">
        <v>4937</v>
      </c>
      <c r="D1878" s="158" t="s">
        <v>715</v>
      </c>
      <c r="E1878" s="108"/>
      <c r="F1878" s="108"/>
    </row>
    <row r="1879" spans="1:6" x14ac:dyDescent="0.55000000000000004">
      <c r="A1879" s="108" t="s">
        <v>4938</v>
      </c>
      <c r="B1879" s="108">
        <f t="shared" si="29"/>
        <v>2073</v>
      </c>
      <c r="C1879" s="158" t="s">
        <v>4939</v>
      </c>
      <c r="D1879" s="158" t="s">
        <v>715</v>
      </c>
      <c r="E1879" s="108"/>
      <c r="F1879" s="108"/>
    </row>
    <row r="1880" spans="1:6" x14ac:dyDescent="0.55000000000000004">
      <c r="A1880" s="108" t="s">
        <v>4940</v>
      </c>
      <c r="B1880" s="108">
        <f t="shared" si="29"/>
        <v>2072</v>
      </c>
      <c r="C1880" s="158" t="s">
        <v>4941</v>
      </c>
      <c r="D1880" s="158" t="s">
        <v>715</v>
      </c>
      <c r="E1880" s="108"/>
      <c r="F1880" s="108"/>
    </row>
    <row r="1881" spans="1:6" x14ac:dyDescent="0.55000000000000004">
      <c r="A1881" s="108" t="s">
        <v>4942</v>
      </c>
      <c r="B1881" s="108">
        <f t="shared" si="29"/>
        <v>2074</v>
      </c>
      <c r="C1881" s="158" t="s">
        <v>4943</v>
      </c>
      <c r="D1881" s="158" t="s">
        <v>715</v>
      </c>
      <c r="E1881" s="108"/>
      <c r="F1881" s="108"/>
    </row>
    <row r="1882" spans="1:6" x14ac:dyDescent="0.55000000000000004">
      <c r="A1882" s="108" t="s">
        <v>4944</v>
      </c>
      <c r="B1882" s="108">
        <f t="shared" si="29"/>
        <v>2076</v>
      </c>
      <c r="C1882" s="158" t="s">
        <v>4945</v>
      </c>
      <c r="D1882" s="158" t="s">
        <v>715</v>
      </c>
      <c r="E1882" s="108"/>
      <c r="F1882" s="108"/>
    </row>
    <row r="1883" spans="1:6" x14ac:dyDescent="0.55000000000000004">
      <c r="A1883" s="108" t="s">
        <v>4946</v>
      </c>
      <c r="B1883" s="108">
        <f t="shared" si="29"/>
        <v>2078</v>
      </c>
      <c r="C1883" s="158" t="s">
        <v>4947</v>
      </c>
      <c r="D1883" s="158" t="s">
        <v>715</v>
      </c>
      <c r="E1883" s="108"/>
      <c r="F1883" s="108"/>
    </row>
    <row r="1884" spans="1:6" x14ac:dyDescent="0.55000000000000004">
      <c r="A1884" s="108" t="s">
        <v>4948</v>
      </c>
      <c r="B1884" s="108">
        <f t="shared" si="29"/>
        <v>2079</v>
      </c>
      <c r="C1884" s="158" t="s">
        <v>4949</v>
      </c>
      <c r="D1884" s="158" t="s">
        <v>715</v>
      </c>
      <c r="E1884" s="108"/>
      <c r="F1884" s="108"/>
    </row>
    <row r="1885" spans="1:6" x14ac:dyDescent="0.55000000000000004">
      <c r="A1885" s="108" t="s">
        <v>4950</v>
      </c>
      <c r="B1885" s="108">
        <f t="shared" si="29"/>
        <v>2081</v>
      </c>
      <c r="C1885" s="158" t="s">
        <v>4951</v>
      </c>
      <c r="D1885" s="158" t="s">
        <v>715</v>
      </c>
      <c r="E1885" s="108"/>
      <c r="F1885" s="108"/>
    </row>
    <row r="1886" spans="1:6" x14ac:dyDescent="0.55000000000000004">
      <c r="A1886" s="108" t="s">
        <v>4952</v>
      </c>
      <c r="B1886" s="108">
        <f t="shared" si="29"/>
        <v>2082</v>
      </c>
      <c r="C1886" s="158" t="s">
        <v>4953</v>
      </c>
      <c r="D1886" s="158" t="s">
        <v>715</v>
      </c>
      <c r="E1886" s="108"/>
      <c r="F1886" s="108"/>
    </row>
    <row r="1887" spans="1:6" x14ac:dyDescent="0.55000000000000004">
      <c r="A1887" s="108" t="s">
        <v>4954</v>
      </c>
      <c r="B1887" s="108">
        <f t="shared" si="29"/>
        <v>2084</v>
      </c>
      <c r="C1887" s="158" t="s">
        <v>4955</v>
      </c>
      <c r="D1887" s="158" t="s">
        <v>715</v>
      </c>
      <c r="E1887" s="108"/>
      <c r="F1887" s="108"/>
    </row>
    <row r="1888" spans="1:6" x14ac:dyDescent="0.55000000000000004">
      <c r="A1888" s="108" t="s">
        <v>4956</v>
      </c>
      <c r="B1888" s="108">
        <f t="shared" si="29"/>
        <v>2087</v>
      </c>
      <c r="C1888" s="158" t="s">
        <v>4957</v>
      </c>
      <c r="D1888" s="158" t="s">
        <v>715</v>
      </c>
      <c r="E1888" s="108"/>
      <c r="F1888" s="108"/>
    </row>
    <row r="1889" spans="1:6" x14ac:dyDescent="0.55000000000000004">
      <c r="A1889" s="108" t="s">
        <v>4958</v>
      </c>
      <c r="B1889" s="108">
        <f t="shared" si="29"/>
        <v>2088</v>
      </c>
      <c r="C1889" s="158" t="s">
        <v>4959</v>
      </c>
      <c r="D1889" s="158" t="s">
        <v>715</v>
      </c>
      <c r="E1889" s="108"/>
      <c r="F1889" s="108"/>
    </row>
    <row r="1890" spans="1:6" x14ac:dyDescent="0.55000000000000004">
      <c r="A1890" s="108" t="s">
        <v>4960</v>
      </c>
      <c r="B1890" s="108">
        <f t="shared" si="29"/>
        <v>2089</v>
      </c>
      <c r="C1890" s="158" t="s">
        <v>4961</v>
      </c>
      <c r="D1890" s="158" t="s">
        <v>715</v>
      </c>
      <c r="E1890" s="108"/>
      <c r="F1890" s="108"/>
    </row>
    <row r="1891" spans="1:6" x14ac:dyDescent="0.55000000000000004">
      <c r="A1891" s="108" t="s">
        <v>4962</v>
      </c>
      <c r="B1891" s="108">
        <f t="shared" si="29"/>
        <v>2090</v>
      </c>
      <c r="C1891" s="158" t="s">
        <v>4963</v>
      </c>
      <c r="D1891" s="158" t="s">
        <v>715</v>
      </c>
      <c r="E1891" s="108"/>
      <c r="F1891" s="108"/>
    </row>
    <row r="1892" spans="1:6" x14ac:dyDescent="0.55000000000000004">
      <c r="A1892" s="108" t="s">
        <v>4964</v>
      </c>
      <c r="B1892" s="108">
        <f t="shared" si="29"/>
        <v>2091</v>
      </c>
      <c r="C1892" s="158" t="s">
        <v>4965</v>
      </c>
      <c r="D1892" s="158" t="s">
        <v>715</v>
      </c>
      <c r="E1892" s="108"/>
      <c r="F1892" s="108"/>
    </row>
    <row r="1893" spans="1:6" x14ac:dyDescent="0.55000000000000004">
      <c r="A1893" s="108" t="s">
        <v>4966</v>
      </c>
      <c r="B1893" s="108">
        <f t="shared" si="29"/>
        <v>2092</v>
      </c>
      <c r="C1893" s="158" t="s">
        <v>4967</v>
      </c>
      <c r="D1893" s="158" t="s">
        <v>715</v>
      </c>
      <c r="E1893" s="108"/>
      <c r="F1893" s="108"/>
    </row>
    <row r="1894" spans="1:6" x14ac:dyDescent="0.55000000000000004">
      <c r="A1894" s="108" t="s">
        <v>4968</v>
      </c>
      <c r="B1894" s="108">
        <f t="shared" si="29"/>
        <v>2093</v>
      </c>
      <c r="C1894" s="158" t="s">
        <v>4969</v>
      </c>
      <c r="D1894" s="158" t="s">
        <v>715</v>
      </c>
      <c r="E1894" s="108"/>
      <c r="F1894" s="108"/>
    </row>
    <row r="1895" spans="1:6" x14ac:dyDescent="0.55000000000000004">
      <c r="A1895" s="108" t="s">
        <v>4970</v>
      </c>
      <c r="B1895" s="108">
        <f t="shared" si="29"/>
        <v>2095</v>
      </c>
      <c r="C1895" s="158" t="s">
        <v>4971</v>
      </c>
      <c r="D1895" s="158" t="s">
        <v>715</v>
      </c>
      <c r="E1895" s="108"/>
      <c r="F1895" s="108"/>
    </row>
    <row r="1896" spans="1:6" x14ac:dyDescent="0.55000000000000004">
      <c r="A1896" s="108" t="s">
        <v>4972</v>
      </c>
      <c r="B1896" s="108">
        <f t="shared" si="29"/>
        <v>2096</v>
      </c>
      <c r="C1896" s="158" t="s">
        <v>4973</v>
      </c>
      <c r="D1896" s="158" t="s">
        <v>715</v>
      </c>
      <c r="E1896" s="108"/>
      <c r="F1896" s="108"/>
    </row>
    <row r="1897" spans="1:6" x14ac:dyDescent="0.55000000000000004">
      <c r="A1897" s="108" t="s">
        <v>4974</v>
      </c>
      <c r="B1897" s="108">
        <f t="shared" si="29"/>
        <v>2097</v>
      </c>
      <c r="C1897" s="158" t="s">
        <v>4975</v>
      </c>
      <c r="D1897" s="158" t="s">
        <v>715</v>
      </c>
      <c r="E1897" s="108"/>
      <c r="F1897" s="108"/>
    </row>
    <row r="1898" spans="1:6" x14ac:dyDescent="0.55000000000000004">
      <c r="A1898" s="108" t="s">
        <v>4976</v>
      </c>
      <c r="B1898" s="108">
        <f t="shared" si="29"/>
        <v>2098</v>
      </c>
      <c r="C1898" s="158" t="s">
        <v>4977</v>
      </c>
      <c r="D1898" s="158" t="s">
        <v>715</v>
      </c>
      <c r="E1898" s="108"/>
      <c r="F1898" s="108"/>
    </row>
    <row r="1899" spans="1:6" x14ac:dyDescent="0.55000000000000004">
      <c r="A1899" s="108" t="s">
        <v>4978</v>
      </c>
      <c r="B1899" s="108">
        <f t="shared" si="29"/>
        <v>2099</v>
      </c>
      <c r="C1899" s="158" t="s">
        <v>4979</v>
      </c>
      <c r="D1899" s="158" t="s">
        <v>715</v>
      </c>
      <c r="E1899" s="108"/>
      <c r="F1899" s="108"/>
    </row>
    <row r="1900" spans="1:6" x14ac:dyDescent="0.55000000000000004">
      <c r="A1900" s="108" t="s">
        <v>4980</v>
      </c>
      <c r="B1900" s="108">
        <f t="shared" si="29"/>
        <v>2100</v>
      </c>
      <c r="C1900" s="158" t="s">
        <v>4981</v>
      </c>
      <c r="D1900" s="158" t="s">
        <v>715</v>
      </c>
      <c r="E1900" s="108"/>
      <c r="F1900" s="108"/>
    </row>
    <row r="1901" spans="1:6" x14ac:dyDescent="0.55000000000000004">
      <c r="A1901" s="108" t="s">
        <v>4982</v>
      </c>
      <c r="B1901" s="108">
        <f t="shared" si="29"/>
        <v>2101</v>
      </c>
      <c r="C1901" s="158" t="s">
        <v>4983</v>
      </c>
      <c r="D1901" s="158" t="s">
        <v>715</v>
      </c>
      <c r="E1901" s="108"/>
      <c r="F1901" s="108"/>
    </row>
    <row r="1902" spans="1:6" x14ac:dyDescent="0.55000000000000004">
      <c r="A1902" s="108" t="s">
        <v>4984</v>
      </c>
      <c r="B1902" s="108">
        <f t="shared" si="29"/>
        <v>2102</v>
      </c>
      <c r="C1902" s="158" t="s">
        <v>4985</v>
      </c>
      <c r="D1902" s="158" t="s">
        <v>715</v>
      </c>
      <c r="E1902" s="108"/>
      <c r="F1902" s="108"/>
    </row>
    <row r="1903" spans="1:6" x14ac:dyDescent="0.55000000000000004">
      <c r="A1903" s="108" t="s">
        <v>4986</v>
      </c>
      <c r="B1903" s="108">
        <f t="shared" si="29"/>
        <v>2105</v>
      </c>
      <c r="C1903" s="158" t="s">
        <v>4987</v>
      </c>
      <c r="D1903" s="158" t="s">
        <v>715</v>
      </c>
      <c r="E1903" s="108"/>
      <c r="F1903" s="108"/>
    </row>
    <row r="1904" spans="1:6" x14ac:dyDescent="0.55000000000000004">
      <c r="A1904" s="108" t="s">
        <v>4988</v>
      </c>
      <c r="B1904" s="108">
        <f t="shared" si="29"/>
        <v>2106</v>
      </c>
      <c r="C1904" s="158" t="s">
        <v>4989</v>
      </c>
      <c r="D1904" s="158" t="s">
        <v>715</v>
      </c>
      <c r="E1904" s="108"/>
      <c r="F1904" s="108"/>
    </row>
    <row r="1905" spans="1:6" x14ac:dyDescent="0.55000000000000004">
      <c r="A1905" s="108" t="s">
        <v>4990</v>
      </c>
      <c r="B1905" s="108">
        <f t="shared" si="29"/>
        <v>2110</v>
      </c>
      <c r="C1905" s="158" t="s">
        <v>4991</v>
      </c>
      <c r="D1905" s="158" t="s">
        <v>715</v>
      </c>
      <c r="E1905" s="108"/>
      <c r="F1905" s="108"/>
    </row>
    <row r="1906" spans="1:6" x14ac:dyDescent="0.55000000000000004">
      <c r="A1906" s="108" t="s">
        <v>4992</v>
      </c>
      <c r="B1906" s="108">
        <f t="shared" si="29"/>
        <v>2111</v>
      </c>
      <c r="C1906" s="158" t="s">
        <v>4993</v>
      </c>
      <c r="D1906" s="158" t="s">
        <v>715</v>
      </c>
      <c r="E1906" s="108"/>
      <c r="F1906" s="108"/>
    </row>
    <row r="1907" spans="1:6" x14ac:dyDescent="0.55000000000000004">
      <c r="A1907" s="108" t="s">
        <v>4994</v>
      </c>
      <c r="B1907" s="108">
        <f t="shared" si="29"/>
        <v>2112</v>
      </c>
      <c r="C1907" s="158" t="s">
        <v>4995</v>
      </c>
      <c r="D1907" s="158" t="s">
        <v>715</v>
      </c>
      <c r="E1907" s="108"/>
      <c r="F1907" s="108"/>
    </row>
    <row r="1908" spans="1:6" x14ac:dyDescent="0.55000000000000004">
      <c r="A1908" s="108" t="s">
        <v>4996</v>
      </c>
      <c r="B1908" s="108">
        <f t="shared" si="29"/>
        <v>2113</v>
      </c>
      <c r="C1908" s="158" t="s">
        <v>4997</v>
      </c>
      <c r="D1908" s="158" t="s">
        <v>715</v>
      </c>
      <c r="E1908" s="108"/>
      <c r="F1908" s="108"/>
    </row>
    <row r="1909" spans="1:6" x14ac:dyDescent="0.55000000000000004">
      <c r="A1909" s="108" t="s">
        <v>4998</v>
      </c>
      <c r="B1909" s="108">
        <f t="shared" si="29"/>
        <v>2116</v>
      </c>
      <c r="C1909" s="158" t="s">
        <v>4999</v>
      </c>
      <c r="D1909" s="158" t="s">
        <v>715</v>
      </c>
      <c r="E1909" s="108"/>
      <c r="F1909" s="108"/>
    </row>
    <row r="1910" spans="1:6" x14ac:dyDescent="0.55000000000000004">
      <c r="A1910" s="108" t="s">
        <v>5000</v>
      </c>
      <c r="B1910" s="108">
        <f t="shared" si="29"/>
        <v>2125</v>
      </c>
      <c r="C1910" s="158" t="s">
        <v>5001</v>
      </c>
      <c r="D1910" s="158" t="s">
        <v>715</v>
      </c>
      <c r="E1910" s="108"/>
      <c r="F1910" s="108"/>
    </row>
    <row r="1911" spans="1:6" x14ac:dyDescent="0.55000000000000004">
      <c r="A1911" s="108" t="s">
        <v>5002</v>
      </c>
      <c r="B1911" s="108">
        <f t="shared" si="29"/>
        <v>2118</v>
      </c>
      <c r="C1911" s="158" t="s">
        <v>5003</v>
      </c>
      <c r="D1911" s="158" t="s">
        <v>715</v>
      </c>
      <c r="E1911" s="108"/>
      <c r="F1911" s="108"/>
    </row>
    <row r="1912" spans="1:6" x14ac:dyDescent="0.55000000000000004">
      <c r="A1912" s="108" t="s">
        <v>5004</v>
      </c>
      <c r="B1912" s="108">
        <f t="shared" si="29"/>
        <v>2122</v>
      </c>
      <c r="C1912" s="158" t="s">
        <v>5005</v>
      </c>
      <c r="D1912" s="158" t="s">
        <v>715</v>
      </c>
      <c r="E1912" s="108"/>
      <c r="F1912" s="108"/>
    </row>
    <row r="1913" spans="1:6" x14ac:dyDescent="0.55000000000000004">
      <c r="A1913" s="108" t="s">
        <v>5006</v>
      </c>
      <c r="B1913" s="108">
        <f t="shared" si="29"/>
        <v>2126</v>
      </c>
      <c r="C1913" s="158" t="s">
        <v>5007</v>
      </c>
      <c r="D1913" s="158" t="s">
        <v>722</v>
      </c>
      <c r="E1913" s="108"/>
      <c r="F1913" s="108"/>
    </row>
    <row r="1914" spans="1:6" x14ac:dyDescent="0.55000000000000004">
      <c r="A1914" s="108" t="s">
        <v>5008</v>
      </c>
      <c r="B1914" s="108">
        <f t="shared" si="29"/>
        <v>2127</v>
      </c>
      <c r="C1914" s="158" t="s">
        <v>5009</v>
      </c>
      <c r="D1914" s="158" t="s">
        <v>722</v>
      </c>
      <c r="E1914" s="108"/>
      <c r="F1914" s="108"/>
    </row>
    <row r="1915" spans="1:6" x14ac:dyDescent="0.55000000000000004">
      <c r="A1915" s="108" t="s">
        <v>5010</v>
      </c>
      <c r="B1915" s="108">
        <f t="shared" si="29"/>
        <v>2129</v>
      </c>
      <c r="C1915" s="158" t="s">
        <v>5011</v>
      </c>
      <c r="D1915" s="158" t="s">
        <v>722</v>
      </c>
      <c r="E1915" s="108"/>
      <c r="F1915" s="108"/>
    </row>
    <row r="1916" spans="1:6" x14ac:dyDescent="0.55000000000000004">
      <c r="A1916" s="108" t="s">
        <v>5012</v>
      </c>
      <c r="B1916" s="108">
        <f t="shared" si="29"/>
        <v>2130</v>
      </c>
      <c r="C1916" s="158" t="s">
        <v>5013</v>
      </c>
      <c r="D1916" s="158" t="s">
        <v>722</v>
      </c>
      <c r="E1916" s="108"/>
      <c r="F1916" s="108"/>
    </row>
    <row r="1917" spans="1:6" x14ac:dyDescent="0.55000000000000004">
      <c r="A1917" s="108" t="s">
        <v>5014</v>
      </c>
      <c r="B1917" s="108">
        <f t="shared" si="29"/>
        <v>2132</v>
      </c>
      <c r="C1917" s="158" t="s">
        <v>5015</v>
      </c>
      <c r="D1917" s="158" t="s">
        <v>722</v>
      </c>
      <c r="E1917" s="108"/>
      <c r="F1917" s="108"/>
    </row>
    <row r="1918" spans="1:6" x14ac:dyDescent="0.55000000000000004">
      <c r="A1918" s="108" t="s">
        <v>5016</v>
      </c>
      <c r="B1918" s="108">
        <f t="shared" si="29"/>
        <v>2133</v>
      </c>
      <c r="C1918" s="158" t="s">
        <v>5017</v>
      </c>
      <c r="D1918" s="158" t="s">
        <v>722</v>
      </c>
      <c r="E1918" s="108"/>
      <c r="F1918" s="108"/>
    </row>
    <row r="1919" spans="1:6" x14ac:dyDescent="0.55000000000000004">
      <c r="A1919" s="108" t="s">
        <v>5018</v>
      </c>
      <c r="B1919" s="108">
        <f t="shared" si="29"/>
        <v>2134</v>
      </c>
      <c r="C1919" s="158" t="s">
        <v>5019</v>
      </c>
      <c r="D1919" s="158" t="s">
        <v>722</v>
      </c>
      <c r="E1919" s="108"/>
      <c r="F1919" s="108"/>
    </row>
    <row r="1920" spans="1:6" x14ac:dyDescent="0.55000000000000004">
      <c r="A1920" s="108" t="s">
        <v>5020</v>
      </c>
      <c r="B1920" s="108">
        <f t="shared" si="29"/>
        <v>2135</v>
      </c>
      <c r="C1920" s="158" t="s">
        <v>5021</v>
      </c>
      <c r="D1920" s="158" t="s">
        <v>722</v>
      </c>
      <c r="E1920" s="108"/>
      <c r="F1920" s="108"/>
    </row>
    <row r="1921" spans="1:6" x14ac:dyDescent="0.55000000000000004">
      <c r="A1921" s="108" t="s">
        <v>5022</v>
      </c>
      <c r="B1921" s="108">
        <f t="shared" si="29"/>
        <v>2136</v>
      </c>
      <c r="C1921" s="158" t="s">
        <v>5023</v>
      </c>
      <c r="D1921" s="158" t="s">
        <v>722</v>
      </c>
      <c r="E1921" s="108"/>
      <c r="F1921" s="108"/>
    </row>
    <row r="1922" spans="1:6" x14ac:dyDescent="0.55000000000000004">
      <c r="A1922" s="108" t="s">
        <v>5024</v>
      </c>
      <c r="B1922" s="108">
        <f t="shared" si="29"/>
        <v>2137</v>
      </c>
      <c r="C1922" s="158" t="s">
        <v>5025</v>
      </c>
      <c r="D1922" s="158" t="s">
        <v>722</v>
      </c>
      <c r="E1922" s="108"/>
      <c r="F1922" s="108"/>
    </row>
    <row r="1923" spans="1:6" x14ac:dyDescent="0.55000000000000004">
      <c r="A1923" s="108" t="s">
        <v>5026</v>
      </c>
      <c r="B1923" s="108">
        <f t="shared" ref="B1923:B1986" si="30">VALUE(RIGHT(A1923,4))</f>
        <v>2140</v>
      </c>
      <c r="C1923" s="158" t="s">
        <v>5027</v>
      </c>
      <c r="D1923" s="158" t="s">
        <v>722</v>
      </c>
      <c r="E1923" s="108"/>
      <c r="F1923" s="108"/>
    </row>
    <row r="1924" spans="1:6" x14ac:dyDescent="0.55000000000000004">
      <c r="A1924" s="108" t="s">
        <v>5028</v>
      </c>
      <c r="B1924" s="108">
        <f t="shared" si="30"/>
        <v>2141</v>
      </c>
      <c r="C1924" s="158" t="s">
        <v>5029</v>
      </c>
      <c r="D1924" s="158" t="s">
        <v>722</v>
      </c>
      <c r="E1924" s="108"/>
      <c r="F1924" s="108"/>
    </row>
    <row r="1925" spans="1:6" x14ac:dyDescent="0.55000000000000004">
      <c r="A1925" s="108" t="s">
        <v>5030</v>
      </c>
      <c r="B1925" s="108">
        <f t="shared" si="30"/>
        <v>2142</v>
      </c>
      <c r="C1925" s="158" t="s">
        <v>5031</v>
      </c>
      <c r="D1925" s="158" t="s">
        <v>722</v>
      </c>
      <c r="E1925" s="108"/>
      <c r="F1925" s="108"/>
    </row>
    <row r="1926" spans="1:6" x14ac:dyDescent="0.55000000000000004">
      <c r="A1926" s="108" t="s">
        <v>5032</v>
      </c>
      <c r="B1926" s="108">
        <f t="shared" si="30"/>
        <v>2143</v>
      </c>
      <c r="C1926" s="158" t="s">
        <v>5033</v>
      </c>
      <c r="D1926" s="158" t="s">
        <v>722</v>
      </c>
      <c r="E1926" s="108"/>
      <c r="F1926" s="108"/>
    </row>
    <row r="1927" spans="1:6" x14ac:dyDescent="0.55000000000000004">
      <c r="A1927" s="108" t="s">
        <v>5034</v>
      </c>
      <c r="B1927" s="108">
        <f t="shared" si="30"/>
        <v>2145</v>
      </c>
      <c r="C1927" s="158" t="s">
        <v>5035</v>
      </c>
      <c r="D1927" s="158" t="s">
        <v>722</v>
      </c>
      <c r="E1927" s="108"/>
      <c r="F1927" s="108"/>
    </row>
    <row r="1928" spans="1:6" x14ac:dyDescent="0.55000000000000004">
      <c r="A1928" s="108" t="s">
        <v>5036</v>
      </c>
      <c r="B1928" s="108">
        <f t="shared" si="30"/>
        <v>2147</v>
      </c>
      <c r="C1928" s="158" t="s">
        <v>5037</v>
      </c>
      <c r="D1928" s="158" t="s">
        <v>722</v>
      </c>
      <c r="E1928" s="108"/>
      <c r="F1928" s="108"/>
    </row>
    <row r="1929" spans="1:6" x14ac:dyDescent="0.55000000000000004">
      <c r="A1929" s="108" t="s">
        <v>5038</v>
      </c>
      <c r="B1929" s="108">
        <f t="shared" si="30"/>
        <v>2148</v>
      </c>
      <c r="C1929" s="158" t="s">
        <v>5039</v>
      </c>
      <c r="D1929" s="158" t="s">
        <v>722</v>
      </c>
      <c r="E1929" s="108"/>
      <c r="F1929" s="108"/>
    </row>
    <row r="1930" spans="1:6" x14ac:dyDescent="0.55000000000000004">
      <c r="A1930" s="108" t="s">
        <v>5040</v>
      </c>
      <c r="B1930" s="108">
        <f t="shared" si="30"/>
        <v>2151</v>
      </c>
      <c r="C1930" s="158" t="s">
        <v>5041</v>
      </c>
      <c r="D1930" s="158" t="s">
        <v>722</v>
      </c>
      <c r="E1930" s="108"/>
      <c r="F1930" s="108"/>
    </row>
    <row r="1931" spans="1:6" x14ac:dyDescent="0.55000000000000004">
      <c r="A1931" s="108" t="s">
        <v>5042</v>
      </c>
      <c r="B1931" s="108">
        <f t="shared" si="30"/>
        <v>2150</v>
      </c>
      <c r="C1931" s="158" t="s">
        <v>5043</v>
      </c>
      <c r="D1931" s="158" t="s">
        <v>722</v>
      </c>
      <c r="E1931" s="108"/>
      <c r="F1931" s="108"/>
    </row>
    <row r="1932" spans="1:6" x14ac:dyDescent="0.55000000000000004">
      <c r="A1932" s="108" t="s">
        <v>5044</v>
      </c>
      <c r="B1932" s="108">
        <f t="shared" si="30"/>
        <v>2152</v>
      </c>
      <c r="C1932" s="158" t="s">
        <v>5045</v>
      </c>
      <c r="D1932" s="158" t="s">
        <v>722</v>
      </c>
      <c r="E1932" s="108"/>
      <c r="F1932" s="108"/>
    </row>
    <row r="1933" spans="1:6" x14ac:dyDescent="0.55000000000000004">
      <c r="A1933" s="108" t="s">
        <v>5046</v>
      </c>
      <c r="B1933" s="108">
        <f t="shared" si="30"/>
        <v>2154</v>
      </c>
      <c r="C1933" s="158" t="s">
        <v>5047</v>
      </c>
      <c r="D1933" s="158" t="s">
        <v>722</v>
      </c>
      <c r="E1933" s="108"/>
      <c r="F1933" s="108"/>
    </row>
    <row r="1934" spans="1:6" x14ac:dyDescent="0.55000000000000004">
      <c r="A1934" s="108" t="s">
        <v>5048</v>
      </c>
      <c r="B1934" s="108">
        <f t="shared" si="30"/>
        <v>2156</v>
      </c>
      <c r="C1934" s="158" t="s">
        <v>5049</v>
      </c>
      <c r="D1934" s="158" t="s">
        <v>722</v>
      </c>
      <c r="E1934" s="108"/>
      <c r="F1934" s="108"/>
    </row>
    <row r="1935" spans="1:6" x14ac:dyDescent="0.55000000000000004">
      <c r="A1935" s="108" t="s">
        <v>5050</v>
      </c>
      <c r="B1935" s="108">
        <f t="shared" si="30"/>
        <v>2159</v>
      </c>
      <c r="C1935" s="158" t="s">
        <v>5051</v>
      </c>
      <c r="D1935" s="158" t="s">
        <v>722</v>
      </c>
      <c r="E1935" s="108"/>
      <c r="F1935" s="108"/>
    </row>
    <row r="1936" spans="1:6" x14ac:dyDescent="0.55000000000000004">
      <c r="A1936" s="108" t="s">
        <v>5052</v>
      </c>
      <c r="B1936" s="108">
        <f t="shared" si="30"/>
        <v>2157</v>
      </c>
      <c r="C1936" s="158" t="s">
        <v>5053</v>
      </c>
      <c r="D1936" s="158" t="s">
        <v>722</v>
      </c>
      <c r="E1936" s="108"/>
      <c r="F1936" s="108"/>
    </row>
    <row r="1937" spans="1:6" x14ac:dyDescent="0.55000000000000004">
      <c r="A1937" s="108" t="s">
        <v>5054</v>
      </c>
      <c r="B1937" s="108">
        <f t="shared" si="30"/>
        <v>2158</v>
      </c>
      <c r="C1937" s="158" t="s">
        <v>5055</v>
      </c>
      <c r="D1937" s="158" t="s">
        <v>722</v>
      </c>
      <c r="E1937" s="108"/>
      <c r="F1937" s="108"/>
    </row>
    <row r="1938" spans="1:6" x14ac:dyDescent="0.55000000000000004">
      <c r="A1938" s="108" t="s">
        <v>5056</v>
      </c>
      <c r="B1938" s="108">
        <f t="shared" si="30"/>
        <v>2160</v>
      </c>
      <c r="C1938" s="158" t="s">
        <v>5057</v>
      </c>
      <c r="D1938" s="158" t="s">
        <v>722</v>
      </c>
      <c r="E1938" s="108"/>
      <c r="F1938" s="108"/>
    </row>
    <row r="1939" spans="1:6" x14ac:dyDescent="0.55000000000000004">
      <c r="A1939" s="108" t="s">
        <v>5058</v>
      </c>
      <c r="B1939" s="108">
        <f t="shared" si="30"/>
        <v>2161</v>
      </c>
      <c r="C1939" s="158" t="s">
        <v>5059</v>
      </c>
      <c r="D1939" s="158" t="s">
        <v>722</v>
      </c>
      <c r="E1939" s="108"/>
      <c r="F1939" s="108"/>
    </row>
    <row r="1940" spans="1:6" x14ac:dyDescent="0.55000000000000004">
      <c r="A1940" s="108" t="s">
        <v>5060</v>
      </c>
      <c r="B1940" s="108">
        <f t="shared" si="30"/>
        <v>2162</v>
      </c>
      <c r="C1940" s="158" t="s">
        <v>5061</v>
      </c>
      <c r="D1940" s="158" t="s">
        <v>722</v>
      </c>
      <c r="E1940" s="108"/>
      <c r="F1940" s="108"/>
    </row>
    <row r="1941" spans="1:6" x14ac:dyDescent="0.55000000000000004">
      <c r="A1941" s="108" t="s">
        <v>5062</v>
      </c>
      <c r="B1941" s="108">
        <f t="shared" si="30"/>
        <v>2163</v>
      </c>
      <c r="C1941" s="158" t="s">
        <v>5063</v>
      </c>
      <c r="D1941" s="158" t="s">
        <v>722</v>
      </c>
      <c r="E1941" s="108"/>
      <c r="F1941" s="108"/>
    </row>
    <row r="1942" spans="1:6" x14ac:dyDescent="0.55000000000000004">
      <c r="A1942" s="108" t="s">
        <v>5064</v>
      </c>
      <c r="B1942" s="108">
        <f t="shared" si="30"/>
        <v>2166</v>
      </c>
      <c r="C1942" s="158" t="s">
        <v>5065</v>
      </c>
      <c r="D1942" s="158" t="s">
        <v>722</v>
      </c>
      <c r="E1942" s="108"/>
      <c r="F1942" s="108"/>
    </row>
    <row r="1943" spans="1:6" x14ac:dyDescent="0.55000000000000004">
      <c r="A1943" s="108" t="s">
        <v>5066</v>
      </c>
      <c r="B1943" s="108">
        <f t="shared" si="30"/>
        <v>2167</v>
      </c>
      <c r="C1943" s="158" t="s">
        <v>5067</v>
      </c>
      <c r="D1943" s="158" t="s">
        <v>722</v>
      </c>
      <c r="E1943" s="108"/>
      <c r="F1943" s="108"/>
    </row>
    <row r="1944" spans="1:6" x14ac:dyDescent="0.55000000000000004">
      <c r="A1944" s="108" t="s">
        <v>5068</v>
      </c>
      <c r="B1944" s="108">
        <f t="shared" si="30"/>
        <v>2169</v>
      </c>
      <c r="C1944" s="158" t="s">
        <v>5069</v>
      </c>
      <c r="D1944" s="158" t="s">
        <v>722</v>
      </c>
      <c r="E1944" s="108"/>
      <c r="F1944" s="108"/>
    </row>
    <row r="1945" spans="1:6" x14ac:dyDescent="0.55000000000000004">
      <c r="A1945" s="108" t="s">
        <v>5070</v>
      </c>
      <c r="B1945" s="108">
        <f t="shared" si="30"/>
        <v>2172</v>
      </c>
      <c r="C1945" s="158" t="s">
        <v>5071</v>
      </c>
      <c r="D1945" s="158" t="s">
        <v>722</v>
      </c>
      <c r="E1945" s="108"/>
      <c r="F1945" s="108"/>
    </row>
    <row r="1946" spans="1:6" x14ac:dyDescent="0.55000000000000004">
      <c r="A1946" s="108" t="s">
        <v>5072</v>
      </c>
      <c r="B1946" s="108">
        <f t="shared" si="30"/>
        <v>2173</v>
      </c>
      <c r="C1946" s="158" t="s">
        <v>5073</v>
      </c>
      <c r="D1946" s="158" t="s">
        <v>722</v>
      </c>
      <c r="E1946" s="108"/>
      <c r="F1946" s="108"/>
    </row>
    <row r="1947" spans="1:6" x14ac:dyDescent="0.55000000000000004">
      <c r="A1947" s="108" t="s">
        <v>5074</v>
      </c>
      <c r="B1947" s="108">
        <f t="shared" si="30"/>
        <v>2174</v>
      </c>
      <c r="C1947" s="158" t="s">
        <v>5075</v>
      </c>
      <c r="D1947" s="158" t="s">
        <v>722</v>
      </c>
      <c r="E1947" s="108"/>
      <c r="F1947" s="108"/>
    </row>
    <row r="1948" spans="1:6" x14ac:dyDescent="0.55000000000000004">
      <c r="A1948" s="108" t="s">
        <v>5076</v>
      </c>
      <c r="B1948" s="108">
        <f t="shared" si="30"/>
        <v>2234</v>
      </c>
      <c r="C1948" s="158" t="s">
        <v>5077</v>
      </c>
      <c r="D1948" s="158" t="s">
        <v>722</v>
      </c>
      <c r="E1948" s="108"/>
      <c r="F1948" s="108"/>
    </row>
    <row r="1949" spans="1:6" x14ac:dyDescent="0.55000000000000004">
      <c r="A1949" s="108" t="s">
        <v>5078</v>
      </c>
      <c r="B1949" s="108">
        <f t="shared" si="30"/>
        <v>2177</v>
      </c>
      <c r="C1949" s="158" t="s">
        <v>5079</v>
      </c>
      <c r="D1949" s="158" t="s">
        <v>722</v>
      </c>
      <c r="E1949" s="108"/>
      <c r="F1949" s="108"/>
    </row>
    <row r="1950" spans="1:6" x14ac:dyDescent="0.55000000000000004">
      <c r="A1950" s="108" t="s">
        <v>5080</v>
      </c>
      <c r="B1950" s="108">
        <f t="shared" si="30"/>
        <v>2178</v>
      </c>
      <c r="C1950" s="158" t="s">
        <v>5081</v>
      </c>
      <c r="D1950" s="158" t="s">
        <v>722</v>
      </c>
      <c r="E1950" s="108"/>
      <c r="F1950" s="108"/>
    </row>
    <row r="1951" spans="1:6" x14ac:dyDescent="0.55000000000000004">
      <c r="A1951" s="108" t="s">
        <v>5082</v>
      </c>
      <c r="B1951" s="108">
        <f t="shared" si="30"/>
        <v>2180</v>
      </c>
      <c r="C1951" s="158" t="s">
        <v>5083</v>
      </c>
      <c r="D1951" s="158" t="s">
        <v>722</v>
      </c>
      <c r="E1951" s="108"/>
      <c r="F1951" s="108"/>
    </row>
    <row r="1952" spans="1:6" x14ac:dyDescent="0.55000000000000004">
      <c r="A1952" s="108" t="s">
        <v>5084</v>
      </c>
      <c r="B1952" s="108">
        <f t="shared" si="30"/>
        <v>2181</v>
      </c>
      <c r="C1952" s="158" t="s">
        <v>5085</v>
      </c>
      <c r="D1952" s="158" t="s">
        <v>722</v>
      </c>
      <c r="E1952" s="108"/>
      <c r="F1952" s="108"/>
    </row>
    <row r="1953" spans="1:6" x14ac:dyDescent="0.55000000000000004">
      <c r="A1953" s="108" t="s">
        <v>5086</v>
      </c>
      <c r="B1953" s="108">
        <f t="shared" si="30"/>
        <v>2182</v>
      </c>
      <c r="C1953" s="158" t="s">
        <v>5087</v>
      </c>
      <c r="D1953" s="158" t="s">
        <v>722</v>
      </c>
      <c r="E1953" s="108"/>
      <c r="F1953" s="108"/>
    </row>
    <row r="1954" spans="1:6" x14ac:dyDescent="0.55000000000000004">
      <c r="A1954" s="108" t="s">
        <v>5088</v>
      </c>
      <c r="B1954" s="108">
        <f t="shared" si="30"/>
        <v>2183</v>
      </c>
      <c r="C1954" s="158" t="s">
        <v>5089</v>
      </c>
      <c r="D1954" s="158" t="s">
        <v>722</v>
      </c>
      <c r="E1954" s="108"/>
      <c r="F1954" s="108"/>
    </row>
    <row r="1955" spans="1:6" x14ac:dyDescent="0.55000000000000004">
      <c r="A1955" s="108" t="s">
        <v>5090</v>
      </c>
      <c r="B1955" s="108">
        <f t="shared" si="30"/>
        <v>2184</v>
      </c>
      <c r="C1955" s="158" t="s">
        <v>5091</v>
      </c>
      <c r="D1955" s="158" t="s">
        <v>722</v>
      </c>
      <c r="E1955" s="108"/>
      <c r="F1955" s="108"/>
    </row>
    <row r="1956" spans="1:6" x14ac:dyDescent="0.55000000000000004">
      <c r="A1956" s="108" t="s">
        <v>5092</v>
      </c>
      <c r="B1956" s="108">
        <f t="shared" si="30"/>
        <v>2186</v>
      </c>
      <c r="C1956" s="158" t="s">
        <v>5093</v>
      </c>
      <c r="D1956" s="158" t="s">
        <v>722</v>
      </c>
      <c r="E1956" s="108"/>
      <c r="F1956" s="108"/>
    </row>
    <row r="1957" spans="1:6" x14ac:dyDescent="0.55000000000000004">
      <c r="A1957" s="108" t="s">
        <v>5094</v>
      </c>
      <c r="B1957" s="108">
        <f t="shared" si="30"/>
        <v>2187</v>
      </c>
      <c r="C1957" s="158" t="s">
        <v>5095</v>
      </c>
      <c r="D1957" s="158" t="s">
        <v>722</v>
      </c>
      <c r="E1957" s="108"/>
      <c r="F1957" s="108"/>
    </row>
    <row r="1958" spans="1:6" x14ac:dyDescent="0.55000000000000004">
      <c r="A1958" s="108" t="s">
        <v>5096</v>
      </c>
      <c r="B1958" s="108">
        <f t="shared" si="30"/>
        <v>2188</v>
      </c>
      <c r="C1958" s="158" t="s">
        <v>5097</v>
      </c>
      <c r="D1958" s="158" t="s">
        <v>722</v>
      </c>
      <c r="E1958" s="108"/>
      <c r="F1958" s="108"/>
    </row>
    <row r="1959" spans="1:6" x14ac:dyDescent="0.55000000000000004">
      <c r="A1959" s="108" t="s">
        <v>5098</v>
      </c>
      <c r="B1959" s="108">
        <f t="shared" si="30"/>
        <v>2190</v>
      </c>
      <c r="C1959" s="158" t="s">
        <v>5099</v>
      </c>
      <c r="D1959" s="158" t="s">
        <v>722</v>
      </c>
      <c r="E1959" s="108"/>
      <c r="F1959" s="108"/>
    </row>
    <row r="1960" spans="1:6" x14ac:dyDescent="0.55000000000000004">
      <c r="A1960" s="108" t="s">
        <v>5100</v>
      </c>
      <c r="B1960" s="108">
        <f t="shared" si="30"/>
        <v>2191</v>
      </c>
      <c r="C1960" s="158" t="s">
        <v>5101</v>
      </c>
      <c r="D1960" s="158" t="s">
        <v>722</v>
      </c>
      <c r="E1960" s="108"/>
      <c r="F1960" s="108"/>
    </row>
    <row r="1961" spans="1:6" x14ac:dyDescent="0.55000000000000004">
      <c r="A1961" s="108" t="s">
        <v>5102</v>
      </c>
      <c r="B1961" s="108">
        <f t="shared" si="30"/>
        <v>2195</v>
      </c>
      <c r="C1961" s="158" t="s">
        <v>5103</v>
      </c>
      <c r="D1961" s="158" t="s">
        <v>722</v>
      </c>
      <c r="E1961" s="108"/>
      <c r="F1961" s="108"/>
    </row>
    <row r="1962" spans="1:6" x14ac:dyDescent="0.55000000000000004">
      <c r="A1962" s="108" t="s">
        <v>5104</v>
      </c>
      <c r="B1962" s="108">
        <f t="shared" si="30"/>
        <v>2197</v>
      </c>
      <c r="C1962" s="158" t="s">
        <v>5105</v>
      </c>
      <c r="D1962" s="158" t="s">
        <v>722</v>
      </c>
      <c r="E1962" s="108"/>
      <c r="F1962" s="108"/>
    </row>
    <row r="1963" spans="1:6" x14ac:dyDescent="0.55000000000000004">
      <c r="A1963" s="108" t="s">
        <v>5106</v>
      </c>
      <c r="B1963" s="108">
        <f t="shared" si="30"/>
        <v>2198</v>
      </c>
      <c r="C1963" s="158" t="s">
        <v>5107</v>
      </c>
      <c r="D1963" s="158" t="s">
        <v>722</v>
      </c>
      <c r="E1963" s="108"/>
      <c r="F1963" s="108"/>
    </row>
    <row r="1964" spans="1:6" x14ac:dyDescent="0.55000000000000004">
      <c r="A1964" s="108" t="s">
        <v>5108</v>
      </c>
      <c r="B1964" s="108">
        <f t="shared" si="30"/>
        <v>2199</v>
      </c>
      <c r="C1964" s="158" t="s">
        <v>5109</v>
      </c>
      <c r="D1964" s="158" t="s">
        <v>722</v>
      </c>
      <c r="E1964" s="108"/>
      <c r="F1964" s="108"/>
    </row>
    <row r="1965" spans="1:6" x14ac:dyDescent="0.55000000000000004">
      <c r="A1965" s="108" t="s">
        <v>5110</v>
      </c>
      <c r="B1965" s="108">
        <f t="shared" si="30"/>
        <v>2200</v>
      </c>
      <c r="C1965" s="158" t="s">
        <v>5111</v>
      </c>
      <c r="D1965" s="158" t="s">
        <v>722</v>
      </c>
      <c r="E1965" s="108"/>
      <c r="F1965" s="108"/>
    </row>
    <row r="1966" spans="1:6" x14ac:dyDescent="0.55000000000000004">
      <c r="A1966" s="108" t="s">
        <v>5112</v>
      </c>
      <c r="B1966" s="108">
        <f t="shared" si="30"/>
        <v>2201</v>
      </c>
      <c r="C1966" s="158" t="s">
        <v>5113</v>
      </c>
      <c r="D1966" s="158" t="s">
        <v>722</v>
      </c>
      <c r="E1966" s="108"/>
      <c r="F1966" s="108"/>
    </row>
    <row r="1967" spans="1:6" x14ac:dyDescent="0.55000000000000004">
      <c r="A1967" s="108" t="s">
        <v>5114</v>
      </c>
      <c r="B1967" s="108">
        <f t="shared" si="30"/>
        <v>2203</v>
      </c>
      <c r="C1967" s="158" t="s">
        <v>5115</v>
      </c>
      <c r="D1967" s="158" t="s">
        <v>722</v>
      </c>
      <c r="E1967" s="108"/>
      <c r="F1967" s="108"/>
    </row>
    <row r="1968" spans="1:6" x14ac:dyDescent="0.55000000000000004">
      <c r="A1968" s="108" t="s">
        <v>5116</v>
      </c>
      <c r="B1968" s="108">
        <f t="shared" si="30"/>
        <v>2204</v>
      </c>
      <c r="C1968" s="158" t="s">
        <v>5117</v>
      </c>
      <c r="D1968" s="158" t="s">
        <v>722</v>
      </c>
      <c r="E1968" s="108"/>
      <c r="F1968" s="108"/>
    </row>
    <row r="1969" spans="1:6" x14ac:dyDescent="0.55000000000000004">
      <c r="A1969" s="108" t="s">
        <v>5118</v>
      </c>
      <c r="B1969" s="108">
        <f t="shared" si="30"/>
        <v>2205</v>
      </c>
      <c r="C1969" s="158" t="s">
        <v>5119</v>
      </c>
      <c r="D1969" s="158" t="s">
        <v>722</v>
      </c>
      <c r="E1969" s="108"/>
      <c r="F1969" s="108"/>
    </row>
    <row r="1970" spans="1:6" x14ac:dyDescent="0.55000000000000004">
      <c r="A1970" s="108" t="s">
        <v>5120</v>
      </c>
      <c r="B1970" s="108">
        <f t="shared" si="30"/>
        <v>2207</v>
      </c>
      <c r="C1970" s="158" t="s">
        <v>5121</v>
      </c>
      <c r="D1970" s="158" t="s">
        <v>722</v>
      </c>
      <c r="E1970" s="108"/>
      <c r="F1970" s="108"/>
    </row>
    <row r="1971" spans="1:6" x14ac:dyDescent="0.55000000000000004">
      <c r="A1971" s="108" t="s">
        <v>5122</v>
      </c>
      <c r="B1971" s="108">
        <f t="shared" si="30"/>
        <v>2208</v>
      </c>
      <c r="C1971" s="158" t="s">
        <v>5123</v>
      </c>
      <c r="D1971" s="158" t="s">
        <v>722</v>
      </c>
      <c r="E1971" s="108"/>
      <c r="F1971" s="108"/>
    </row>
    <row r="1972" spans="1:6" x14ac:dyDescent="0.55000000000000004">
      <c r="A1972" s="108" t="s">
        <v>5124</v>
      </c>
      <c r="B1972" s="108">
        <f t="shared" si="30"/>
        <v>2210</v>
      </c>
      <c r="C1972" s="158" t="s">
        <v>5125</v>
      </c>
      <c r="D1972" s="158" t="s">
        <v>722</v>
      </c>
      <c r="E1972" s="108"/>
      <c r="F1972" s="108"/>
    </row>
    <row r="1973" spans="1:6" x14ac:dyDescent="0.55000000000000004">
      <c r="A1973" s="108" t="s">
        <v>5126</v>
      </c>
      <c r="B1973" s="108">
        <f t="shared" si="30"/>
        <v>2212</v>
      </c>
      <c r="C1973" s="158" t="s">
        <v>5127</v>
      </c>
      <c r="D1973" s="158" t="s">
        <v>722</v>
      </c>
      <c r="E1973" s="108"/>
      <c r="F1973" s="108"/>
    </row>
    <row r="1974" spans="1:6" x14ac:dyDescent="0.55000000000000004">
      <c r="A1974" s="108" t="s">
        <v>5128</v>
      </c>
      <c r="B1974" s="108">
        <f t="shared" si="30"/>
        <v>2213</v>
      </c>
      <c r="C1974" s="158" t="s">
        <v>5129</v>
      </c>
      <c r="D1974" s="158" t="s">
        <v>722</v>
      </c>
      <c r="E1974" s="108"/>
      <c r="F1974" s="108"/>
    </row>
    <row r="1975" spans="1:6" x14ac:dyDescent="0.55000000000000004">
      <c r="A1975" s="108" t="s">
        <v>5130</v>
      </c>
      <c r="B1975" s="108">
        <f t="shared" si="30"/>
        <v>2214</v>
      </c>
      <c r="C1975" s="158" t="s">
        <v>5131</v>
      </c>
      <c r="D1975" s="158" t="s">
        <v>722</v>
      </c>
      <c r="E1975" s="108"/>
      <c r="F1975" s="108"/>
    </row>
    <row r="1976" spans="1:6" x14ac:dyDescent="0.55000000000000004">
      <c r="A1976" s="108" t="s">
        <v>5132</v>
      </c>
      <c r="B1976" s="108">
        <f t="shared" si="30"/>
        <v>2215</v>
      </c>
      <c r="C1976" s="158" t="s">
        <v>5133</v>
      </c>
      <c r="D1976" s="158" t="s">
        <v>722</v>
      </c>
      <c r="E1976" s="108"/>
      <c r="F1976" s="108"/>
    </row>
    <row r="1977" spans="1:6" x14ac:dyDescent="0.55000000000000004">
      <c r="A1977" s="108" t="s">
        <v>5134</v>
      </c>
      <c r="B1977" s="108">
        <f t="shared" si="30"/>
        <v>2216</v>
      </c>
      <c r="C1977" s="158" t="s">
        <v>5135</v>
      </c>
      <c r="D1977" s="158" t="s">
        <v>722</v>
      </c>
      <c r="E1977" s="108"/>
      <c r="F1977" s="108"/>
    </row>
    <row r="1978" spans="1:6" x14ac:dyDescent="0.55000000000000004">
      <c r="A1978" s="108" t="s">
        <v>5136</v>
      </c>
      <c r="B1978" s="108">
        <f t="shared" si="30"/>
        <v>2217</v>
      </c>
      <c r="C1978" s="158" t="s">
        <v>5137</v>
      </c>
      <c r="D1978" s="158" t="s">
        <v>722</v>
      </c>
      <c r="E1978" s="108"/>
      <c r="F1978" s="108"/>
    </row>
    <row r="1979" spans="1:6" x14ac:dyDescent="0.55000000000000004">
      <c r="A1979" s="108" t="s">
        <v>5138</v>
      </c>
      <c r="B1979" s="108">
        <f t="shared" si="30"/>
        <v>2232</v>
      </c>
      <c r="C1979" s="158" t="s">
        <v>5139</v>
      </c>
      <c r="D1979" s="158" t="s">
        <v>722</v>
      </c>
      <c r="E1979" s="108"/>
      <c r="F1979" s="108"/>
    </row>
    <row r="1980" spans="1:6" x14ac:dyDescent="0.55000000000000004">
      <c r="A1980" s="108" t="s">
        <v>5140</v>
      </c>
      <c r="B1980" s="108">
        <f t="shared" si="30"/>
        <v>2219</v>
      </c>
      <c r="C1980" s="158" t="s">
        <v>5141</v>
      </c>
      <c r="D1980" s="158" t="s">
        <v>722</v>
      </c>
      <c r="E1980" s="108"/>
      <c r="F1980" s="108"/>
    </row>
    <row r="1981" spans="1:6" x14ac:dyDescent="0.55000000000000004">
      <c r="A1981" s="108" t="s">
        <v>5142</v>
      </c>
      <c r="B1981" s="108">
        <f t="shared" si="30"/>
        <v>2220</v>
      </c>
      <c r="C1981" s="158" t="s">
        <v>5143</v>
      </c>
      <c r="D1981" s="158" t="s">
        <v>722</v>
      </c>
      <c r="E1981" s="108"/>
      <c r="F1981" s="108"/>
    </row>
    <row r="1982" spans="1:6" x14ac:dyDescent="0.55000000000000004">
      <c r="A1982" s="108" t="s">
        <v>5144</v>
      </c>
      <c r="B1982" s="108">
        <f t="shared" si="30"/>
        <v>2235</v>
      </c>
      <c r="C1982" s="158" t="s">
        <v>5145</v>
      </c>
      <c r="D1982" s="158" t="s">
        <v>722</v>
      </c>
      <c r="E1982" s="108"/>
      <c r="F1982" s="108"/>
    </row>
    <row r="1983" spans="1:6" x14ac:dyDescent="0.55000000000000004">
      <c r="A1983" s="108" t="s">
        <v>5146</v>
      </c>
      <c r="B1983" s="108">
        <f t="shared" si="30"/>
        <v>2149</v>
      </c>
      <c r="C1983" s="158" t="s">
        <v>5147</v>
      </c>
      <c r="D1983" s="158" t="s">
        <v>722</v>
      </c>
      <c r="E1983" s="108"/>
      <c r="F1983" s="108"/>
    </row>
    <row r="1984" spans="1:6" x14ac:dyDescent="0.55000000000000004">
      <c r="A1984" s="108" t="s">
        <v>5148</v>
      </c>
      <c r="B1984" s="108">
        <f t="shared" si="30"/>
        <v>2221</v>
      </c>
      <c r="C1984" s="158" t="s">
        <v>5149</v>
      </c>
      <c r="D1984" s="158" t="s">
        <v>722</v>
      </c>
      <c r="E1984" s="108"/>
      <c r="F1984" s="108"/>
    </row>
    <row r="1985" spans="1:6" x14ac:dyDescent="0.55000000000000004">
      <c r="A1985" s="108" t="s">
        <v>5150</v>
      </c>
      <c r="B1985" s="108">
        <f t="shared" si="30"/>
        <v>2222</v>
      </c>
      <c r="C1985" s="158" t="s">
        <v>5151</v>
      </c>
      <c r="D1985" s="158" t="s">
        <v>722</v>
      </c>
      <c r="E1985" s="108"/>
      <c r="F1985" s="108"/>
    </row>
    <row r="1986" spans="1:6" x14ac:dyDescent="0.55000000000000004">
      <c r="A1986" s="108" t="s">
        <v>5152</v>
      </c>
      <c r="B1986" s="108">
        <f t="shared" si="30"/>
        <v>2223</v>
      </c>
      <c r="C1986" s="158" t="s">
        <v>5153</v>
      </c>
      <c r="D1986" s="158" t="s">
        <v>722</v>
      </c>
      <c r="E1986" s="108"/>
      <c r="F1986" s="108"/>
    </row>
    <row r="1987" spans="1:6" x14ac:dyDescent="0.55000000000000004">
      <c r="A1987" s="108" t="s">
        <v>5154</v>
      </c>
      <c r="B1987" s="108">
        <f t="shared" ref="B1987:B2050" si="31">VALUE(RIGHT(A1987,4))</f>
        <v>2224</v>
      </c>
      <c r="C1987" s="158" t="s">
        <v>5155</v>
      </c>
      <c r="D1987" s="158" t="s">
        <v>722</v>
      </c>
      <c r="E1987" s="108"/>
      <c r="F1987" s="108"/>
    </row>
    <row r="1988" spans="1:6" x14ac:dyDescent="0.55000000000000004">
      <c r="A1988" s="108" t="s">
        <v>5156</v>
      </c>
      <c r="B1988" s="108">
        <f t="shared" si="31"/>
        <v>2226</v>
      </c>
      <c r="C1988" s="158" t="s">
        <v>5157</v>
      </c>
      <c r="D1988" s="158" t="s">
        <v>722</v>
      </c>
      <c r="E1988" s="108"/>
      <c r="F1988" s="108"/>
    </row>
    <row r="1989" spans="1:6" x14ac:dyDescent="0.55000000000000004">
      <c r="A1989" s="108" t="s">
        <v>5158</v>
      </c>
      <c r="B1989" s="108">
        <f t="shared" si="31"/>
        <v>2227</v>
      </c>
      <c r="C1989" s="158" t="s">
        <v>5159</v>
      </c>
      <c r="D1989" s="158" t="s">
        <v>722</v>
      </c>
      <c r="E1989" s="108"/>
      <c r="F1989" s="108"/>
    </row>
    <row r="1990" spans="1:6" x14ac:dyDescent="0.55000000000000004">
      <c r="A1990" s="108" t="s">
        <v>5160</v>
      </c>
      <c r="B1990" s="108">
        <f t="shared" si="31"/>
        <v>2228</v>
      </c>
      <c r="C1990" s="158" t="s">
        <v>5161</v>
      </c>
      <c r="D1990" s="158" t="s">
        <v>722</v>
      </c>
      <c r="E1990" s="108"/>
      <c r="F1990" s="108"/>
    </row>
    <row r="1991" spans="1:6" x14ac:dyDescent="0.55000000000000004">
      <c r="A1991" s="108" t="s">
        <v>5162</v>
      </c>
      <c r="B1991" s="108">
        <f t="shared" si="31"/>
        <v>2229</v>
      </c>
      <c r="C1991" s="158" t="s">
        <v>5163</v>
      </c>
      <c r="D1991" s="158" t="s">
        <v>722</v>
      </c>
      <c r="E1991" s="108"/>
      <c r="F1991" s="108"/>
    </row>
    <row r="1992" spans="1:6" x14ac:dyDescent="0.55000000000000004">
      <c r="A1992" s="108" t="s">
        <v>5164</v>
      </c>
      <c r="B1992" s="108">
        <f t="shared" si="31"/>
        <v>2230</v>
      </c>
      <c r="C1992" s="158" t="s">
        <v>5165</v>
      </c>
      <c r="D1992" s="158" t="s">
        <v>722</v>
      </c>
      <c r="E1992" s="108"/>
      <c r="F1992" s="108"/>
    </row>
    <row r="1993" spans="1:6" x14ac:dyDescent="0.55000000000000004">
      <c r="A1993" s="108" t="s">
        <v>5166</v>
      </c>
      <c r="B1993" s="108">
        <f t="shared" si="31"/>
        <v>3274</v>
      </c>
      <c r="C1993" s="158" t="s">
        <v>5167</v>
      </c>
      <c r="D1993" s="158" t="s">
        <v>728</v>
      </c>
      <c r="E1993" s="108"/>
      <c r="F1993" s="108"/>
    </row>
    <row r="1994" spans="1:6" x14ac:dyDescent="0.55000000000000004">
      <c r="A1994" s="108" t="s">
        <v>5168</v>
      </c>
      <c r="B1994" s="108">
        <f t="shared" si="31"/>
        <v>3276</v>
      </c>
      <c r="C1994" s="158" t="s">
        <v>5169</v>
      </c>
      <c r="D1994" s="158" t="s">
        <v>728</v>
      </c>
      <c r="E1994" s="108"/>
      <c r="F1994" s="108"/>
    </row>
    <row r="1995" spans="1:6" x14ac:dyDescent="0.55000000000000004">
      <c r="A1995" s="108" t="s">
        <v>5170</v>
      </c>
      <c r="B1995" s="108">
        <f t="shared" si="31"/>
        <v>3277</v>
      </c>
      <c r="C1995" s="158" t="s">
        <v>5171</v>
      </c>
      <c r="D1995" s="158" t="s">
        <v>728</v>
      </c>
      <c r="E1995" s="108"/>
      <c r="F1995" s="108"/>
    </row>
    <row r="1996" spans="1:6" x14ac:dyDescent="0.55000000000000004">
      <c r="A1996" s="108" t="s">
        <v>5172</v>
      </c>
      <c r="B1996" s="108">
        <f t="shared" si="31"/>
        <v>2979</v>
      </c>
      <c r="C1996" s="158" t="s">
        <v>5173</v>
      </c>
      <c r="D1996" s="158" t="s">
        <v>728</v>
      </c>
      <c r="E1996" s="108"/>
      <c r="F1996" s="108"/>
    </row>
    <row r="1997" spans="1:6" x14ac:dyDescent="0.55000000000000004">
      <c r="A1997" s="108" t="s">
        <v>5174</v>
      </c>
      <c r="B1997" s="108">
        <f t="shared" si="31"/>
        <v>3279</v>
      </c>
      <c r="C1997" s="158" t="s">
        <v>5175</v>
      </c>
      <c r="D1997" s="158" t="s">
        <v>728</v>
      </c>
      <c r="E1997" s="108"/>
      <c r="F1997" s="108"/>
    </row>
    <row r="1998" spans="1:6" x14ac:dyDescent="0.55000000000000004">
      <c r="A1998" s="108" t="s">
        <v>5176</v>
      </c>
      <c r="B1998" s="108">
        <f t="shared" si="31"/>
        <v>3280</v>
      </c>
      <c r="C1998" s="158" t="s">
        <v>5177</v>
      </c>
      <c r="D1998" s="158" t="s">
        <v>728</v>
      </c>
      <c r="E1998" s="108"/>
      <c r="F1998" s="108"/>
    </row>
    <row r="1999" spans="1:6" x14ac:dyDescent="0.55000000000000004">
      <c r="A1999" s="108" t="s">
        <v>5178</v>
      </c>
      <c r="B1999" s="108">
        <f t="shared" si="31"/>
        <v>3281</v>
      </c>
      <c r="C1999" s="158" t="s">
        <v>5179</v>
      </c>
      <c r="D1999" s="158" t="s">
        <v>728</v>
      </c>
      <c r="E1999" s="108"/>
      <c r="F1999" s="108"/>
    </row>
    <row r="2000" spans="1:6" x14ac:dyDescent="0.55000000000000004">
      <c r="A2000" s="108" t="s">
        <v>5180</v>
      </c>
      <c r="B2000" s="108">
        <f t="shared" si="31"/>
        <v>3282</v>
      </c>
      <c r="C2000" s="158" t="s">
        <v>5181</v>
      </c>
      <c r="D2000" s="158" t="s">
        <v>728</v>
      </c>
      <c r="E2000" s="108"/>
      <c r="F2000" s="108"/>
    </row>
    <row r="2001" spans="1:6" x14ac:dyDescent="0.55000000000000004">
      <c r="A2001" s="108" t="s">
        <v>5182</v>
      </c>
      <c r="B2001" s="108">
        <f t="shared" si="31"/>
        <v>3283</v>
      </c>
      <c r="C2001" s="158" t="s">
        <v>5183</v>
      </c>
      <c r="D2001" s="158" t="s">
        <v>728</v>
      </c>
      <c r="E2001" s="108"/>
      <c r="F2001" s="108"/>
    </row>
    <row r="2002" spans="1:6" x14ac:dyDescent="0.55000000000000004">
      <c r="A2002" s="108" t="s">
        <v>5184</v>
      </c>
      <c r="B2002" s="108">
        <f t="shared" si="31"/>
        <v>3288</v>
      </c>
      <c r="C2002" s="158" t="s">
        <v>5185</v>
      </c>
      <c r="D2002" s="158" t="s">
        <v>728</v>
      </c>
      <c r="E2002" s="108"/>
      <c r="F2002" s="108"/>
    </row>
    <row r="2003" spans="1:6" x14ac:dyDescent="0.55000000000000004">
      <c r="A2003" s="108" t="s">
        <v>5186</v>
      </c>
      <c r="B2003" s="108">
        <f t="shared" si="31"/>
        <v>3289</v>
      </c>
      <c r="C2003" s="158" t="s">
        <v>5187</v>
      </c>
      <c r="D2003" s="158" t="s">
        <v>728</v>
      </c>
      <c r="E2003" s="108"/>
      <c r="F2003" s="108"/>
    </row>
    <row r="2004" spans="1:6" x14ac:dyDescent="0.55000000000000004">
      <c r="A2004" s="108" t="s">
        <v>5188</v>
      </c>
      <c r="B2004" s="108">
        <f t="shared" si="31"/>
        <v>3544</v>
      </c>
      <c r="C2004" s="158" t="s">
        <v>5189</v>
      </c>
      <c r="D2004" s="158" t="s">
        <v>728</v>
      </c>
      <c r="E2004" s="108"/>
      <c r="F2004" s="108"/>
    </row>
    <row r="2005" spans="1:6" x14ac:dyDescent="0.55000000000000004">
      <c r="A2005" s="108" t="s">
        <v>5190</v>
      </c>
      <c r="B2005" s="108">
        <f t="shared" si="31"/>
        <v>3290</v>
      </c>
      <c r="C2005" s="158" t="s">
        <v>5191</v>
      </c>
      <c r="D2005" s="158" t="s">
        <v>728</v>
      </c>
      <c r="E2005" s="108"/>
      <c r="F2005" s="108"/>
    </row>
    <row r="2006" spans="1:6" x14ac:dyDescent="0.55000000000000004">
      <c r="A2006" s="108" t="s">
        <v>5192</v>
      </c>
      <c r="B2006" s="108">
        <f t="shared" si="31"/>
        <v>3293</v>
      </c>
      <c r="C2006" s="158" t="s">
        <v>5193</v>
      </c>
      <c r="D2006" s="158" t="s">
        <v>728</v>
      </c>
      <c r="E2006" s="108"/>
      <c r="F2006" s="108"/>
    </row>
    <row r="2007" spans="1:6" x14ac:dyDescent="0.55000000000000004">
      <c r="A2007" s="108" t="s">
        <v>5194</v>
      </c>
      <c r="B2007" s="108">
        <f t="shared" si="31"/>
        <v>3303</v>
      </c>
      <c r="C2007" s="158" t="s">
        <v>5195</v>
      </c>
      <c r="D2007" s="158" t="s">
        <v>728</v>
      </c>
      <c r="E2007" s="108"/>
      <c r="F2007" s="108"/>
    </row>
    <row r="2008" spans="1:6" x14ac:dyDescent="0.55000000000000004">
      <c r="A2008" s="108" t="s">
        <v>5196</v>
      </c>
      <c r="B2008" s="108">
        <f t="shared" si="31"/>
        <v>3304</v>
      </c>
      <c r="C2008" s="158" t="s">
        <v>5197</v>
      </c>
      <c r="D2008" s="158" t="s">
        <v>728</v>
      </c>
      <c r="E2008" s="108"/>
      <c r="F2008" s="108"/>
    </row>
    <row r="2009" spans="1:6" x14ac:dyDescent="0.55000000000000004">
      <c r="A2009" s="108" t="s">
        <v>5198</v>
      </c>
      <c r="B2009" s="108">
        <f t="shared" si="31"/>
        <v>3305</v>
      </c>
      <c r="C2009" s="158" t="s">
        <v>5199</v>
      </c>
      <c r="D2009" s="158" t="s">
        <v>728</v>
      </c>
      <c r="E2009" s="108"/>
      <c r="F2009" s="108"/>
    </row>
    <row r="2010" spans="1:6" x14ac:dyDescent="0.55000000000000004">
      <c r="A2010" s="108" t="s">
        <v>5200</v>
      </c>
      <c r="B2010" s="108">
        <f t="shared" si="31"/>
        <v>2987</v>
      </c>
      <c r="C2010" s="158" t="s">
        <v>5201</v>
      </c>
      <c r="D2010" s="158" t="s">
        <v>728</v>
      </c>
      <c r="E2010" s="108"/>
      <c r="F2010" s="108"/>
    </row>
    <row r="2011" spans="1:6" x14ac:dyDescent="0.55000000000000004">
      <c r="A2011" s="108" t="s">
        <v>5202</v>
      </c>
      <c r="B2011" s="108">
        <f t="shared" si="31"/>
        <v>3307</v>
      </c>
      <c r="C2011" s="158" t="s">
        <v>5203</v>
      </c>
      <c r="D2011" s="158" t="s">
        <v>728</v>
      </c>
      <c r="E2011" s="108"/>
      <c r="F2011" s="108"/>
    </row>
    <row r="2012" spans="1:6" x14ac:dyDescent="0.55000000000000004">
      <c r="A2012" s="108" t="s">
        <v>5204</v>
      </c>
      <c r="B2012" s="108">
        <f t="shared" si="31"/>
        <v>3319</v>
      </c>
      <c r="C2012" s="158" t="s">
        <v>5205</v>
      </c>
      <c r="D2012" s="158" t="s">
        <v>728</v>
      </c>
      <c r="E2012" s="108"/>
      <c r="F2012" s="108"/>
    </row>
    <row r="2013" spans="1:6" x14ac:dyDescent="0.55000000000000004">
      <c r="A2013" s="108" t="s">
        <v>5206</v>
      </c>
      <c r="B2013" s="108">
        <f t="shared" si="31"/>
        <v>3309</v>
      </c>
      <c r="C2013" s="158" t="s">
        <v>5207</v>
      </c>
      <c r="D2013" s="158" t="s">
        <v>728</v>
      </c>
      <c r="E2013" s="108"/>
      <c r="F2013" s="108"/>
    </row>
    <row r="2014" spans="1:6" x14ac:dyDescent="0.55000000000000004">
      <c r="A2014" s="108" t="s">
        <v>5208</v>
      </c>
      <c r="B2014" s="108">
        <f t="shared" si="31"/>
        <v>3315</v>
      </c>
      <c r="C2014" s="158" t="s">
        <v>5209</v>
      </c>
      <c r="D2014" s="158" t="s">
        <v>728</v>
      </c>
      <c r="E2014" s="108"/>
      <c r="F2014" s="108"/>
    </row>
    <row r="2015" spans="1:6" x14ac:dyDescent="0.55000000000000004">
      <c r="A2015" s="108" t="s">
        <v>5210</v>
      </c>
      <c r="B2015" s="108">
        <f t="shared" si="31"/>
        <v>2992</v>
      </c>
      <c r="C2015" s="158" t="s">
        <v>5211</v>
      </c>
      <c r="D2015" s="158" t="s">
        <v>728</v>
      </c>
      <c r="E2015" s="108"/>
      <c r="F2015" s="108"/>
    </row>
    <row r="2016" spans="1:6" x14ac:dyDescent="0.55000000000000004">
      <c r="A2016" s="108" t="s">
        <v>5212</v>
      </c>
      <c r="B2016" s="108">
        <f t="shared" si="31"/>
        <v>3001</v>
      </c>
      <c r="C2016" s="158" t="s">
        <v>5213</v>
      </c>
      <c r="D2016" s="158" t="s">
        <v>728</v>
      </c>
      <c r="E2016" s="108"/>
      <c r="F2016" s="108"/>
    </row>
    <row r="2017" spans="1:6" x14ac:dyDescent="0.55000000000000004">
      <c r="A2017" s="108" t="s">
        <v>5214</v>
      </c>
      <c r="B2017" s="108">
        <f t="shared" si="31"/>
        <v>3318</v>
      </c>
      <c r="C2017" s="158" t="s">
        <v>5215</v>
      </c>
      <c r="D2017" s="158" t="s">
        <v>728</v>
      </c>
      <c r="E2017" s="108"/>
      <c r="F2017" s="108"/>
    </row>
    <row r="2018" spans="1:6" x14ac:dyDescent="0.55000000000000004">
      <c r="A2018" s="108" t="s">
        <v>5216</v>
      </c>
      <c r="B2018" s="108">
        <f t="shared" si="31"/>
        <v>3320</v>
      </c>
      <c r="C2018" s="158" t="s">
        <v>5217</v>
      </c>
      <c r="D2018" s="158" t="s">
        <v>728</v>
      </c>
      <c r="E2018" s="108"/>
      <c r="F2018" s="108"/>
    </row>
    <row r="2019" spans="1:6" x14ac:dyDescent="0.55000000000000004">
      <c r="A2019" s="108" t="s">
        <v>5218</v>
      </c>
      <c r="B2019" s="108">
        <f t="shared" si="31"/>
        <v>3323</v>
      </c>
      <c r="C2019" s="158" t="s">
        <v>5219</v>
      </c>
      <c r="D2019" s="158" t="s">
        <v>728</v>
      </c>
      <c r="E2019" s="108"/>
      <c r="F2019" s="108"/>
    </row>
    <row r="2020" spans="1:6" x14ac:dyDescent="0.55000000000000004">
      <c r="A2020" s="108" t="s">
        <v>5220</v>
      </c>
      <c r="B2020" s="108">
        <f t="shared" si="31"/>
        <v>2994</v>
      </c>
      <c r="C2020" s="158" t="s">
        <v>5221</v>
      </c>
      <c r="D2020" s="158" t="s">
        <v>728</v>
      </c>
      <c r="E2020" s="108"/>
      <c r="F2020" s="108"/>
    </row>
    <row r="2021" spans="1:6" x14ac:dyDescent="0.55000000000000004">
      <c r="A2021" s="108" t="s">
        <v>5222</v>
      </c>
      <c r="B2021" s="108">
        <f t="shared" si="31"/>
        <v>3324</v>
      </c>
      <c r="C2021" s="158" t="s">
        <v>5223</v>
      </c>
      <c r="D2021" s="158" t="s">
        <v>728</v>
      </c>
      <c r="E2021" s="108"/>
      <c r="F2021" s="108"/>
    </row>
    <row r="2022" spans="1:6" x14ac:dyDescent="0.55000000000000004">
      <c r="A2022" s="108" t="s">
        <v>5224</v>
      </c>
      <c r="B2022" s="108">
        <f t="shared" si="31"/>
        <v>3325</v>
      </c>
      <c r="C2022" s="158" t="s">
        <v>5225</v>
      </c>
      <c r="D2022" s="158" t="s">
        <v>728</v>
      </c>
      <c r="E2022" s="108"/>
      <c r="F2022" s="108"/>
    </row>
    <row r="2023" spans="1:6" x14ac:dyDescent="0.55000000000000004">
      <c r="A2023" s="108" t="s">
        <v>5226</v>
      </c>
      <c r="B2023" s="108">
        <f t="shared" si="31"/>
        <v>3326</v>
      </c>
      <c r="C2023" s="158" t="s">
        <v>5227</v>
      </c>
      <c r="D2023" s="158" t="s">
        <v>728</v>
      </c>
      <c r="E2023" s="108"/>
      <c r="F2023" s="108"/>
    </row>
    <row r="2024" spans="1:6" x14ac:dyDescent="0.55000000000000004">
      <c r="A2024" s="108" t="s">
        <v>5228</v>
      </c>
      <c r="B2024" s="108">
        <f t="shared" si="31"/>
        <v>3327</v>
      </c>
      <c r="C2024" s="158" t="s">
        <v>5229</v>
      </c>
      <c r="D2024" s="158" t="s">
        <v>728</v>
      </c>
      <c r="E2024" s="108"/>
      <c r="F2024" s="108"/>
    </row>
    <row r="2025" spans="1:6" x14ac:dyDescent="0.55000000000000004">
      <c r="A2025" s="108" t="s">
        <v>5230</v>
      </c>
      <c r="B2025" s="108">
        <f t="shared" si="31"/>
        <v>3330</v>
      </c>
      <c r="C2025" s="158" t="s">
        <v>5231</v>
      </c>
      <c r="D2025" s="158" t="s">
        <v>728</v>
      </c>
      <c r="E2025" s="108"/>
      <c r="F2025" s="108"/>
    </row>
    <row r="2026" spans="1:6" x14ac:dyDescent="0.55000000000000004">
      <c r="A2026" s="108" t="s">
        <v>5232</v>
      </c>
      <c r="B2026" s="108">
        <f t="shared" si="31"/>
        <v>3615</v>
      </c>
      <c r="C2026" s="158" t="s">
        <v>5233</v>
      </c>
      <c r="D2026" s="158" t="s">
        <v>728</v>
      </c>
      <c r="E2026" s="108"/>
      <c r="F2026" s="108"/>
    </row>
    <row r="2027" spans="1:6" x14ac:dyDescent="0.55000000000000004">
      <c r="A2027" s="108" t="s">
        <v>5234</v>
      </c>
      <c r="B2027" s="108">
        <f t="shared" si="31"/>
        <v>2998</v>
      </c>
      <c r="C2027" s="158" t="s">
        <v>5235</v>
      </c>
      <c r="D2027" s="158" t="s">
        <v>728</v>
      </c>
      <c r="E2027" s="108"/>
      <c r="F2027" s="108"/>
    </row>
    <row r="2028" spans="1:6" x14ac:dyDescent="0.55000000000000004">
      <c r="A2028" s="108" t="s">
        <v>5236</v>
      </c>
      <c r="B2028" s="108">
        <f t="shared" si="31"/>
        <v>3336</v>
      </c>
      <c r="C2028" s="158" t="s">
        <v>5237</v>
      </c>
      <c r="D2028" s="158" t="s">
        <v>728</v>
      </c>
      <c r="E2028" s="108"/>
      <c r="F2028" s="108"/>
    </row>
    <row r="2029" spans="1:6" x14ac:dyDescent="0.55000000000000004">
      <c r="A2029" s="108" t="s">
        <v>5238</v>
      </c>
      <c r="B2029" s="108">
        <f t="shared" si="31"/>
        <v>3333</v>
      </c>
      <c r="C2029" s="158" t="s">
        <v>5239</v>
      </c>
      <c r="D2029" s="158" t="s">
        <v>728</v>
      </c>
      <c r="E2029" s="108"/>
      <c r="F2029" s="108"/>
    </row>
    <row r="2030" spans="1:6" x14ac:dyDescent="0.55000000000000004">
      <c r="A2030" s="108" t="s">
        <v>5240</v>
      </c>
      <c r="B2030" s="108">
        <f t="shared" si="31"/>
        <v>1591</v>
      </c>
      <c r="C2030" s="158" t="s">
        <v>5241</v>
      </c>
      <c r="D2030" s="158" t="s">
        <v>733</v>
      </c>
      <c r="E2030" s="108"/>
      <c r="F2030" s="108"/>
    </row>
    <row r="2031" spans="1:6" x14ac:dyDescent="0.55000000000000004">
      <c r="A2031" s="108" t="s">
        <v>5242</v>
      </c>
      <c r="B2031" s="108">
        <f t="shared" si="31"/>
        <v>1626</v>
      </c>
      <c r="C2031" s="158" t="s">
        <v>5243</v>
      </c>
      <c r="D2031" s="158" t="s">
        <v>733</v>
      </c>
      <c r="E2031" s="108"/>
      <c r="F2031" s="108"/>
    </row>
    <row r="2032" spans="1:6" x14ac:dyDescent="0.55000000000000004">
      <c r="A2032" s="108" t="s">
        <v>5244</v>
      </c>
      <c r="B2032" s="108">
        <f t="shared" si="31"/>
        <v>1627</v>
      </c>
      <c r="C2032" s="158" t="s">
        <v>5245</v>
      </c>
      <c r="D2032" s="158" t="s">
        <v>733</v>
      </c>
      <c r="E2032" s="108"/>
      <c r="F2032" s="108"/>
    </row>
    <row r="2033" spans="1:6" x14ac:dyDescent="0.55000000000000004">
      <c r="A2033" s="108" t="s">
        <v>5246</v>
      </c>
      <c r="B2033" s="108">
        <f t="shared" si="31"/>
        <v>1628</v>
      </c>
      <c r="C2033" s="158" t="s">
        <v>5247</v>
      </c>
      <c r="D2033" s="158" t="s">
        <v>733</v>
      </c>
      <c r="E2033" s="108"/>
      <c r="F2033" s="108"/>
    </row>
    <row r="2034" spans="1:6" x14ac:dyDescent="0.55000000000000004">
      <c r="A2034" s="108" t="s">
        <v>5248</v>
      </c>
      <c r="B2034" s="108">
        <f t="shared" si="31"/>
        <v>1629</v>
      </c>
      <c r="C2034" s="158" t="s">
        <v>5249</v>
      </c>
      <c r="D2034" s="158" t="s">
        <v>733</v>
      </c>
      <c r="E2034" s="108"/>
      <c r="F2034" s="108"/>
    </row>
    <row r="2035" spans="1:6" x14ac:dyDescent="0.55000000000000004">
      <c r="A2035" s="108" t="s">
        <v>5250</v>
      </c>
      <c r="B2035" s="108">
        <f t="shared" si="31"/>
        <v>1630</v>
      </c>
      <c r="C2035" s="158" t="s">
        <v>5251</v>
      </c>
      <c r="D2035" s="158" t="s">
        <v>733</v>
      </c>
      <c r="E2035" s="108"/>
      <c r="F2035" s="108"/>
    </row>
    <row r="2036" spans="1:6" x14ac:dyDescent="0.55000000000000004">
      <c r="A2036" s="108" t="s">
        <v>5252</v>
      </c>
      <c r="B2036" s="108">
        <f t="shared" si="31"/>
        <v>1594</v>
      </c>
      <c r="C2036" s="158" t="s">
        <v>5253</v>
      </c>
      <c r="D2036" s="158" t="s">
        <v>733</v>
      </c>
      <c r="E2036" s="108"/>
      <c r="F2036" s="108"/>
    </row>
    <row r="2037" spans="1:6" x14ac:dyDescent="0.55000000000000004">
      <c r="A2037" s="108" t="s">
        <v>5254</v>
      </c>
      <c r="B2037" s="108">
        <f t="shared" si="31"/>
        <v>1596</v>
      </c>
      <c r="C2037" s="158" t="s">
        <v>5255</v>
      </c>
      <c r="D2037" s="158" t="s">
        <v>733</v>
      </c>
      <c r="E2037" s="108"/>
      <c r="F2037" s="108"/>
    </row>
    <row r="2038" spans="1:6" x14ac:dyDescent="0.55000000000000004">
      <c r="A2038" s="108" t="s">
        <v>5256</v>
      </c>
      <c r="B2038" s="108">
        <f t="shared" si="31"/>
        <v>1632</v>
      </c>
      <c r="C2038" s="158" t="s">
        <v>5257</v>
      </c>
      <c r="D2038" s="158" t="s">
        <v>733</v>
      </c>
      <c r="E2038" s="108"/>
      <c r="F2038" s="108"/>
    </row>
    <row r="2039" spans="1:6" x14ac:dyDescent="0.55000000000000004">
      <c r="A2039" s="108" t="s">
        <v>5258</v>
      </c>
      <c r="B2039" s="108">
        <f t="shared" si="31"/>
        <v>1598</v>
      </c>
      <c r="C2039" s="158" t="s">
        <v>5259</v>
      </c>
      <c r="D2039" s="158" t="s">
        <v>733</v>
      </c>
      <c r="E2039" s="108"/>
      <c r="F2039" s="108"/>
    </row>
    <row r="2040" spans="1:6" x14ac:dyDescent="0.55000000000000004">
      <c r="A2040" s="108" t="s">
        <v>5260</v>
      </c>
      <c r="B2040" s="108">
        <f t="shared" si="31"/>
        <v>1599</v>
      </c>
      <c r="C2040" s="158" t="s">
        <v>5261</v>
      </c>
      <c r="D2040" s="158" t="s">
        <v>733</v>
      </c>
      <c r="E2040" s="108"/>
      <c r="F2040" s="108"/>
    </row>
    <row r="2041" spans="1:6" x14ac:dyDescent="0.55000000000000004">
      <c r="A2041" s="108" t="s">
        <v>5262</v>
      </c>
      <c r="B2041" s="108">
        <f t="shared" si="31"/>
        <v>1600</v>
      </c>
      <c r="C2041" s="158" t="s">
        <v>5263</v>
      </c>
      <c r="D2041" s="158" t="s">
        <v>733</v>
      </c>
      <c r="E2041" s="108"/>
      <c r="F2041" s="108"/>
    </row>
    <row r="2042" spans="1:6" x14ac:dyDescent="0.55000000000000004">
      <c r="A2042" s="108" t="s">
        <v>5264</v>
      </c>
      <c r="B2042" s="108">
        <f t="shared" si="31"/>
        <v>1601</v>
      </c>
      <c r="C2042" s="158" t="s">
        <v>5265</v>
      </c>
      <c r="D2042" s="158" t="s">
        <v>733</v>
      </c>
      <c r="E2042" s="108"/>
      <c r="F2042" s="108"/>
    </row>
    <row r="2043" spans="1:6" x14ac:dyDescent="0.55000000000000004">
      <c r="A2043" s="108" t="s">
        <v>5266</v>
      </c>
      <c r="B2043" s="108">
        <f t="shared" si="31"/>
        <v>3541</v>
      </c>
      <c r="C2043" s="158" t="s">
        <v>5267</v>
      </c>
      <c r="D2043" s="158" t="s">
        <v>733</v>
      </c>
      <c r="E2043" s="108"/>
      <c r="F2043" s="108"/>
    </row>
    <row r="2044" spans="1:6" x14ac:dyDescent="0.55000000000000004">
      <c r="A2044" s="108" t="s">
        <v>5268</v>
      </c>
      <c r="B2044" s="108">
        <f t="shared" si="31"/>
        <v>1603</v>
      </c>
      <c r="C2044" s="158" t="s">
        <v>5269</v>
      </c>
      <c r="D2044" s="158" t="s">
        <v>733</v>
      </c>
      <c r="E2044" s="108"/>
      <c r="F2044" s="108"/>
    </row>
    <row r="2045" spans="1:6" x14ac:dyDescent="0.55000000000000004">
      <c r="A2045" s="108" t="s">
        <v>5270</v>
      </c>
      <c r="B2045" s="108">
        <f t="shared" si="31"/>
        <v>1605</v>
      </c>
      <c r="C2045" s="158" t="s">
        <v>5271</v>
      </c>
      <c r="D2045" s="158" t="s">
        <v>733</v>
      </c>
      <c r="E2045" s="108"/>
      <c r="F2045" s="108"/>
    </row>
    <row r="2046" spans="1:6" x14ac:dyDescent="0.55000000000000004">
      <c r="A2046" s="108" t="s">
        <v>5272</v>
      </c>
      <c r="B2046" s="108">
        <f t="shared" si="31"/>
        <v>1639</v>
      </c>
      <c r="C2046" s="158" t="s">
        <v>5273</v>
      </c>
      <c r="D2046" s="158" t="s">
        <v>733</v>
      </c>
      <c r="E2046" s="108"/>
      <c r="F2046" s="108"/>
    </row>
    <row r="2047" spans="1:6" x14ac:dyDescent="0.55000000000000004">
      <c r="A2047" s="108" t="s">
        <v>5274</v>
      </c>
      <c r="B2047" s="108">
        <f t="shared" si="31"/>
        <v>1606</v>
      </c>
      <c r="C2047" s="158" t="s">
        <v>5275</v>
      </c>
      <c r="D2047" s="158" t="s">
        <v>733</v>
      </c>
      <c r="E2047" s="108"/>
      <c r="F2047" s="108"/>
    </row>
    <row r="2048" spans="1:6" x14ac:dyDescent="0.55000000000000004">
      <c r="A2048" s="108" t="s">
        <v>5276</v>
      </c>
      <c r="B2048" s="108">
        <f t="shared" si="31"/>
        <v>1607</v>
      </c>
      <c r="C2048" s="158" t="s">
        <v>5277</v>
      </c>
      <c r="D2048" s="158" t="s">
        <v>733</v>
      </c>
      <c r="E2048" s="108"/>
      <c r="F2048" s="108"/>
    </row>
    <row r="2049" spans="1:6" x14ac:dyDescent="0.55000000000000004">
      <c r="A2049" s="108" t="s">
        <v>5278</v>
      </c>
      <c r="B2049" s="108">
        <f t="shared" si="31"/>
        <v>1625</v>
      </c>
      <c r="C2049" s="158" t="s">
        <v>5279</v>
      </c>
      <c r="D2049" s="158" t="s">
        <v>733</v>
      </c>
      <c r="E2049" s="108"/>
      <c r="F2049" s="108"/>
    </row>
    <row r="2050" spans="1:6" x14ac:dyDescent="0.55000000000000004">
      <c r="A2050" s="108" t="s">
        <v>5280</v>
      </c>
      <c r="B2050" s="108">
        <f t="shared" si="31"/>
        <v>1609</v>
      </c>
      <c r="C2050" s="158" t="s">
        <v>5281</v>
      </c>
      <c r="D2050" s="158" t="s">
        <v>733</v>
      </c>
      <c r="E2050" s="108"/>
      <c r="F2050" s="108"/>
    </row>
    <row r="2051" spans="1:6" x14ac:dyDescent="0.55000000000000004">
      <c r="A2051" s="108" t="s">
        <v>5282</v>
      </c>
      <c r="B2051" s="108">
        <f t="shared" ref="B2051:B2114" si="32">VALUE(RIGHT(A2051,4))</f>
        <v>1610</v>
      </c>
      <c r="C2051" s="158" t="s">
        <v>5283</v>
      </c>
      <c r="D2051" s="158" t="s">
        <v>733</v>
      </c>
      <c r="E2051" s="108"/>
      <c r="F2051" s="108"/>
    </row>
    <row r="2052" spans="1:6" x14ac:dyDescent="0.55000000000000004">
      <c r="A2052" s="108" t="s">
        <v>5284</v>
      </c>
      <c r="B2052" s="108">
        <f t="shared" si="32"/>
        <v>1611</v>
      </c>
      <c r="C2052" s="158" t="s">
        <v>5285</v>
      </c>
      <c r="D2052" s="158" t="s">
        <v>733</v>
      </c>
      <c r="E2052" s="108"/>
      <c r="F2052" s="108"/>
    </row>
    <row r="2053" spans="1:6" x14ac:dyDescent="0.55000000000000004">
      <c r="A2053" s="108" t="s">
        <v>5286</v>
      </c>
      <c r="B2053" s="108">
        <f t="shared" si="32"/>
        <v>1612</v>
      </c>
      <c r="C2053" s="158" t="s">
        <v>5287</v>
      </c>
      <c r="D2053" s="158" t="s">
        <v>733</v>
      </c>
      <c r="E2053" s="108"/>
      <c r="F2053" s="108"/>
    </row>
    <row r="2054" spans="1:6" x14ac:dyDescent="0.55000000000000004">
      <c r="A2054" s="108" t="s">
        <v>5288</v>
      </c>
      <c r="B2054" s="108">
        <f t="shared" si="32"/>
        <v>1640</v>
      </c>
      <c r="C2054" s="158" t="s">
        <v>5289</v>
      </c>
      <c r="D2054" s="158" t="s">
        <v>733</v>
      </c>
      <c r="E2054" s="108"/>
      <c r="F2054" s="108"/>
    </row>
    <row r="2055" spans="1:6" x14ac:dyDescent="0.55000000000000004">
      <c r="A2055" s="108" t="s">
        <v>5290</v>
      </c>
      <c r="B2055" s="108">
        <f t="shared" si="32"/>
        <v>1641</v>
      </c>
      <c r="C2055" s="158" t="s">
        <v>5291</v>
      </c>
      <c r="D2055" s="158" t="s">
        <v>733</v>
      </c>
      <c r="E2055" s="108"/>
      <c r="F2055" s="108"/>
    </row>
    <row r="2056" spans="1:6" x14ac:dyDescent="0.55000000000000004">
      <c r="A2056" s="108" t="s">
        <v>5292</v>
      </c>
      <c r="B2056" s="108">
        <f t="shared" si="32"/>
        <v>1615</v>
      </c>
      <c r="C2056" s="158" t="s">
        <v>5293</v>
      </c>
      <c r="D2056" s="158" t="s">
        <v>733</v>
      </c>
      <c r="E2056" s="108"/>
      <c r="F2056" s="108"/>
    </row>
    <row r="2057" spans="1:6" x14ac:dyDescent="0.55000000000000004">
      <c r="A2057" s="108" t="s">
        <v>5294</v>
      </c>
      <c r="B2057" s="108">
        <f t="shared" si="32"/>
        <v>1616</v>
      </c>
      <c r="C2057" s="158" t="s">
        <v>5295</v>
      </c>
      <c r="D2057" s="158" t="s">
        <v>733</v>
      </c>
      <c r="E2057" s="108"/>
      <c r="F2057" s="108"/>
    </row>
    <row r="2058" spans="1:6" x14ac:dyDescent="0.55000000000000004">
      <c r="A2058" s="108" t="s">
        <v>5296</v>
      </c>
      <c r="B2058" s="108">
        <f t="shared" si="32"/>
        <v>1618</v>
      </c>
      <c r="C2058" s="158" t="s">
        <v>5297</v>
      </c>
      <c r="D2058" s="158" t="s">
        <v>733</v>
      </c>
      <c r="E2058" s="108"/>
      <c r="F2058" s="108"/>
    </row>
    <row r="2059" spans="1:6" x14ac:dyDescent="0.55000000000000004">
      <c r="A2059" s="108" t="s">
        <v>5298</v>
      </c>
      <c r="B2059" s="108">
        <f t="shared" si="32"/>
        <v>1619</v>
      </c>
      <c r="C2059" s="158" t="s">
        <v>5299</v>
      </c>
      <c r="D2059" s="158" t="s">
        <v>733</v>
      </c>
      <c r="E2059" s="108"/>
      <c r="F2059" s="108"/>
    </row>
    <row r="2060" spans="1:6" x14ac:dyDescent="0.55000000000000004">
      <c r="A2060" s="108" t="s">
        <v>5300</v>
      </c>
      <c r="B2060" s="108">
        <f t="shared" si="32"/>
        <v>1621</v>
      </c>
      <c r="C2060" s="158" t="s">
        <v>5301</v>
      </c>
      <c r="D2060" s="158" t="s">
        <v>733</v>
      </c>
      <c r="E2060" s="108"/>
      <c r="F2060" s="108"/>
    </row>
    <row r="2061" spans="1:6" x14ac:dyDescent="0.55000000000000004">
      <c r="A2061" s="108" t="s">
        <v>5302</v>
      </c>
      <c r="B2061" s="108">
        <f t="shared" si="32"/>
        <v>1643</v>
      </c>
      <c r="C2061" s="158" t="s">
        <v>5303</v>
      </c>
      <c r="D2061" s="158" t="s">
        <v>733</v>
      </c>
      <c r="E2061" s="108"/>
      <c r="F2061" s="108"/>
    </row>
    <row r="2062" spans="1:6" x14ac:dyDescent="0.55000000000000004">
      <c r="A2062" s="108" t="s">
        <v>5304</v>
      </c>
      <c r="B2062" s="108">
        <f t="shared" si="32"/>
        <v>1592</v>
      </c>
      <c r="C2062" s="158" t="s">
        <v>5305</v>
      </c>
      <c r="D2062" s="158" t="s">
        <v>733</v>
      </c>
      <c r="E2062" s="108"/>
      <c r="F2062" s="108"/>
    </row>
    <row r="2063" spans="1:6" x14ac:dyDescent="0.55000000000000004">
      <c r="A2063" s="108" t="s">
        <v>5306</v>
      </c>
      <c r="B2063" s="108">
        <f t="shared" si="32"/>
        <v>1645</v>
      </c>
      <c r="C2063" s="158" t="s">
        <v>5307</v>
      </c>
      <c r="D2063" s="158" t="s">
        <v>733</v>
      </c>
      <c r="E2063" s="108"/>
      <c r="F2063" s="108"/>
    </row>
    <row r="2064" spans="1:6" x14ac:dyDescent="0.55000000000000004">
      <c r="A2064" s="108" t="s">
        <v>5308</v>
      </c>
      <c r="B2064" s="108">
        <f t="shared" si="32"/>
        <v>1646</v>
      </c>
      <c r="C2064" s="158" t="s">
        <v>5309</v>
      </c>
      <c r="D2064" s="158" t="s">
        <v>733</v>
      </c>
      <c r="E2064" s="108"/>
      <c r="F2064" s="108"/>
    </row>
    <row r="2065" spans="1:6" x14ac:dyDescent="0.55000000000000004">
      <c r="A2065" s="108" t="s">
        <v>5310</v>
      </c>
      <c r="B2065" s="108">
        <f t="shared" si="32"/>
        <v>1624</v>
      </c>
      <c r="C2065" s="158" t="s">
        <v>5311</v>
      </c>
      <c r="D2065" s="158" t="s">
        <v>733</v>
      </c>
      <c r="E2065" s="108"/>
      <c r="F2065" s="108"/>
    </row>
    <row r="2066" spans="1:6" x14ac:dyDescent="0.55000000000000004">
      <c r="A2066" s="108" t="s">
        <v>5312</v>
      </c>
      <c r="B2066" s="108">
        <f t="shared" si="32"/>
        <v>2562</v>
      </c>
      <c r="C2066" s="158" t="s">
        <v>5313</v>
      </c>
      <c r="D2066" s="158" t="s">
        <v>738</v>
      </c>
      <c r="E2066" s="108"/>
      <c r="F2066" s="108"/>
    </row>
    <row r="2067" spans="1:6" x14ac:dyDescent="0.55000000000000004">
      <c r="A2067" s="108" t="s">
        <v>5314</v>
      </c>
      <c r="B2067" s="108">
        <f t="shared" si="32"/>
        <v>2564</v>
      </c>
      <c r="C2067" s="158" t="s">
        <v>5315</v>
      </c>
      <c r="D2067" s="158" t="s">
        <v>738</v>
      </c>
      <c r="E2067" s="108"/>
      <c r="F2067" s="108"/>
    </row>
    <row r="2068" spans="1:6" x14ac:dyDescent="0.55000000000000004">
      <c r="A2068" s="108" t="s">
        <v>5316</v>
      </c>
      <c r="B2068" s="108">
        <f t="shared" si="32"/>
        <v>2565</v>
      </c>
      <c r="C2068" s="158" t="s">
        <v>5317</v>
      </c>
      <c r="D2068" s="158" t="s">
        <v>738</v>
      </c>
      <c r="E2068" s="108"/>
      <c r="F2068" s="108"/>
    </row>
    <row r="2069" spans="1:6" x14ac:dyDescent="0.55000000000000004">
      <c r="A2069" s="108" t="s">
        <v>5318</v>
      </c>
      <c r="B2069" s="108">
        <f t="shared" si="32"/>
        <v>2567</v>
      </c>
      <c r="C2069" s="158" t="s">
        <v>5319</v>
      </c>
      <c r="D2069" s="158" t="s">
        <v>738</v>
      </c>
      <c r="E2069" s="108"/>
      <c r="F2069" s="108"/>
    </row>
    <row r="2070" spans="1:6" x14ac:dyDescent="0.55000000000000004">
      <c r="A2070" s="108" t="s">
        <v>5320</v>
      </c>
      <c r="B2070" s="108">
        <f t="shared" si="32"/>
        <v>2569</v>
      </c>
      <c r="C2070" s="158" t="s">
        <v>5321</v>
      </c>
      <c r="D2070" s="158" t="s">
        <v>738</v>
      </c>
      <c r="E2070" s="108"/>
      <c r="F2070" s="108"/>
    </row>
    <row r="2071" spans="1:6" x14ac:dyDescent="0.55000000000000004">
      <c r="A2071" s="108" t="s">
        <v>5322</v>
      </c>
      <c r="B2071" s="108">
        <f t="shared" si="32"/>
        <v>2570</v>
      </c>
      <c r="C2071" s="158" t="s">
        <v>5323</v>
      </c>
      <c r="D2071" s="158" t="s">
        <v>738</v>
      </c>
      <c r="E2071" s="108"/>
      <c r="F2071" s="108"/>
    </row>
    <row r="2072" spans="1:6" x14ac:dyDescent="0.55000000000000004">
      <c r="A2072" s="108" t="s">
        <v>5324</v>
      </c>
      <c r="B2072" s="108">
        <f t="shared" si="32"/>
        <v>2571</v>
      </c>
      <c r="C2072" s="158" t="s">
        <v>5325</v>
      </c>
      <c r="D2072" s="158" t="s">
        <v>738</v>
      </c>
      <c r="E2072" s="108"/>
      <c r="F2072" s="108"/>
    </row>
    <row r="2073" spans="1:6" x14ac:dyDescent="0.55000000000000004">
      <c r="A2073" s="108" t="s">
        <v>5326</v>
      </c>
      <c r="B2073" s="108">
        <f t="shared" si="32"/>
        <v>2572</v>
      </c>
      <c r="C2073" s="158" t="s">
        <v>5327</v>
      </c>
      <c r="D2073" s="158" t="s">
        <v>738</v>
      </c>
      <c r="E2073" s="108"/>
      <c r="F2073" s="108"/>
    </row>
    <row r="2074" spans="1:6" x14ac:dyDescent="0.55000000000000004">
      <c r="A2074" s="108" t="s">
        <v>5328</v>
      </c>
      <c r="B2074" s="108">
        <f t="shared" si="32"/>
        <v>2575</v>
      </c>
      <c r="C2074" s="158" t="s">
        <v>5329</v>
      </c>
      <c r="D2074" s="158" t="s">
        <v>738</v>
      </c>
      <c r="E2074" s="108"/>
      <c r="F2074" s="108"/>
    </row>
    <row r="2075" spans="1:6" x14ac:dyDescent="0.55000000000000004">
      <c r="A2075" s="108" t="s">
        <v>5330</v>
      </c>
      <c r="B2075" s="108">
        <f t="shared" si="32"/>
        <v>2576</v>
      </c>
      <c r="C2075" s="158" t="s">
        <v>5331</v>
      </c>
      <c r="D2075" s="158" t="s">
        <v>738</v>
      </c>
      <c r="E2075" s="108"/>
      <c r="F2075" s="108"/>
    </row>
    <row r="2076" spans="1:6" x14ac:dyDescent="0.55000000000000004">
      <c r="A2076" s="108" t="s">
        <v>5332</v>
      </c>
      <c r="B2076" s="108">
        <f t="shared" si="32"/>
        <v>2577</v>
      </c>
      <c r="C2076" s="158" t="s">
        <v>5333</v>
      </c>
      <c r="D2076" s="158" t="s">
        <v>738</v>
      </c>
      <c r="E2076" s="108"/>
      <c r="F2076" s="108"/>
    </row>
    <row r="2077" spans="1:6" x14ac:dyDescent="0.55000000000000004">
      <c r="A2077" s="108" t="s">
        <v>5334</v>
      </c>
      <c r="B2077" s="108">
        <f t="shared" si="32"/>
        <v>2578</v>
      </c>
      <c r="C2077" s="158" t="s">
        <v>5335</v>
      </c>
      <c r="D2077" s="158" t="s">
        <v>738</v>
      </c>
      <c r="E2077" s="108"/>
      <c r="F2077" s="108"/>
    </row>
    <row r="2078" spans="1:6" x14ac:dyDescent="0.55000000000000004">
      <c r="A2078" s="108" t="s">
        <v>5336</v>
      </c>
      <c r="B2078" s="108">
        <f t="shared" si="32"/>
        <v>2579</v>
      </c>
      <c r="C2078" s="158" t="s">
        <v>5337</v>
      </c>
      <c r="D2078" s="158" t="s">
        <v>738</v>
      </c>
      <c r="E2078" s="108"/>
      <c r="F2078" s="108"/>
    </row>
    <row r="2079" spans="1:6" x14ac:dyDescent="0.55000000000000004">
      <c r="A2079" s="108" t="s">
        <v>5338</v>
      </c>
      <c r="B2079" s="108">
        <f t="shared" si="32"/>
        <v>2580</v>
      </c>
      <c r="C2079" s="158" t="s">
        <v>5339</v>
      </c>
      <c r="D2079" s="158" t="s">
        <v>738</v>
      </c>
      <c r="E2079" s="108"/>
      <c r="F2079" s="108"/>
    </row>
    <row r="2080" spans="1:6" x14ac:dyDescent="0.55000000000000004">
      <c r="A2080" s="108" t="s">
        <v>5340</v>
      </c>
      <c r="B2080" s="108">
        <f t="shared" si="32"/>
        <v>2581</v>
      </c>
      <c r="C2080" s="158" t="s">
        <v>5341</v>
      </c>
      <c r="D2080" s="158" t="s">
        <v>738</v>
      </c>
      <c r="E2080" s="108"/>
      <c r="F2080" s="108"/>
    </row>
    <row r="2081" spans="1:6" x14ac:dyDescent="0.55000000000000004">
      <c r="A2081" s="108" t="s">
        <v>5342</v>
      </c>
      <c r="B2081" s="108">
        <f t="shared" si="32"/>
        <v>2582</v>
      </c>
      <c r="C2081" s="158" t="s">
        <v>5343</v>
      </c>
      <c r="D2081" s="158" t="s">
        <v>738</v>
      </c>
      <c r="E2081" s="108"/>
      <c r="F2081" s="108"/>
    </row>
    <row r="2082" spans="1:6" x14ac:dyDescent="0.55000000000000004">
      <c r="A2082" s="108" t="s">
        <v>5344</v>
      </c>
      <c r="B2082" s="108">
        <f t="shared" si="32"/>
        <v>2583</v>
      </c>
      <c r="C2082" s="158" t="s">
        <v>5345</v>
      </c>
      <c r="D2082" s="158" t="s">
        <v>738</v>
      </c>
      <c r="E2082" s="108"/>
      <c r="F2082" s="108"/>
    </row>
    <row r="2083" spans="1:6" x14ac:dyDescent="0.55000000000000004">
      <c r="A2083" s="108" t="s">
        <v>5346</v>
      </c>
      <c r="B2083" s="108">
        <f t="shared" si="32"/>
        <v>2585</v>
      </c>
      <c r="C2083" s="158" t="s">
        <v>5347</v>
      </c>
      <c r="D2083" s="158" t="s">
        <v>738</v>
      </c>
      <c r="E2083" s="108"/>
      <c r="F2083" s="108"/>
    </row>
    <row r="2084" spans="1:6" x14ac:dyDescent="0.55000000000000004">
      <c r="A2084" s="108" t="s">
        <v>5348</v>
      </c>
      <c r="B2084" s="108">
        <f t="shared" si="32"/>
        <v>2586</v>
      </c>
      <c r="C2084" s="158" t="s">
        <v>5349</v>
      </c>
      <c r="D2084" s="158" t="s">
        <v>738</v>
      </c>
      <c r="E2084" s="108"/>
      <c r="F2084" s="108"/>
    </row>
    <row r="2085" spans="1:6" x14ac:dyDescent="0.55000000000000004">
      <c r="A2085" s="108" t="s">
        <v>5350</v>
      </c>
      <c r="B2085" s="108">
        <f t="shared" si="32"/>
        <v>2587</v>
      </c>
      <c r="C2085" s="158" t="s">
        <v>3328</v>
      </c>
      <c r="D2085" s="158" t="s">
        <v>738</v>
      </c>
      <c r="E2085" s="108"/>
      <c r="F2085" s="108"/>
    </row>
    <row r="2086" spans="1:6" x14ac:dyDescent="0.55000000000000004">
      <c r="A2086" s="108" t="s">
        <v>5351</v>
      </c>
      <c r="B2086" s="108">
        <f t="shared" si="32"/>
        <v>2589</v>
      </c>
      <c r="C2086" s="158" t="s">
        <v>5352</v>
      </c>
      <c r="D2086" s="158" t="s">
        <v>738</v>
      </c>
      <c r="E2086" s="108"/>
      <c r="F2086" s="108"/>
    </row>
    <row r="2087" spans="1:6" x14ac:dyDescent="0.55000000000000004">
      <c r="A2087" s="108" t="s">
        <v>5353</v>
      </c>
      <c r="B2087" s="108">
        <f t="shared" si="32"/>
        <v>3717</v>
      </c>
      <c r="C2087" s="158" t="s">
        <v>5354</v>
      </c>
      <c r="D2087" s="158" t="s">
        <v>738</v>
      </c>
      <c r="E2087" s="108"/>
      <c r="F2087" s="108"/>
    </row>
    <row r="2088" spans="1:6" x14ac:dyDescent="0.55000000000000004">
      <c r="A2088" s="108" t="s">
        <v>5355</v>
      </c>
      <c r="B2088" s="108">
        <f t="shared" si="32"/>
        <v>2590</v>
      </c>
      <c r="C2088" s="158" t="s">
        <v>5356</v>
      </c>
      <c r="D2088" s="158" t="s">
        <v>738</v>
      </c>
      <c r="E2088" s="108"/>
      <c r="F2088" s="108"/>
    </row>
    <row r="2089" spans="1:6" x14ac:dyDescent="0.55000000000000004">
      <c r="A2089" s="108" t="s">
        <v>5357</v>
      </c>
      <c r="B2089" s="108">
        <f t="shared" si="32"/>
        <v>2621</v>
      </c>
      <c r="C2089" s="158" t="s">
        <v>5358</v>
      </c>
      <c r="D2089" s="158" t="s">
        <v>738</v>
      </c>
      <c r="E2089" s="108"/>
      <c r="F2089" s="108"/>
    </row>
    <row r="2090" spans="1:6" x14ac:dyDescent="0.55000000000000004">
      <c r="A2090" s="108" t="s">
        <v>5359</v>
      </c>
      <c r="B2090" s="108">
        <f t="shared" si="32"/>
        <v>2591</v>
      </c>
      <c r="C2090" s="158" t="s">
        <v>5360</v>
      </c>
      <c r="D2090" s="158" t="s">
        <v>738</v>
      </c>
      <c r="E2090" s="108"/>
      <c r="F2090" s="108"/>
    </row>
    <row r="2091" spans="1:6" x14ac:dyDescent="0.55000000000000004">
      <c r="A2091" s="108" t="s">
        <v>5361</v>
      </c>
      <c r="B2091" s="108">
        <f t="shared" si="32"/>
        <v>2592</v>
      </c>
      <c r="C2091" s="158" t="s">
        <v>5362</v>
      </c>
      <c r="D2091" s="158" t="s">
        <v>738</v>
      </c>
      <c r="E2091" s="108"/>
      <c r="F2091" s="108"/>
    </row>
    <row r="2092" spans="1:6" x14ac:dyDescent="0.55000000000000004">
      <c r="A2092" s="108" t="s">
        <v>5363</v>
      </c>
      <c r="B2092" s="108">
        <f t="shared" si="32"/>
        <v>2594</v>
      </c>
      <c r="C2092" s="158" t="s">
        <v>5364</v>
      </c>
      <c r="D2092" s="158" t="s">
        <v>738</v>
      </c>
      <c r="E2092" s="108"/>
      <c r="F2092" s="108"/>
    </row>
    <row r="2093" spans="1:6" x14ac:dyDescent="0.55000000000000004">
      <c r="A2093" s="108" t="s">
        <v>5365</v>
      </c>
      <c r="B2093" s="108">
        <f t="shared" si="32"/>
        <v>2595</v>
      </c>
      <c r="C2093" s="158" t="s">
        <v>5366</v>
      </c>
      <c r="D2093" s="158" t="s">
        <v>738</v>
      </c>
      <c r="E2093" s="108"/>
      <c r="F2093" s="108"/>
    </row>
    <row r="2094" spans="1:6" x14ac:dyDescent="0.55000000000000004">
      <c r="A2094" s="108" t="s">
        <v>5367</v>
      </c>
      <c r="B2094" s="108">
        <f t="shared" si="32"/>
        <v>2574</v>
      </c>
      <c r="C2094" s="158" t="s">
        <v>5368</v>
      </c>
      <c r="D2094" s="158" t="s">
        <v>738</v>
      </c>
      <c r="E2094" s="108"/>
      <c r="F2094" s="108"/>
    </row>
    <row r="2095" spans="1:6" x14ac:dyDescent="0.55000000000000004">
      <c r="A2095" s="108" t="s">
        <v>5369</v>
      </c>
      <c r="B2095" s="108">
        <f t="shared" si="32"/>
        <v>2597</v>
      </c>
      <c r="C2095" s="158" t="s">
        <v>5370</v>
      </c>
      <c r="D2095" s="158" t="s">
        <v>738</v>
      </c>
      <c r="E2095" s="108"/>
      <c r="F2095" s="108"/>
    </row>
    <row r="2096" spans="1:6" x14ac:dyDescent="0.55000000000000004">
      <c r="A2096" s="108" t="s">
        <v>5371</v>
      </c>
      <c r="B2096" s="108">
        <f t="shared" si="32"/>
        <v>2598</v>
      </c>
      <c r="C2096" s="158" t="s">
        <v>5372</v>
      </c>
      <c r="D2096" s="158" t="s">
        <v>738</v>
      </c>
      <c r="E2096" s="108"/>
      <c r="F2096" s="108"/>
    </row>
    <row r="2097" spans="1:6" x14ac:dyDescent="0.55000000000000004">
      <c r="A2097" s="108" t="s">
        <v>5373</v>
      </c>
      <c r="B2097" s="108">
        <f t="shared" si="32"/>
        <v>2599</v>
      </c>
      <c r="C2097" s="158" t="s">
        <v>5374</v>
      </c>
      <c r="D2097" s="158" t="s">
        <v>738</v>
      </c>
      <c r="E2097" s="108"/>
      <c r="F2097" s="108"/>
    </row>
    <row r="2098" spans="1:6" x14ac:dyDescent="0.55000000000000004">
      <c r="A2098" s="108" t="s">
        <v>5375</v>
      </c>
      <c r="B2098" s="108">
        <f t="shared" si="32"/>
        <v>2619</v>
      </c>
      <c r="C2098" s="158" t="s">
        <v>5376</v>
      </c>
      <c r="D2098" s="158" t="s">
        <v>738</v>
      </c>
      <c r="E2098" s="108"/>
      <c r="F2098" s="108"/>
    </row>
    <row r="2099" spans="1:6" x14ac:dyDescent="0.55000000000000004">
      <c r="A2099" s="108" t="s">
        <v>5377</v>
      </c>
      <c r="B2099" s="108">
        <f t="shared" si="32"/>
        <v>2600</v>
      </c>
      <c r="C2099" s="158" t="s">
        <v>5378</v>
      </c>
      <c r="D2099" s="158" t="s">
        <v>738</v>
      </c>
      <c r="E2099" s="108"/>
      <c r="F2099" s="108"/>
    </row>
    <row r="2100" spans="1:6" x14ac:dyDescent="0.55000000000000004">
      <c r="A2100" s="108" t="s">
        <v>5379</v>
      </c>
      <c r="B2100" s="108">
        <f t="shared" si="32"/>
        <v>2601</v>
      </c>
      <c r="C2100" s="158" t="s">
        <v>5380</v>
      </c>
      <c r="D2100" s="158" t="s">
        <v>738</v>
      </c>
      <c r="E2100" s="108"/>
      <c r="F2100" s="108"/>
    </row>
    <row r="2101" spans="1:6" x14ac:dyDescent="0.55000000000000004">
      <c r="A2101" s="108" t="s">
        <v>5381</v>
      </c>
      <c r="B2101" s="108">
        <f t="shared" si="32"/>
        <v>2603</v>
      </c>
      <c r="C2101" s="158" t="s">
        <v>5382</v>
      </c>
      <c r="D2101" s="158" t="s">
        <v>738</v>
      </c>
      <c r="E2101" s="108"/>
      <c r="F2101" s="108"/>
    </row>
    <row r="2102" spans="1:6" x14ac:dyDescent="0.55000000000000004">
      <c r="A2102" s="108" t="s">
        <v>5383</v>
      </c>
      <c r="B2102" s="108">
        <f t="shared" si="32"/>
        <v>2605</v>
      </c>
      <c r="C2102" s="158" t="s">
        <v>5384</v>
      </c>
      <c r="D2102" s="158" t="s">
        <v>738</v>
      </c>
      <c r="E2102" s="108"/>
      <c r="F2102" s="108"/>
    </row>
    <row r="2103" spans="1:6" x14ac:dyDescent="0.55000000000000004">
      <c r="A2103" s="108" t="s">
        <v>5385</v>
      </c>
      <c r="B2103" s="108">
        <f t="shared" si="32"/>
        <v>2607</v>
      </c>
      <c r="C2103" s="158" t="s">
        <v>5386</v>
      </c>
      <c r="D2103" s="158" t="s">
        <v>738</v>
      </c>
      <c r="E2103" s="108"/>
      <c r="F2103" s="108"/>
    </row>
    <row r="2104" spans="1:6" x14ac:dyDescent="0.55000000000000004">
      <c r="A2104" s="108" t="s">
        <v>5387</v>
      </c>
      <c r="B2104" s="108">
        <f t="shared" si="32"/>
        <v>2608</v>
      </c>
      <c r="C2104" s="158" t="s">
        <v>5388</v>
      </c>
      <c r="D2104" s="158" t="s">
        <v>738</v>
      </c>
      <c r="E2104" s="108"/>
      <c r="F2104" s="108"/>
    </row>
    <row r="2105" spans="1:6" x14ac:dyDescent="0.55000000000000004">
      <c r="A2105" s="108" t="s">
        <v>5389</v>
      </c>
      <c r="B2105" s="108">
        <f t="shared" si="32"/>
        <v>2609</v>
      </c>
      <c r="C2105" s="158" t="s">
        <v>5390</v>
      </c>
      <c r="D2105" s="158" t="s">
        <v>738</v>
      </c>
      <c r="E2105" s="108"/>
      <c r="F2105" s="108"/>
    </row>
    <row r="2106" spans="1:6" x14ac:dyDescent="0.55000000000000004">
      <c r="A2106" s="108" t="s">
        <v>5391</v>
      </c>
      <c r="B2106" s="108">
        <f t="shared" si="32"/>
        <v>2610</v>
      </c>
      <c r="C2106" s="158" t="s">
        <v>5392</v>
      </c>
      <c r="D2106" s="158" t="s">
        <v>738</v>
      </c>
      <c r="E2106" s="108"/>
      <c r="F2106" s="108"/>
    </row>
    <row r="2107" spans="1:6" x14ac:dyDescent="0.55000000000000004">
      <c r="A2107" s="108" t="s">
        <v>5393</v>
      </c>
      <c r="B2107" s="108">
        <f t="shared" si="32"/>
        <v>2611</v>
      </c>
      <c r="C2107" s="158" t="s">
        <v>5394</v>
      </c>
      <c r="D2107" s="158" t="s">
        <v>738</v>
      </c>
      <c r="E2107" s="108"/>
      <c r="F2107" s="108"/>
    </row>
    <row r="2108" spans="1:6" x14ac:dyDescent="0.55000000000000004">
      <c r="A2108" s="108" t="s">
        <v>5395</v>
      </c>
      <c r="B2108" s="108">
        <f t="shared" si="32"/>
        <v>2613</v>
      </c>
      <c r="C2108" s="158" t="s">
        <v>5396</v>
      </c>
      <c r="D2108" s="158" t="s">
        <v>738</v>
      </c>
      <c r="E2108" s="108"/>
      <c r="F2108" s="108"/>
    </row>
    <row r="2109" spans="1:6" x14ac:dyDescent="0.55000000000000004">
      <c r="A2109" s="108" t="s">
        <v>5397</v>
      </c>
      <c r="B2109" s="108">
        <f t="shared" si="32"/>
        <v>2615</v>
      </c>
      <c r="C2109" s="158" t="s">
        <v>5398</v>
      </c>
      <c r="D2109" s="158" t="s">
        <v>738</v>
      </c>
      <c r="E2109" s="108"/>
      <c r="F2109" s="108"/>
    </row>
    <row r="2110" spans="1:6" x14ac:dyDescent="0.55000000000000004">
      <c r="A2110" s="108" t="s">
        <v>5399</v>
      </c>
      <c r="B2110" s="108">
        <f t="shared" si="32"/>
        <v>2616</v>
      </c>
      <c r="C2110" s="158" t="s">
        <v>5400</v>
      </c>
      <c r="D2110" s="158" t="s">
        <v>738</v>
      </c>
      <c r="E2110" s="108"/>
      <c r="F2110" s="108"/>
    </row>
    <row r="2111" spans="1:6" x14ac:dyDescent="0.55000000000000004">
      <c r="A2111" s="108" t="s">
        <v>5401</v>
      </c>
      <c r="B2111" s="108">
        <f t="shared" si="32"/>
        <v>2617</v>
      </c>
      <c r="C2111" s="158" t="s">
        <v>5402</v>
      </c>
      <c r="D2111" s="158" t="s">
        <v>738</v>
      </c>
      <c r="E2111" s="108"/>
      <c r="F2111" s="108"/>
    </row>
    <row r="2112" spans="1:6" x14ac:dyDescent="0.55000000000000004">
      <c r="A2112" s="108" t="s">
        <v>5403</v>
      </c>
      <c r="B2112" s="108">
        <f t="shared" si="32"/>
        <v>3634</v>
      </c>
      <c r="C2112" s="158" t="s">
        <v>5404</v>
      </c>
      <c r="D2112" s="158" t="s">
        <v>738</v>
      </c>
      <c r="E2112" s="108"/>
      <c r="F2112" s="108"/>
    </row>
    <row r="2113" spans="1:6" x14ac:dyDescent="0.55000000000000004">
      <c r="A2113" s="108" t="s">
        <v>5405</v>
      </c>
      <c r="B2113" s="108">
        <f t="shared" si="32"/>
        <v>3343</v>
      </c>
      <c r="C2113" s="158" t="s">
        <v>5406</v>
      </c>
      <c r="D2113" s="158" t="s">
        <v>748</v>
      </c>
      <c r="E2113" s="108"/>
      <c r="F2113" s="108"/>
    </row>
    <row r="2114" spans="1:6" x14ac:dyDescent="0.55000000000000004">
      <c r="A2114" s="108" t="s">
        <v>5407</v>
      </c>
      <c r="B2114" s="108">
        <f t="shared" si="32"/>
        <v>3345</v>
      </c>
      <c r="C2114" s="158" t="s">
        <v>5408</v>
      </c>
      <c r="D2114" s="158" t="s">
        <v>748</v>
      </c>
      <c r="E2114" s="108"/>
      <c r="F2114" s="108"/>
    </row>
    <row r="2115" spans="1:6" x14ac:dyDescent="0.55000000000000004">
      <c r="A2115" s="108" t="s">
        <v>5409</v>
      </c>
      <c r="B2115" s="108">
        <f t="shared" ref="B2115:B2178" si="33">VALUE(RIGHT(A2115,4))</f>
        <v>3344</v>
      </c>
      <c r="C2115" s="158" t="s">
        <v>5410</v>
      </c>
      <c r="D2115" s="158" t="s">
        <v>748</v>
      </c>
      <c r="E2115" s="108"/>
      <c r="F2115" s="108"/>
    </row>
    <row r="2116" spans="1:6" x14ac:dyDescent="0.55000000000000004">
      <c r="A2116" s="108" t="s">
        <v>5411</v>
      </c>
      <c r="B2116" s="108">
        <f t="shared" si="33"/>
        <v>3349</v>
      </c>
      <c r="C2116" s="158" t="s">
        <v>5412</v>
      </c>
      <c r="D2116" s="158" t="s">
        <v>748</v>
      </c>
      <c r="E2116" s="108"/>
      <c r="F2116" s="108"/>
    </row>
    <row r="2117" spans="1:6" x14ac:dyDescent="0.55000000000000004">
      <c r="A2117" s="108" t="s">
        <v>5413</v>
      </c>
      <c r="B2117" s="108">
        <f t="shared" si="33"/>
        <v>3350</v>
      </c>
      <c r="C2117" s="158" t="s">
        <v>5414</v>
      </c>
      <c r="D2117" s="158" t="s">
        <v>748</v>
      </c>
      <c r="E2117" s="108"/>
      <c r="F2117" s="108"/>
    </row>
    <row r="2118" spans="1:6" x14ac:dyDescent="0.55000000000000004">
      <c r="A2118" s="108" t="s">
        <v>5415</v>
      </c>
      <c r="B2118" s="108">
        <f t="shared" si="33"/>
        <v>3351</v>
      </c>
      <c r="C2118" s="158" t="s">
        <v>5416</v>
      </c>
      <c r="D2118" s="158" t="s">
        <v>748</v>
      </c>
      <c r="E2118" s="108"/>
      <c r="F2118" s="108"/>
    </row>
    <row r="2119" spans="1:6" x14ac:dyDescent="0.55000000000000004">
      <c r="A2119" s="108" t="s">
        <v>5417</v>
      </c>
      <c r="B2119" s="108">
        <f t="shared" si="33"/>
        <v>3352</v>
      </c>
      <c r="C2119" s="158" t="s">
        <v>5418</v>
      </c>
      <c r="D2119" s="158" t="s">
        <v>748</v>
      </c>
      <c r="E2119" s="108"/>
      <c r="F2119" s="108"/>
    </row>
    <row r="2120" spans="1:6" x14ac:dyDescent="0.55000000000000004">
      <c r="A2120" s="108" t="s">
        <v>5419</v>
      </c>
      <c r="B2120" s="108">
        <f t="shared" si="33"/>
        <v>3354</v>
      </c>
      <c r="C2120" s="158" t="s">
        <v>5420</v>
      </c>
      <c r="D2120" s="158" t="s">
        <v>748</v>
      </c>
      <c r="E2120" s="108"/>
      <c r="F2120" s="108"/>
    </row>
    <row r="2121" spans="1:6" x14ac:dyDescent="0.55000000000000004">
      <c r="A2121" s="108" t="s">
        <v>5421</v>
      </c>
      <c r="B2121" s="108">
        <f t="shared" si="33"/>
        <v>3355</v>
      </c>
      <c r="C2121" s="158" t="s">
        <v>5422</v>
      </c>
      <c r="D2121" s="158" t="s">
        <v>748</v>
      </c>
      <c r="E2121" s="108"/>
      <c r="F2121" s="108"/>
    </row>
    <row r="2122" spans="1:6" x14ac:dyDescent="0.55000000000000004">
      <c r="A2122" s="108" t="s">
        <v>5423</v>
      </c>
      <c r="B2122" s="108">
        <f t="shared" si="33"/>
        <v>3356</v>
      </c>
      <c r="C2122" s="158" t="s">
        <v>5424</v>
      </c>
      <c r="D2122" s="158" t="s">
        <v>748</v>
      </c>
      <c r="E2122" s="108"/>
      <c r="F2122" s="108"/>
    </row>
    <row r="2123" spans="1:6" x14ac:dyDescent="0.55000000000000004">
      <c r="A2123" s="108" t="s">
        <v>5425</v>
      </c>
      <c r="B2123" s="108">
        <f t="shared" si="33"/>
        <v>3357</v>
      </c>
      <c r="C2123" s="158" t="s">
        <v>5426</v>
      </c>
      <c r="D2123" s="158" t="s">
        <v>748</v>
      </c>
      <c r="E2123" s="108"/>
      <c r="F2123" s="108"/>
    </row>
    <row r="2124" spans="1:6" x14ac:dyDescent="0.55000000000000004">
      <c r="A2124" s="108" t="s">
        <v>5427</v>
      </c>
      <c r="B2124" s="108">
        <f t="shared" si="33"/>
        <v>3360</v>
      </c>
      <c r="C2124" s="158" t="s">
        <v>5428</v>
      </c>
      <c r="D2124" s="158" t="s">
        <v>748</v>
      </c>
      <c r="E2124" s="108"/>
      <c r="F2124" s="108"/>
    </row>
    <row r="2125" spans="1:6" x14ac:dyDescent="0.55000000000000004">
      <c r="A2125" s="108" t="s">
        <v>5429</v>
      </c>
      <c r="B2125" s="108">
        <f t="shared" si="33"/>
        <v>3361</v>
      </c>
      <c r="C2125" s="158" t="s">
        <v>5430</v>
      </c>
      <c r="D2125" s="158" t="s">
        <v>748</v>
      </c>
      <c r="E2125" s="108"/>
      <c r="F2125" s="108"/>
    </row>
    <row r="2126" spans="1:6" x14ac:dyDescent="0.55000000000000004">
      <c r="A2126" s="108" t="s">
        <v>5431</v>
      </c>
      <c r="B2126" s="108">
        <f t="shared" si="33"/>
        <v>3363</v>
      </c>
      <c r="C2126" s="158" t="s">
        <v>5432</v>
      </c>
      <c r="D2126" s="158" t="s">
        <v>748</v>
      </c>
      <c r="E2126" s="108"/>
      <c r="F2126" s="108"/>
    </row>
    <row r="2127" spans="1:6" x14ac:dyDescent="0.55000000000000004">
      <c r="A2127" s="108" t="s">
        <v>5433</v>
      </c>
      <c r="B2127" s="108">
        <f t="shared" si="33"/>
        <v>3405</v>
      </c>
      <c r="C2127" s="158" t="s">
        <v>5434</v>
      </c>
      <c r="D2127" s="158" t="s">
        <v>748</v>
      </c>
      <c r="E2127" s="108"/>
      <c r="F2127" s="108"/>
    </row>
    <row r="2128" spans="1:6" x14ac:dyDescent="0.55000000000000004">
      <c r="A2128" s="108" t="s">
        <v>5435</v>
      </c>
      <c r="B2128" s="108">
        <f t="shared" si="33"/>
        <v>3366</v>
      </c>
      <c r="C2128" s="158" t="s">
        <v>5436</v>
      </c>
      <c r="D2128" s="158" t="s">
        <v>748</v>
      </c>
      <c r="E2128" s="108"/>
      <c r="F2128" s="108"/>
    </row>
    <row r="2129" spans="1:6" x14ac:dyDescent="0.55000000000000004">
      <c r="A2129" s="108" t="s">
        <v>5437</v>
      </c>
      <c r="B2129" s="108">
        <f t="shared" si="33"/>
        <v>3367</v>
      </c>
      <c r="C2129" s="158" t="s">
        <v>5438</v>
      </c>
      <c r="D2129" s="158" t="s">
        <v>748</v>
      </c>
      <c r="E2129" s="108"/>
      <c r="F2129" s="108"/>
    </row>
    <row r="2130" spans="1:6" x14ac:dyDescent="0.55000000000000004">
      <c r="A2130" s="108" t="s">
        <v>5439</v>
      </c>
      <c r="B2130" s="108">
        <f t="shared" si="33"/>
        <v>3369</v>
      </c>
      <c r="C2130" s="158" t="s">
        <v>5440</v>
      </c>
      <c r="D2130" s="158" t="s">
        <v>748</v>
      </c>
      <c r="E2130" s="108"/>
      <c r="F2130" s="108"/>
    </row>
    <row r="2131" spans="1:6" x14ac:dyDescent="0.55000000000000004">
      <c r="A2131" s="108" t="s">
        <v>5441</v>
      </c>
      <c r="B2131" s="108">
        <f t="shared" si="33"/>
        <v>3370</v>
      </c>
      <c r="C2131" s="158" t="s">
        <v>5442</v>
      </c>
      <c r="D2131" s="158" t="s">
        <v>748</v>
      </c>
      <c r="E2131" s="108"/>
      <c r="F2131" s="108"/>
    </row>
    <row r="2132" spans="1:6" x14ac:dyDescent="0.55000000000000004">
      <c r="A2132" s="108" t="s">
        <v>5443</v>
      </c>
      <c r="B2132" s="108">
        <f t="shared" si="33"/>
        <v>3373</v>
      </c>
      <c r="C2132" s="158" t="s">
        <v>5444</v>
      </c>
      <c r="D2132" s="158" t="s">
        <v>748</v>
      </c>
      <c r="E2132" s="108"/>
      <c r="F2132" s="108"/>
    </row>
    <row r="2133" spans="1:6" x14ac:dyDescent="0.55000000000000004">
      <c r="A2133" s="108" t="s">
        <v>5445</v>
      </c>
      <c r="B2133" s="108">
        <f t="shared" si="33"/>
        <v>3374</v>
      </c>
      <c r="C2133" s="158" t="s">
        <v>5446</v>
      </c>
      <c r="D2133" s="158" t="s">
        <v>748</v>
      </c>
      <c r="E2133" s="108"/>
      <c r="F2133" s="108"/>
    </row>
    <row r="2134" spans="1:6" x14ac:dyDescent="0.55000000000000004">
      <c r="A2134" s="108" t="s">
        <v>5447</v>
      </c>
      <c r="B2134" s="108">
        <f t="shared" si="33"/>
        <v>3406</v>
      </c>
      <c r="C2134" s="158" t="s">
        <v>5448</v>
      </c>
      <c r="D2134" s="158" t="s">
        <v>748</v>
      </c>
      <c r="E2134" s="108"/>
      <c r="F2134" s="108"/>
    </row>
    <row r="2135" spans="1:6" x14ac:dyDescent="0.55000000000000004">
      <c r="A2135" s="108" t="s">
        <v>5449</v>
      </c>
      <c r="B2135" s="108">
        <f t="shared" si="33"/>
        <v>3375</v>
      </c>
      <c r="C2135" s="158" t="s">
        <v>5450</v>
      </c>
      <c r="D2135" s="158" t="s">
        <v>748</v>
      </c>
      <c r="E2135" s="108"/>
      <c r="F2135" s="108"/>
    </row>
    <row r="2136" spans="1:6" x14ac:dyDescent="0.55000000000000004">
      <c r="A2136" s="108" t="s">
        <v>5451</v>
      </c>
      <c r="B2136" s="108">
        <f t="shared" si="33"/>
        <v>3377</v>
      </c>
      <c r="C2136" s="158" t="s">
        <v>5452</v>
      </c>
      <c r="D2136" s="158" t="s">
        <v>748</v>
      </c>
      <c r="E2136" s="108"/>
      <c r="F2136" s="108"/>
    </row>
    <row r="2137" spans="1:6" x14ac:dyDescent="0.55000000000000004">
      <c r="A2137" s="108" t="s">
        <v>5453</v>
      </c>
      <c r="B2137" s="108">
        <f t="shared" si="33"/>
        <v>3381</v>
      </c>
      <c r="C2137" s="158" t="s">
        <v>5454</v>
      </c>
      <c r="D2137" s="158" t="s">
        <v>748</v>
      </c>
      <c r="E2137" s="108"/>
      <c r="F2137" s="108"/>
    </row>
    <row r="2138" spans="1:6" x14ac:dyDescent="0.55000000000000004">
      <c r="A2138" s="108" t="s">
        <v>5455</v>
      </c>
      <c r="B2138" s="108">
        <f t="shared" si="33"/>
        <v>3382</v>
      </c>
      <c r="C2138" s="158" t="s">
        <v>5456</v>
      </c>
      <c r="D2138" s="158" t="s">
        <v>748</v>
      </c>
      <c r="E2138" s="108"/>
      <c r="F2138" s="108"/>
    </row>
    <row r="2139" spans="1:6" x14ac:dyDescent="0.55000000000000004">
      <c r="A2139" s="108" t="s">
        <v>5457</v>
      </c>
      <c r="B2139" s="108">
        <f t="shared" si="33"/>
        <v>3383</v>
      </c>
      <c r="C2139" s="158" t="s">
        <v>5458</v>
      </c>
      <c r="D2139" s="158" t="s">
        <v>748</v>
      </c>
      <c r="E2139" s="108"/>
      <c r="F2139" s="108"/>
    </row>
    <row r="2140" spans="1:6" x14ac:dyDescent="0.55000000000000004">
      <c r="A2140" s="108" t="s">
        <v>5459</v>
      </c>
      <c r="B2140" s="108">
        <f t="shared" si="33"/>
        <v>3385</v>
      </c>
      <c r="C2140" s="158" t="s">
        <v>5460</v>
      </c>
      <c r="D2140" s="158" t="s">
        <v>748</v>
      </c>
      <c r="E2140" s="108"/>
      <c r="F2140" s="108"/>
    </row>
    <row r="2141" spans="1:6" x14ac:dyDescent="0.55000000000000004">
      <c r="A2141" s="108" t="s">
        <v>5461</v>
      </c>
      <c r="B2141" s="108">
        <f t="shared" si="33"/>
        <v>3387</v>
      </c>
      <c r="C2141" s="158" t="s">
        <v>5462</v>
      </c>
      <c r="D2141" s="158" t="s">
        <v>748</v>
      </c>
      <c r="E2141" s="108"/>
      <c r="F2141" s="108"/>
    </row>
    <row r="2142" spans="1:6" x14ac:dyDescent="0.55000000000000004">
      <c r="A2142" s="108" t="s">
        <v>5463</v>
      </c>
      <c r="B2142" s="108">
        <f t="shared" si="33"/>
        <v>3388</v>
      </c>
      <c r="C2142" s="158" t="s">
        <v>5464</v>
      </c>
      <c r="D2142" s="158" t="s">
        <v>748</v>
      </c>
      <c r="E2142" s="108"/>
      <c r="F2142" s="108"/>
    </row>
    <row r="2143" spans="1:6" x14ac:dyDescent="0.55000000000000004">
      <c r="A2143" s="108" t="s">
        <v>5465</v>
      </c>
      <c r="B2143" s="108">
        <f t="shared" si="33"/>
        <v>3389</v>
      </c>
      <c r="C2143" s="158" t="s">
        <v>5466</v>
      </c>
      <c r="D2143" s="158" t="s">
        <v>748</v>
      </c>
      <c r="E2143" s="108"/>
      <c r="F2143" s="108"/>
    </row>
    <row r="2144" spans="1:6" x14ac:dyDescent="0.55000000000000004">
      <c r="A2144" s="108" t="s">
        <v>5467</v>
      </c>
      <c r="B2144" s="108">
        <f t="shared" si="33"/>
        <v>3390</v>
      </c>
      <c r="C2144" s="158" t="s">
        <v>5468</v>
      </c>
      <c r="D2144" s="158" t="s">
        <v>748</v>
      </c>
      <c r="E2144" s="108"/>
      <c r="F2144" s="108"/>
    </row>
    <row r="2145" spans="1:6" x14ac:dyDescent="0.55000000000000004">
      <c r="A2145" s="108" t="s">
        <v>5469</v>
      </c>
      <c r="B2145" s="108">
        <f t="shared" si="33"/>
        <v>3395</v>
      </c>
      <c r="C2145" s="158" t="s">
        <v>5470</v>
      </c>
      <c r="D2145" s="158" t="s">
        <v>748</v>
      </c>
      <c r="E2145" s="108"/>
      <c r="F2145" s="108"/>
    </row>
    <row r="2146" spans="1:6" x14ac:dyDescent="0.55000000000000004">
      <c r="A2146" s="108" t="s">
        <v>5471</v>
      </c>
      <c r="B2146" s="108">
        <f t="shared" si="33"/>
        <v>3396</v>
      </c>
      <c r="C2146" s="158" t="s">
        <v>5472</v>
      </c>
      <c r="D2146" s="158" t="s">
        <v>748</v>
      </c>
      <c r="E2146" s="108"/>
      <c r="F2146" s="108"/>
    </row>
    <row r="2147" spans="1:6" x14ac:dyDescent="0.55000000000000004">
      <c r="A2147" s="108" t="s">
        <v>5473</v>
      </c>
      <c r="B2147" s="108">
        <f t="shared" si="33"/>
        <v>3397</v>
      </c>
      <c r="C2147" s="158" t="s">
        <v>5474</v>
      </c>
      <c r="D2147" s="158" t="s">
        <v>748</v>
      </c>
      <c r="E2147" s="108"/>
      <c r="F2147" s="108"/>
    </row>
    <row r="2148" spans="1:6" x14ac:dyDescent="0.55000000000000004">
      <c r="A2148" s="108" t="s">
        <v>5475</v>
      </c>
      <c r="B2148" s="108">
        <f t="shared" si="33"/>
        <v>3398</v>
      </c>
      <c r="C2148" s="158" t="s">
        <v>5476</v>
      </c>
      <c r="D2148" s="158" t="s">
        <v>748</v>
      </c>
      <c r="E2148" s="108"/>
      <c r="F2148" s="108"/>
    </row>
    <row r="2149" spans="1:6" x14ac:dyDescent="0.55000000000000004">
      <c r="A2149" s="108" t="s">
        <v>5477</v>
      </c>
      <c r="B2149" s="108">
        <f t="shared" si="33"/>
        <v>3401</v>
      </c>
      <c r="C2149" s="158" t="s">
        <v>5478</v>
      </c>
      <c r="D2149" s="158" t="s">
        <v>748</v>
      </c>
      <c r="E2149" s="108"/>
      <c r="F2149" s="108"/>
    </row>
    <row r="2150" spans="1:6" x14ac:dyDescent="0.55000000000000004">
      <c r="A2150" s="108" t="s">
        <v>5479</v>
      </c>
      <c r="B2150" s="108">
        <f t="shared" si="33"/>
        <v>3402</v>
      </c>
      <c r="C2150" s="158" t="s">
        <v>5480</v>
      </c>
      <c r="D2150" s="158" t="s">
        <v>748</v>
      </c>
      <c r="E2150" s="108"/>
      <c r="F2150" s="108"/>
    </row>
    <row r="2151" spans="1:6" x14ac:dyDescent="0.55000000000000004">
      <c r="A2151" s="108" t="s">
        <v>5481</v>
      </c>
      <c r="B2151" s="108">
        <f t="shared" si="33"/>
        <v>3403</v>
      </c>
      <c r="C2151" s="158" t="s">
        <v>5482</v>
      </c>
      <c r="D2151" s="158" t="s">
        <v>748</v>
      </c>
      <c r="E2151" s="108"/>
      <c r="F2151" s="108"/>
    </row>
    <row r="2152" spans="1:6" x14ac:dyDescent="0.55000000000000004">
      <c r="A2152" s="108" t="s">
        <v>5483</v>
      </c>
      <c r="B2152" s="108">
        <f t="shared" si="33"/>
        <v>3404</v>
      </c>
      <c r="C2152" s="158" t="s">
        <v>5484</v>
      </c>
      <c r="D2152" s="158" t="s">
        <v>742</v>
      </c>
      <c r="E2152" s="108"/>
      <c r="F2152" s="108"/>
    </row>
    <row r="2153" spans="1:6" x14ac:dyDescent="0.55000000000000004">
      <c r="A2153" s="108" t="s">
        <v>5485</v>
      </c>
      <c r="B2153" s="108">
        <f t="shared" si="33"/>
        <v>3740</v>
      </c>
      <c r="C2153" s="158" t="s">
        <v>5486</v>
      </c>
      <c r="D2153" s="158" t="s">
        <v>742</v>
      </c>
      <c r="E2153" s="108"/>
      <c r="F2153" s="108"/>
    </row>
    <row r="2154" spans="1:6" x14ac:dyDescent="0.55000000000000004">
      <c r="A2154" s="108" t="s">
        <v>5487</v>
      </c>
      <c r="B2154" s="108">
        <f t="shared" si="33"/>
        <v>3741</v>
      </c>
      <c r="C2154" s="158" t="s">
        <v>5488</v>
      </c>
      <c r="D2154" s="158" t="s">
        <v>742</v>
      </c>
      <c r="E2154" s="108"/>
      <c r="F2154" s="108"/>
    </row>
    <row r="2155" spans="1:6" x14ac:dyDescent="0.55000000000000004">
      <c r="A2155" s="108" t="s">
        <v>5489</v>
      </c>
      <c r="B2155" s="108">
        <f t="shared" si="33"/>
        <v>3742</v>
      </c>
      <c r="C2155" s="158" t="s">
        <v>5490</v>
      </c>
      <c r="D2155" s="158" t="s">
        <v>742</v>
      </c>
      <c r="E2155" s="108"/>
      <c r="F2155" s="108"/>
    </row>
    <row r="2156" spans="1:6" x14ac:dyDescent="0.55000000000000004">
      <c r="A2156" s="108" t="s">
        <v>5491</v>
      </c>
      <c r="B2156" s="108">
        <f t="shared" si="33"/>
        <v>3743</v>
      </c>
      <c r="C2156" s="158" t="s">
        <v>5492</v>
      </c>
      <c r="D2156" s="158" t="s">
        <v>742</v>
      </c>
      <c r="E2156" s="108"/>
      <c r="F2156" s="108"/>
    </row>
    <row r="2157" spans="1:6" x14ac:dyDescent="0.55000000000000004">
      <c r="A2157" s="108" t="s">
        <v>5493</v>
      </c>
      <c r="B2157" s="108">
        <f t="shared" si="33"/>
        <v>3744</v>
      </c>
      <c r="C2157" s="158" t="s">
        <v>5494</v>
      </c>
      <c r="D2157" s="158" t="s">
        <v>742</v>
      </c>
      <c r="E2157" s="108"/>
      <c r="F2157" s="108"/>
    </row>
    <row r="2158" spans="1:6" x14ac:dyDescent="0.55000000000000004">
      <c r="A2158" s="108" t="s">
        <v>5495</v>
      </c>
      <c r="B2158" s="108">
        <f t="shared" si="33"/>
        <v>3745</v>
      </c>
      <c r="C2158" s="158" t="s">
        <v>5496</v>
      </c>
      <c r="D2158" s="158" t="s">
        <v>742</v>
      </c>
      <c r="E2158" s="108"/>
      <c r="F2158" s="108"/>
    </row>
    <row r="2159" spans="1:6" x14ac:dyDescent="0.55000000000000004">
      <c r="A2159" s="108" t="s">
        <v>5497</v>
      </c>
      <c r="B2159" s="108">
        <f t="shared" si="33"/>
        <v>3747</v>
      </c>
      <c r="C2159" s="158" t="s">
        <v>5498</v>
      </c>
      <c r="D2159" s="158" t="s">
        <v>742</v>
      </c>
      <c r="E2159" s="108"/>
      <c r="F2159" s="108"/>
    </row>
    <row r="2160" spans="1:6" x14ac:dyDescent="0.55000000000000004">
      <c r="A2160" s="108" t="s">
        <v>5499</v>
      </c>
      <c r="B2160" s="108">
        <f t="shared" si="33"/>
        <v>3749</v>
      </c>
      <c r="C2160" s="158" t="s">
        <v>5500</v>
      </c>
      <c r="D2160" s="158" t="s">
        <v>742</v>
      </c>
      <c r="E2160" s="108"/>
      <c r="F2160" s="108"/>
    </row>
    <row r="2161" spans="1:6" x14ac:dyDescent="0.55000000000000004">
      <c r="A2161" s="108" t="s">
        <v>5501</v>
      </c>
      <c r="B2161" s="108">
        <f t="shared" si="33"/>
        <v>3750</v>
      </c>
      <c r="C2161" s="158" t="s">
        <v>5502</v>
      </c>
      <c r="D2161" s="158" t="s">
        <v>742</v>
      </c>
      <c r="E2161" s="108"/>
      <c r="F2161" s="108"/>
    </row>
    <row r="2162" spans="1:6" x14ac:dyDescent="0.55000000000000004">
      <c r="A2162" s="108" t="s">
        <v>5503</v>
      </c>
      <c r="B2162" s="108">
        <f t="shared" si="33"/>
        <v>3752</v>
      </c>
      <c r="C2162" s="158" t="s">
        <v>5504</v>
      </c>
      <c r="D2162" s="158" t="s">
        <v>742</v>
      </c>
      <c r="E2162" s="108"/>
      <c r="F2162" s="108"/>
    </row>
    <row r="2163" spans="1:6" x14ac:dyDescent="0.55000000000000004">
      <c r="A2163" s="108" t="s">
        <v>5505</v>
      </c>
      <c r="B2163" s="108">
        <f t="shared" si="33"/>
        <v>3754</v>
      </c>
      <c r="C2163" s="158" t="s">
        <v>5506</v>
      </c>
      <c r="D2163" s="158" t="s">
        <v>742</v>
      </c>
      <c r="E2163" s="108"/>
      <c r="F2163" s="108"/>
    </row>
    <row r="2164" spans="1:6" x14ac:dyDescent="0.55000000000000004">
      <c r="A2164" s="108" t="s">
        <v>5507</v>
      </c>
      <c r="B2164" s="108">
        <f t="shared" si="33"/>
        <v>3755</v>
      </c>
      <c r="C2164" s="158" t="s">
        <v>5508</v>
      </c>
      <c r="D2164" s="158" t="s">
        <v>742</v>
      </c>
      <c r="E2164" s="108"/>
      <c r="F2164" s="108"/>
    </row>
    <row r="2165" spans="1:6" x14ac:dyDescent="0.55000000000000004">
      <c r="A2165" s="108" t="s">
        <v>5509</v>
      </c>
      <c r="B2165" s="108">
        <f t="shared" si="33"/>
        <v>3758</v>
      </c>
      <c r="C2165" s="158" t="s">
        <v>5510</v>
      </c>
      <c r="D2165" s="158" t="s">
        <v>742</v>
      </c>
      <c r="E2165" s="108"/>
      <c r="F2165" s="108"/>
    </row>
    <row r="2166" spans="1:6" x14ac:dyDescent="0.55000000000000004">
      <c r="A2166" s="108" t="s">
        <v>5511</v>
      </c>
      <c r="B2166" s="108">
        <f t="shared" si="33"/>
        <v>3759</v>
      </c>
      <c r="C2166" s="158" t="s">
        <v>5512</v>
      </c>
      <c r="D2166" s="158" t="s">
        <v>742</v>
      </c>
      <c r="E2166" s="108"/>
      <c r="F2166" s="108"/>
    </row>
    <row r="2167" spans="1:6" x14ac:dyDescent="0.55000000000000004">
      <c r="A2167" s="108" t="s">
        <v>5513</v>
      </c>
      <c r="B2167" s="108">
        <f t="shared" si="33"/>
        <v>3762</v>
      </c>
      <c r="C2167" s="158" t="s">
        <v>5514</v>
      </c>
      <c r="D2167" s="158" t="s">
        <v>742</v>
      </c>
      <c r="E2167" s="108"/>
      <c r="F2167" s="108"/>
    </row>
    <row r="2168" spans="1:6" x14ac:dyDescent="0.55000000000000004">
      <c r="A2168" s="108" t="s">
        <v>5515</v>
      </c>
      <c r="B2168" s="108">
        <f t="shared" si="33"/>
        <v>3763</v>
      </c>
      <c r="C2168" s="158" t="s">
        <v>5516</v>
      </c>
      <c r="D2168" s="158" t="s">
        <v>742</v>
      </c>
      <c r="E2168" s="108"/>
      <c r="F2168" s="108"/>
    </row>
    <row r="2169" spans="1:6" x14ac:dyDescent="0.55000000000000004">
      <c r="A2169" s="108" t="s">
        <v>5517</v>
      </c>
      <c r="B2169" s="108">
        <f t="shared" si="33"/>
        <v>3765</v>
      </c>
      <c r="C2169" s="158" t="s">
        <v>5518</v>
      </c>
      <c r="D2169" s="158" t="s">
        <v>742</v>
      </c>
      <c r="E2169" s="108"/>
      <c r="F2169" s="108"/>
    </row>
    <row r="2170" spans="1:6" x14ac:dyDescent="0.55000000000000004">
      <c r="A2170" s="108" t="s">
        <v>5519</v>
      </c>
      <c r="B2170" s="108">
        <f t="shared" si="33"/>
        <v>3766</v>
      </c>
      <c r="C2170" s="158" t="s">
        <v>5520</v>
      </c>
      <c r="D2170" s="158" t="s">
        <v>742</v>
      </c>
      <c r="E2170" s="108"/>
      <c r="F2170" s="108"/>
    </row>
    <row r="2171" spans="1:6" x14ac:dyDescent="0.55000000000000004">
      <c r="A2171" s="108" t="s">
        <v>5521</v>
      </c>
      <c r="B2171" s="108">
        <f t="shared" si="33"/>
        <v>3768</v>
      </c>
      <c r="C2171" s="158" t="s">
        <v>5522</v>
      </c>
      <c r="D2171" s="158" t="s">
        <v>742</v>
      </c>
      <c r="E2171" s="108"/>
      <c r="F2171" s="108"/>
    </row>
    <row r="2172" spans="1:6" x14ac:dyDescent="0.55000000000000004">
      <c r="A2172" s="108" t="s">
        <v>5523</v>
      </c>
      <c r="B2172" s="108">
        <f t="shared" si="33"/>
        <v>3771</v>
      </c>
      <c r="C2172" s="158" t="s">
        <v>5524</v>
      </c>
      <c r="D2172" s="158" t="s">
        <v>742</v>
      </c>
      <c r="E2172" s="108"/>
      <c r="F2172" s="108"/>
    </row>
    <row r="2173" spans="1:6" x14ac:dyDescent="0.55000000000000004">
      <c r="A2173" s="108" t="s">
        <v>5525</v>
      </c>
      <c r="B2173" s="108">
        <f t="shared" si="33"/>
        <v>3777</v>
      </c>
      <c r="C2173" s="158" t="s">
        <v>5526</v>
      </c>
      <c r="D2173" s="158" t="s">
        <v>742</v>
      </c>
      <c r="E2173" s="108"/>
      <c r="F2173" s="108"/>
    </row>
    <row r="2174" spans="1:6" x14ac:dyDescent="0.55000000000000004">
      <c r="A2174" s="108" t="s">
        <v>5527</v>
      </c>
      <c r="B2174" s="108">
        <f t="shared" si="33"/>
        <v>3778</v>
      </c>
      <c r="C2174" s="158" t="s">
        <v>5528</v>
      </c>
      <c r="D2174" s="158" t="s">
        <v>742</v>
      </c>
      <c r="E2174" s="108"/>
      <c r="F2174" s="108"/>
    </row>
    <row r="2175" spans="1:6" x14ac:dyDescent="0.55000000000000004">
      <c r="A2175" s="108" t="s">
        <v>5529</v>
      </c>
      <c r="B2175" s="108">
        <f t="shared" si="33"/>
        <v>3780</v>
      </c>
      <c r="C2175" s="158" t="s">
        <v>5530</v>
      </c>
      <c r="D2175" s="158" t="s">
        <v>742</v>
      </c>
      <c r="E2175" s="108"/>
      <c r="F2175" s="108"/>
    </row>
    <row r="2176" spans="1:6" x14ac:dyDescent="0.55000000000000004">
      <c r="A2176" s="108" t="s">
        <v>5531</v>
      </c>
      <c r="B2176" s="108">
        <f t="shared" si="33"/>
        <v>3781</v>
      </c>
      <c r="C2176" s="158" t="s">
        <v>5532</v>
      </c>
      <c r="D2176" s="158" t="s">
        <v>742</v>
      </c>
      <c r="E2176" s="108"/>
      <c r="F2176" s="108"/>
    </row>
    <row r="2177" spans="1:6" x14ac:dyDescent="0.55000000000000004">
      <c r="A2177" s="108" t="s">
        <v>5533</v>
      </c>
      <c r="B2177" s="108">
        <f t="shared" si="33"/>
        <v>3782</v>
      </c>
      <c r="C2177" s="158" t="s">
        <v>5534</v>
      </c>
      <c r="D2177" s="158" t="s">
        <v>742</v>
      </c>
      <c r="E2177" s="108"/>
      <c r="F2177" s="108"/>
    </row>
    <row r="2178" spans="1:6" x14ac:dyDescent="0.55000000000000004">
      <c r="A2178" s="108" t="s">
        <v>5535</v>
      </c>
      <c r="B2178" s="108">
        <f t="shared" si="33"/>
        <v>3784</v>
      </c>
      <c r="C2178" s="158" t="s">
        <v>5536</v>
      </c>
      <c r="D2178" s="158" t="s">
        <v>742</v>
      </c>
      <c r="E2178" s="108"/>
      <c r="F2178" s="108"/>
    </row>
    <row r="2179" spans="1:6" x14ac:dyDescent="0.55000000000000004">
      <c r="A2179" s="108" t="s">
        <v>5537</v>
      </c>
      <c r="B2179" s="108">
        <f t="shared" ref="B2179:B2242" si="34">VALUE(RIGHT(A2179,4))</f>
        <v>3785</v>
      </c>
      <c r="C2179" s="158" t="s">
        <v>5538</v>
      </c>
      <c r="D2179" s="158" t="s">
        <v>742</v>
      </c>
      <c r="E2179" s="108"/>
      <c r="F2179" s="108"/>
    </row>
    <row r="2180" spans="1:6" x14ac:dyDescent="0.55000000000000004">
      <c r="A2180" s="108" t="s">
        <v>5539</v>
      </c>
      <c r="B2180" s="108">
        <f t="shared" si="34"/>
        <v>3788</v>
      </c>
      <c r="C2180" s="158" t="s">
        <v>5540</v>
      </c>
      <c r="D2180" s="158" t="s">
        <v>742</v>
      </c>
      <c r="E2180" s="108"/>
      <c r="F2180" s="108"/>
    </row>
    <row r="2181" spans="1:6" x14ac:dyDescent="0.55000000000000004">
      <c r="A2181" s="108" t="s">
        <v>5541</v>
      </c>
      <c r="B2181" s="108">
        <f t="shared" si="34"/>
        <v>3789</v>
      </c>
      <c r="C2181" s="158" t="s">
        <v>5542</v>
      </c>
      <c r="D2181" s="158" t="s">
        <v>742</v>
      </c>
      <c r="E2181" s="108"/>
      <c r="F2181" s="108"/>
    </row>
    <row r="2182" spans="1:6" x14ac:dyDescent="0.55000000000000004">
      <c r="A2182" s="108" t="s">
        <v>5543</v>
      </c>
      <c r="B2182" s="108">
        <f t="shared" si="34"/>
        <v>3790</v>
      </c>
      <c r="C2182" s="158" t="s">
        <v>5544</v>
      </c>
      <c r="D2182" s="158" t="s">
        <v>742</v>
      </c>
      <c r="E2182" s="108"/>
      <c r="F2182" s="108"/>
    </row>
    <row r="2183" spans="1:6" x14ac:dyDescent="0.55000000000000004">
      <c r="A2183" s="108" t="s">
        <v>5545</v>
      </c>
      <c r="B2183" s="108">
        <f t="shared" si="34"/>
        <v>3791</v>
      </c>
      <c r="C2183" s="158" t="s">
        <v>5546</v>
      </c>
      <c r="D2183" s="158" t="s">
        <v>742</v>
      </c>
      <c r="E2183" s="108"/>
      <c r="F2183" s="108"/>
    </row>
    <row r="2184" spans="1:6" x14ac:dyDescent="0.55000000000000004">
      <c r="A2184" s="108" t="s">
        <v>5547</v>
      </c>
      <c r="B2184" s="108">
        <f t="shared" si="34"/>
        <v>3792</v>
      </c>
      <c r="C2184" s="158" t="s">
        <v>5548</v>
      </c>
      <c r="D2184" s="158" t="s">
        <v>742</v>
      </c>
      <c r="E2184" s="108"/>
      <c r="F2184" s="108"/>
    </row>
    <row r="2185" spans="1:6" x14ac:dyDescent="0.55000000000000004">
      <c r="A2185" s="108" t="s">
        <v>5549</v>
      </c>
      <c r="B2185" s="108">
        <f t="shared" si="34"/>
        <v>3797</v>
      </c>
      <c r="C2185" s="158" t="s">
        <v>5550</v>
      </c>
      <c r="D2185" s="158" t="s">
        <v>742</v>
      </c>
      <c r="E2185" s="108"/>
      <c r="F2185" s="108"/>
    </row>
    <row r="2186" spans="1:6" x14ac:dyDescent="0.55000000000000004">
      <c r="A2186" s="108" t="s">
        <v>5551</v>
      </c>
      <c r="B2186" s="108">
        <f t="shared" si="34"/>
        <v>3798</v>
      </c>
      <c r="C2186" s="108" t="s">
        <v>5552</v>
      </c>
      <c r="D2186" s="108" t="s">
        <v>742</v>
      </c>
      <c r="E2186" s="108"/>
      <c r="F2186" s="108"/>
    </row>
    <row r="2187" spans="1:6" x14ac:dyDescent="0.55000000000000004">
      <c r="A2187" s="108" t="s">
        <v>5553</v>
      </c>
      <c r="B2187" s="108">
        <f t="shared" si="34"/>
        <v>3799</v>
      </c>
      <c r="C2187" s="108" t="s">
        <v>5554</v>
      </c>
      <c r="D2187" s="108" t="s">
        <v>742</v>
      </c>
      <c r="E2187" s="108"/>
      <c r="F2187" s="108"/>
    </row>
    <row r="2188" spans="1:6" x14ac:dyDescent="0.55000000000000004">
      <c r="A2188" s="108" t="s">
        <v>5555</v>
      </c>
      <c r="B2188" s="108">
        <f t="shared" si="34"/>
        <v>3801</v>
      </c>
      <c r="C2188" s="108" t="s">
        <v>5556</v>
      </c>
      <c r="D2188" s="108" t="s">
        <v>742</v>
      </c>
      <c r="E2188" s="108"/>
      <c r="F2188" s="108"/>
    </row>
    <row r="2189" spans="1:6" x14ac:dyDescent="0.55000000000000004">
      <c r="A2189" s="108" t="s">
        <v>5557</v>
      </c>
      <c r="B2189" s="108">
        <f t="shared" si="34"/>
        <v>3802</v>
      </c>
      <c r="C2189" s="108" t="s">
        <v>5558</v>
      </c>
      <c r="D2189" s="108" t="s">
        <v>742</v>
      </c>
      <c r="E2189" s="108"/>
      <c r="F2189" s="108"/>
    </row>
    <row r="2190" spans="1:6" x14ac:dyDescent="0.55000000000000004">
      <c r="A2190" s="108" t="s">
        <v>5559</v>
      </c>
      <c r="B2190" s="108">
        <f t="shared" si="34"/>
        <v>3804</v>
      </c>
      <c r="C2190" s="108" t="s">
        <v>5560</v>
      </c>
      <c r="D2190" s="108" t="s">
        <v>742</v>
      </c>
      <c r="E2190" s="108"/>
      <c r="F2190" s="108"/>
    </row>
    <row r="2191" spans="1:6" x14ac:dyDescent="0.55000000000000004">
      <c r="A2191" s="108" t="s">
        <v>5561</v>
      </c>
      <c r="B2191" s="108">
        <f t="shared" si="34"/>
        <v>3806</v>
      </c>
      <c r="C2191" s="108" t="s">
        <v>5562</v>
      </c>
      <c r="D2191" s="108" t="s">
        <v>742</v>
      </c>
      <c r="E2191" s="108"/>
      <c r="F2191" s="108"/>
    </row>
    <row r="2192" spans="1:6" x14ac:dyDescent="0.55000000000000004">
      <c r="A2192" s="108" t="s">
        <v>5563</v>
      </c>
      <c r="B2192" s="108">
        <f t="shared" si="34"/>
        <v>3808</v>
      </c>
      <c r="C2192" s="108" t="s">
        <v>5564</v>
      </c>
      <c r="D2192" s="108" t="s">
        <v>742</v>
      </c>
      <c r="E2192" s="108"/>
      <c r="F2192" s="108"/>
    </row>
    <row r="2193" spans="1:6" x14ac:dyDescent="0.55000000000000004">
      <c r="A2193" s="108" t="s">
        <v>5565</v>
      </c>
      <c r="B2193" s="108">
        <f t="shared" si="34"/>
        <v>3809</v>
      </c>
      <c r="C2193" s="108" t="s">
        <v>5566</v>
      </c>
      <c r="D2193" s="108" t="s">
        <v>742</v>
      </c>
      <c r="E2193" s="108"/>
      <c r="F2193" s="108"/>
    </row>
    <row r="2194" spans="1:6" x14ac:dyDescent="0.55000000000000004">
      <c r="A2194" s="108" t="s">
        <v>5567</v>
      </c>
      <c r="B2194" s="108">
        <f t="shared" si="34"/>
        <v>3813</v>
      </c>
      <c r="C2194" s="108" t="s">
        <v>5568</v>
      </c>
      <c r="D2194" s="108" t="s">
        <v>742</v>
      </c>
      <c r="E2194" s="108"/>
      <c r="F2194" s="108"/>
    </row>
    <row r="2195" spans="1:6" x14ac:dyDescent="0.55000000000000004">
      <c r="A2195" s="108" t="s">
        <v>5569</v>
      </c>
      <c r="B2195" s="108">
        <f t="shared" si="34"/>
        <v>3814</v>
      </c>
      <c r="C2195" s="108" t="s">
        <v>5570</v>
      </c>
      <c r="D2195" s="108" t="s">
        <v>742</v>
      </c>
      <c r="E2195" s="108"/>
      <c r="F2195" s="108"/>
    </row>
    <row r="2196" spans="1:6" x14ac:dyDescent="0.55000000000000004">
      <c r="A2196" s="108" t="s">
        <v>5571</v>
      </c>
      <c r="B2196" s="108">
        <f t="shared" si="34"/>
        <v>3817</v>
      </c>
      <c r="C2196" s="108" t="s">
        <v>5572</v>
      </c>
      <c r="D2196" s="108" t="s">
        <v>742</v>
      </c>
      <c r="E2196" s="108"/>
      <c r="F2196" s="108"/>
    </row>
    <row r="2197" spans="1:6" x14ac:dyDescent="0.55000000000000004">
      <c r="A2197" t="s">
        <v>5573</v>
      </c>
      <c r="B2197" s="108">
        <f t="shared" si="34"/>
        <v>3819</v>
      </c>
      <c r="C2197" t="s">
        <v>5574</v>
      </c>
      <c r="D2197" t="s">
        <v>742</v>
      </c>
      <c r="F2197" s="108"/>
    </row>
    <row r="2198" spans="1:6" x14ac:dyDescent="0.55000000000000004">
      <c r="A2198" t="s">
        <v>5575</v>
      </c>
      <c r="B2198" s="108">
        <f t="shared" si="34"/>
        <v>3821</v>
      </c>
      <c r="C2198" t="s">
        <v>5576</v>
      </c>
      <c r="D2198" t="s">
        <v>742</v>
      </c>
      <c r="F2198" s="108"/>
    </row>
    <row r="2199" spans="1:6" x14ac:dyDescent="0.55000000000000004">
      <c r="A2199" t="s">
        <v>5577</v>
      </c>
      <c r="B2199" s="108">
        <f t="shared" si="34"/>
        <v>3824</v>
      </c>
      <c r="C2199" t="s">
        <v>5578</v>
      </c>
      <c r="D2199" t="s">
        <v>742</v>
      </c>
      <c r="F2199" s="108"/>
    </row>
    <row r="2200" spans="1:6" x14ac:dyDescent="0.55000000000000004">
      <c r="A2200" t="s">
        <v>5579</v>
      </c>
      <c r="B2200" s="108">
        <f t="shared" si="34"/>
        <v>3826</v>
      </c>
      <c r="C2200" t="s">
        <v>5580</v>
      </c>
      <c r="D2200" t="s">
        <v>742</v>
      </c>
      <c r="F2200" s="108"/>
    </row>
    <row r="2201" spans="1:6" x14ac:dyDescent="0.55000000000000004">
      <c r="A2201" t="s">
        <v>5581</v>
      </c>
      <c r="B2201" s="108">
        <f t="shared" si="34"/>
        <v>3828</v>
      </c>
      <c r="C2201" t="s">
        <v>5582</v>
      </c>
      <c r="D2201" t="s">
        <v>742</v>
      </c>
      <c r="F2201" s="108"/>
    </row>
    <row r="2202" spans="1:6" x14ac:dyDescent="0.55000000000000004">
      <c r="A2202" t="s">
        <v>5583</v>
      </c>
      <c r="B2202" s="108">
        <f t="shared" si="34"/>
        <v>3832</v>
      </c>
      <c r="C2202" t="s">
        <v>5584</v>
      </c>
      <c r="D2202" t="s">
        <v>742</v>
      </c>
      <c r="F2202" s="108"/>
    </row>
    <row r="2203" spans="1:6" x14ac:dyDescent="0.55000000000000004">
      <c r="A2203" t="s">
        <v>5585</v>
      </c>
      <c r="B2203" s="108">
        <f t="shared" si="34"/>
        <v>3833</v>
      </c>
      <c r="C2203" t="s">
        <v>5586</v>
      </c>
      <c r="D2203" t="s">
        <v>742</v>
      </c>
      <c r="F2203" s="108"/>
    </row>
    <row r="2204" spans="1:6" x14ac:dyDescent="0.55000000000000004">
      <c r="A2204" t="s">
        <v>5587</v>
      </c>
      <c r="B2204" s="108">
        <f t="shared" si="34"/>
        <v>3835</v>
      </c>
      <c r="C2204" t="s">
        <v>5588</v>
      </c>
      <c r="D2204" t="s">
        <v>742</v>
      </c>
      <c r="F2204" s="108"/>
    </row>
    <row r="2205" spans="1:6" x14ac:dyDescent="0.55000000000000004">
      <c r="A2205" t="s">
        <v>5589</v>
      </c>
      <c r="B2205" s="108">
        <f t="shared" si="34"/>
        <v>3836</v>
      </c>
      <c r="C2205" t="s">
        <v>5590</v>
      </c>
      <c r="D2205" t="s">
        <v>742</v>
      </c>
      <c r="F2205" s="108"/>
    </row>
    <row r="2206" spans="1:6" x14ac:dyDescent="0.55000000000000004">
      <c r="A2206" t="s">
        <v>5591</v>
      </c>
      <c r="B2206" s="108">
        <f t="shared" si="34"/>
        <v>3838</v>
      </c>
      <c r="C2206" t="s">
        <v>5592</v>
      </c>
      <c r="D2206" t="s">
        <v>742</v>
      </c>
      <c r="F2206" s="108"/>
    </row>
    <row r="2207" spans="1:6" x14ac:dyDescent="0.55000000000000004">
      <c r="A2207" t="s">
        <v>5593</v>
      </c>
      <c r="B2207" s="108">
        <f t="shared" si="34"/>
        <v>3841</v>
      </c>
      <c r="C2207" t="s">
        <v>5594</v>
      </c>
      <c r="D2207" t="s">
        <v>742</v>
      </c>
      <c r="F2207" s="108"/>
    </row>
    <row r="2208" spans="1:6" x14ac:dyDescent="0.55000000000000004">
      <c r="A2208" t="s">
        <v>5595</v>
      </c>
      <c r="B2208" s="108">
        <f t="shared" si="34"/>
        <v>3849</v>
      </c>
      <c r="C2208" t="s">
        <v>5596</v>
      </c>
      <c r="D2208" t="s">
        <v>742</v>
      </c>
      <c r="F2208" s="108"/>
    </row>
    <row r="2209" spans="1:6" x14ac:dyDescent="0.55000000000000004">
      <c r="A2209" t="s">
        <v>5597</v>
      </c>
      <c r="B2209" s="108">
        <f t="shared" si="34"/>
        <v>3851</v>
      </c>
      <c r="C2209" t="s">
        <v>5598</v>
      </c>
      <c r="D2209" t="s">
        <v>742</v>
      </c>
      <c r="F2209" s="108"/>
    </row>
    <row r="2210" spans="1:6" x14ac:dyDescent="0.55000000000000004">
      <c r="A2210" t="s">
        <v>5599</v>
      </c>
      <c r="B2210" s="108">
        <f t="shared" si="34"/>
        <v>3854</v>
      </c>
      <c r="C2210" t="s">
        <v>5600</v>
      </c>
      <c r="D2210" t="s">
        <v>742</v>
      </c>
      <c r="F2210" s="108"/>
    </row>
    <row r="2211" spans="1:6" x14ac:dyDescent="0.55000000000000004">
      <c r="A2211" t="s">
        <v>5601</v>
      </c>
      <c r="B2211" s="108">
        <f t="shared" si="34"/>
        <v>3855</v>
      </c>
      <c r="C2211" t="s">
        <v>5602</v>
      </c>
      <c r="D2211" t="s">
        <v>742</v>
      </c>
      <c r="F2211" s="108"/>
    </row>
    <row r="2212" spans="1:6" x14ac:dyDescent="0.55000000000000004">
      <c r="A2212" t="s">
        <v>5603</v>
      </c>
      <c r="B2212" s="108">
        <f t="shared" si="34"/>
        <v>3856</v>
      </c>
      <c r="C2212" t="s">
        <v>5604</v>
      </c>
      <c r="D2212" t="s">
        <v>742</v>
      </c>
      <c r="F2212" s="108"/>
    </row>
    <row r="2213" spans="1:6" x14ac:dyDescent="0.55000000000000004">
      <c r="A2213" t="s">
        <v>5605</v>
      </c>
      <c r="B2213" s="108">
        <f t="shared" si="34"/>
        <v>3858</v>
      </c>
      <c r="C2213" t="s">
        <v>5606</v>
      </c>
      <c r="D2213" t="s">
        <v>742</v>
      </c>
      <c r="F2213" s="108"/>
    </row>
    <row r="2214" spans="1:6" x14ac:dyDescent="0.55000000000000004">
      <c r="A2214" t="s">
        <v>5607</v>
      </c>
      <c r="B2214" s="108">
        <f t="shared" si="34"/>
        <v>3859</v>
      </c>
      <c r="C2214" t="s">
        <v>5608</v>
      </c>
      <c r="D2214" t="s">
        <v>742</v>
      </c>
      <c r="F2214" s="108"/>
    </row>
    <row r="2215" spans="1:6" x14ac:dyDescent="0.55000000000000004">
      <c r="A2215" t="s">
        <v>5609</v>
      </c>
      <c r="B2215" s="108">
        <f t="shared" si="34"/>
        <v>3862</v>
      </c>
      <c r="C2215" t="s">
        <v>5610</v>
      </c>
      <c r="D2215" t="s">
        <v>742</v>
      </c>
      <c r="F2215" s="108"/>
    </row>
    <row r="2216" spans="1:6" x14ac:dyDescent="0.55000000000000004">
      <c r="A2216" t="s">
        <v>5611</v>
      </c>
      <c r="B2216" s="108">
        <f t="shared" si="34"/>
        <v>3864</v>
      </c>
      <c r="C2216" t="s">
        <v>5612</v>
      </c>
      <c r="D2216" t="s">
        <v>742</v>
      </c>
      <c r="F2216" s="108"/>
    </row>
    <row r="2217" spans="1:6" x14ac:dyDescent="0.55000000000000004">
      <c r="A2217" t="s">
        <v>5613</v>
      </c>
      <c r="B2217" s="108">
        <f t="shared" si="34"/>
        <v>3867</v>
      </c>
      <c r="C2217" t="s">
        <v>5614</v>
      </c>
      <c r="D2217" t="s">
        <v>742</v>
      </c>
      <c r="F2217" s="108"/>
    </row>
    <row r="2218" spans="1:6" x14ac:dyDescent="0.55000000000000004">
      <c r="A2218" t="s">
        <v>5615</v>
      </c>
      <c r="B2218" s="108">
        <f t="shared" si="34"/>
        <v>3869</v>
      </c>
      <c r="C2218" t="s">
        <v>5616</v>
      </c>
      <c r="D2218" t="s">
        <v>742</v>
      </c>
      <c r="F2218" s="108"/>
    </row>
    <row r="2219" spans="1:6" x14ac:dyDescent="0.55000000000000004">
      <c r="A2219" t="s">
        <v>5617</v>
      </c>
      <c r="B2219" s="108">
        <f t="shared" si="34"/>
        <v>3871</v>
      </c>
      <c r="C2219" t="s">
        <v>5618</v>
      </c>
      <c r="D2219" t="s">
        <v>742</v>
      </c>
      <c r="F2219" s="108"/>
    </row>
    <row r="2220" spans="1:6" x14ac:dyDescent="0.55000000000000004">
      <c r="A2220" t="s">
        <v>5619</v>
      </c>
      <c r="B2220" s="108">
        <f t="shared" si="34"/>
        <v>3872</v>
      </c>
      <c r="C2220" t="s">
        <v>5620</v>
      </c>
      <c r="D2220" t="s">
        <v>742</v>
      </c>
      <c r="F2220" s="108"/>
    </row>
    <row r="2221" spans="1:6" x14ac:dyDescent="0.55000000000000004">
      <c r="A2221" t="s">
        <v>5621</v>
      </c>
      <c r="B2221" s="108">
        <f t="shared" si="34"/>
        <v>3876</v>
      </c>
      <c r="C2221" t="s">
        <v>5622</v>
      </c>
      <c r="D2221" t="s">
        <v>742</v>
      </c>
      <c r="F2221" s="108"/>
    </row>
    <row r="2222" spans="1:6" x14ac:dyDescent="0.55000000000000004">
      <c r="A2222" t="s">
        <v>5623</v>
      </c>
      <c r="B2222" s="108">
        <f t="shared" si="34"/>
        <v>3881</v>
      </c>
      <c r="C2222" t="s">
        <v>5624</v>
      </c>
      <c r="D2222" t="s">
        <v>742</v>
      </c>
      <c r="F2222" s="108"/>
    </row>
    <row r="2223" spans="1:6" x14ac:dyDescent="0.55000000000000004">
      <c r="A2223" t="s">
        <v>5625</v>
      </c>
      <c r="B2223" s="108">
        <f t="shared" si="34"/>
        <v>3882</v>
      </c>
      <c r="C2223" t="s">
        <v>5626</v>
      </c>
      <c r="D2223" t="s">
        <v>742</v>
      </c>
      <c r="F2223" s="108"/>
    </row>
    <row r="2224" spans="1:6" x14ac:dyDescent="0.55000000000000004">
      <c r="A2224" t="s">
        <v>5627</v>
      </c>
      <c r="B2224" s="108">
        <f t="shared" si="34"/>
        <v>3883</v>
      </c>
      <c r="C2224" t="s">
        <v>5628</v>
      </c>
      <c r="D2224" t="s">
        <v>742</v>
      </c>
      <c r="F2224" s="108"/>
    </row>
    <row r="2225" spans="1:6" x14ac:dyDescent="0.55000000000000004">
      <c r="A2225" t="s">
        <v>5629</v>
      </c>
      <c r="B2225" s="108">
        <f t="shared" si="34"/>
        <v>3884</v>
      </c>
      <c r="C2225" t="s">
        <v>5630</v>
      </c>
      <c r="D2225" t="s">
        <v>742</v>
      </c>
      <c r="F2225" s="108"/>
    </row>
    <row r="2226" spans="1:6" x14ac:dyDescent="0.55000000000000004">
      <c r="A2226" t="s">
        <v>5631</v>
      </c>
      <c r="B2226" s="108">
        <f t="shared" si="34"/>
        <v>3885</v>
      </c>
      <c r="C2226" t="s">
        <v>5632</v>
      </c>
      <c r="D2226" t="s">
        <v>742</v>
      </c>
      <c r="F2226" s="108"/>
    </row>
    <row r="2227" spans="1:6" x14ac:dyDescent="0.55000000000000004">
      <c r="A2227" t="s">
        <v>5633</v>
      </c>
      <c r="B2227" s="108">
        <f t="shared" si="34"/>
        <v>3886</v>
      </c>
      <c r="C2227" t="s">
        <v>5634</v>
      </c>
      <c r="D2227" t="s">
        <v>742</v>
      </c>
      <c r="F2227" s="108"/>
    </row>
    <row r="2228" spans="1:6" x14ac:dyDescent="0.55000000000000004">
      <c r="A2228" t="s">
        <v>5635</v>
      </c>
      <c r="B2228" s="108">
        <f t="shared" si="34"/>
        <v>3887</v>
      </c>
      <c r="C2228" t="s">
        <v>5636</v>
      </c>
      <c r="D2228" t="s">
        <v>742</v>
      </c>
      <c r="F2228" s="108"/>
    </row>
    <row r="2229" spans="1:6" x14ac:dyDescent="0.55000000000000004">
      <c r="A2229" t="s">
        <v>5637</v>
      </c>
      <c r="B2229" s="108">
        <f t="shared" si="34"/>
        <v>3892</v>
      </c>
      <c r="C2229" t="s">
        <v>5638</v>
      </c>
      <c r="D2229" t="s">
        <v>742</v>
      </c>
      <c r="F2229" s="108"/>
    </row>
    <row r="2230" spans="1:6" x14ac:dyDescent="0.55000000000000004">
      <c r="A2230" t="s">
        <v>5639</v>
      </c>
      <c r="B2230" s="108">
        <f t="shared" si="34"/>
        <v>3894</v>
      </c>
      <c r="C2230" t="s">
        <v>5640</v>
      </c>
      <c r="D2230" t="s">
        <v>742</v>
      </c>
      <c r="F2230" s="108"/>
    </row>
    <row r="2231" spans="1:6" x14ac:dyDescent="0.55000000000000004">
      <c r="A2231" t="s">
        <v>5641</v>
      </c>
      <c r="B2231" s="108">
        <f t="shared" si="34"/>
        <v>3895</v>
      </c>
      <c r="C2231" t="s">
        <v>5642</v>
      </c>
      <c r="D2231" t="s">
        <v>742</v>
      </c>
      <c r="F2231" s="108"/>
    </row>
    <row r="2232" spans="1:6" x14ac:dyDescent="0.55000000000000004">
      <c r="A2232" t="s">
        <v>5643</v>
      </c>
      <c r="B2232" s="108">
        <f t="shared" si="34"/>
        <v>3896</v>
      </c>
      <c r="C2232" t="s">
        <v>5644</v>
      </c>
      <c r="D2232" t="s">
        <v>742</v>
      </c>
      <c r="F2232" s="108"/>
    </row>
    <row r="2233" spans="1:6" x14ac:dyDescent="0.55000000000000004">
      <c r="A2233" t="s">
        <v>5645</v>
      </c>
      <c r="B2233" s="108">
        <f t="shared" si="34"/>
        <v>3897</v>
      </c>
      <c r="C2233" t="s">
        <v>5646</v>
      </c>
      <c r="D2233" t="s">
        <v>742</v>
      </c>
      <c r="F2233" s="108"/>
    </row>
    <row r="2234" spans="1:6" x14ac:dyDescent="0.55000000000000004">
      <c r="A2234" t="s">
        <v>5647</v>
      </c>
      <c r="B2234" s="108">
        <f t="shared" si="34"/>
        <v>3900</v>
      </c>
      <c r="C2234" t="s">
        <v>5648</v>
      </c>
      <c r="D2234" t="s">
        <v>742</v>
      </c>
      <c r="F2234" s="108"/>
    </row>
    <row r="2235" spans="1:6" x14ac:dyDescent="0.55000000000000004">
      <c r="A2235" t="s">
        <v>5649</v>
      </c>
      <c r="B2235" s="108">
        <f t="shared" si="34"/>
        <v>3903</v>
      </c>
      <c r="C2235" t="s">
        <v>5650</v>
      </c>
      <c r="D2235" t="s">
        <v>742</v>
      </c>
      <c r="F2235" s="108"/>
    </row>
    <row r="2236" spans="1:6" x14ac:dyDescent="0.55000000000000004">
      <c r="A2236" t="s">
        <v>5651</v>
      </c>
      <c r="B2236" s="108">
        <f t="shared" si="34"/>
        <v>3904</v>
      </c>
      <c r="C2236" t="s">
        <v>5652</v>
      </c>
      <c r="D2236" t="s">
        <v>742</v>
      </c>
      <c r="F2236" s="108"/>
    </row>
    <row r="2237" spans="1:6" x14ac:dyDescent="0.55000000000000004">
      <c r="A2237" t="s">
        <v>5653</v>
      </c>
      <c r="B2237" s="108">
        <f t="shared" si="34"/>
        <v>3905</v>
      </c>
      <c r="C2237" t="s">
        <v>5654</v>
      </c>
      <c r="D2237" t="s">
        <v>742</v>
      </c>
      <c r="F2237" s="108"/>
    </row>
    <row r="2238" spans="1:6" x14ac:dyDescent="0.55000000000000004">
      <c r="A2238" t="s">
        <v>5655</v>
      </c>
      <c r="B2238" s="108">
        <f t="shared" si="34"/>
        <v>3907</v>
      </c>
      <c r="C2238" t="s">
        <v>5656</v>
      </c>
      <c r="D2238" t="s">
        <v>742</v>
      </c>
      <c r="F2238" s="108"/>
    </row>
    <row r="2239" spans="1:6" x14ac:dyDescent="0.55000000000000004">
      <c r="A2239" t="s">
        <v>5657</v>
      </c>
      <c r="B2239" s="108">
        <f t="shared" si="34"/>
        <v>3913</v>
      </c>
      <c r="C2239" t="s">
        <v>5658</v>
      </c>
      <c r="D2239" t="s">
        <v>742</v>
      </c>
      <c r="F2239" s="108"/>
    </row>
    <row r="2240" spans="1:6" x14ac:dyDescent="0.55000000000000004">
      <c r="A2240" t="s">
        <v>5659</v>
      </c>
      <c r="B2240" s="108">
        <f t="shared" si="34"/>
        <v>3920</v>
      </c>
      <c r="C2240" t="s">
        <v>5660</v>
      </c>
      <c r="D2240" t="s">
        <v>742</v>
      </c>
      <c r="F2240" s="108"/>
    </row>
    <row r="2241" spans="1:6" x14ac:dyDescent="0.55000000000000004">
      <c r="A2241" t="s">
        <v>5661</v>
      </c>
      <c r="B2241" s="108">
        <f t="shared" si="34"/>
        <v>3921</v>
      </c>
      <c r="C2241" t="s">
        <v>5662</v>
      </c>
      <c r="D2241" t="s">
        <v>742</v>
      </c>
      <c r="F2241" s="108"/>
    </row>
    <row r="2242" spans="1:6" x14ac:dyDescent="0.55000000000000004">
      <c r="A2242" t="s">
        <v>5663</v>
      </c>
      <c r="B2242" s="108">
        <f t="shared" si="34"/>
        <v>3922</v>
      </c>
      <c r="C2242" t="s">
        <v>5664</v>
      </c>
      <c r="D2242" t="s">
        <v>742</v>
      </c>
      <c r="F2242" s="108"/>
    </row>
    <row r="2243" spans="1:6" x14ac:dyDescent="0.55000000000000004">
      <c r="A2243" t="s">
        <v>5665</v>
      </c>
      <c r="B2243" s="108">
        <f t="shared" ref="B2243:B2306" si="35">VALUE(RIGHT(A2243,4))</f>
        <v>3923</v>
      </c>
      <c r="C2243" t="s">
        <v>5666</v>
      </c>
      <c r="D2243" t="s">
        <v>742</v>
      </c>
      <c r="F2243" s="108"/>
    </row>
    <row r="2244" spans="1:6" x14ac:dyDescent="0.55000000000000004">
      <c r="A2244" t="s">
        <v>5667</v>
      </c>
      <c r="B2244" s="108">
        <f t="shared" si="35"/>
        <v>3924</v>
      </c>
      <c r="C2244" t="s">
        <v>5668</v>
      </c>
      <c r="D2244" t="s">
        <v>742</v>
      </c>
      <c r="F2244" s="108"/>
    </row>
    <row r="2245" spans="1:6" x14ac:dyDescent="0.55000000000000004">
      <c r="A2245" t="s">
        <v>5669</v>
      </c>
      <c r="B2245" s="108">
        <f t="shared" si="35"/>
        <v>3934</v>
      </c>
      <c r="C2245" t="s">
        <v>5670</v>
      </c>
      <c r="D2245" t="s">
        <v>742</v>
      </c>
      <c r="F2245" s="108"/>
    </row>
    <row r="2246" spans="1:6" x14ac:dyDescent="0.55000000000000004">
      <c r="A2246" t="s">
        <v>5671</v>
      </c>
      <c r="B2246" s="108">
        <f t="shared" si="35"/>
        <v>3935</v>
      </c>
      <c r="C2246" t="s">
        <v>5672</v>
      </c>
      <c r="D2246" t="s">
        <v>742</v>
      </c>
      <c r="F2246" s="108"/>
    </row>
    <row r="2247" spans="1:6" x14ac:dyDescent="0.55000000000000004">
      <c r="A2247" t="s">
        <v>5673</v>
      </c>
      <c r="B2247" s="108">
        <f t="shared" si="35"/>
        <v>3936</v>
      </c>
      <c r="C2247" t="s">
        <v>5674</v>
      </c>
      <c r="D2247" t="s">
        <v>742</v>
      </c>
      <c r="F2247" s="108"/>
    </row>
    <row r="2248" spans="1:6" x14ac:dyDescent="0.55000000000000004">
      <c r="A2248" t="s">
        <v>5675</v>
      </c>
      <c r="B2248" s="108">
        <f t="shared" si="35"/>
        <v>3938</v>
      </c>
      <c r="C2248" t="s">
        <v>5676</v>
      </c>
      <c r="D2248" t="s">
        <v>742</v>
      </c>
      <c r="F2248" s="108"/>
    </row>
    <row r="2249" spans="1:6" x14ac:dyDescent="0.55000000000000004">
      <c r="A2249" t="s">
        <v>5677</v>
      </c>
      <c r="B2249" s="108">
        <f t="shared" si="35"/>
        <v>3939</v>
      </c>
      <c r="C2249" t="s">
        <v>5678</v>
      </c>
      <c r="D2249" t="s">
        <v>742</v>
      </c>
      <c r="F2249" s="108"/>
    </row>
    <row r="2250" spans="1:6" x14ac:dyDescent="0.55000000000000004">
      <c r="A2250" t="s">
        <v>5679</v>
      </c>
      <c r="B2250" s="108">
        <f t="shared" si="35"/>
        <v>3941</v>
      </c>
      <c r="C2250" t="s">
        <v>5680</v>
      </c>
      <c r="D2250" t="s">
        <v>742</v>
      </c>
      <c r="F2250" s="108"/>
    </row>
    <row r="2251" spans="1:6" x14ac:dyDescent="0.55000000000000004">
      <c r="A2251" t="s">
        <v>5681</v>
      </c>
      <c r="B2251" s="108">
        <f t="shared" si="35"/>
        <v>3942</v>
      </c>
      <c r="C2251" t="s">
        <v>5682</v>
      </c>
      <c r="D2251" t="s">
        <v>742</v>
      </c>
      <c r="F2251" s="108"/>
    </row>
    <row r="2252" spans="1:6" x14ac:dyDescent="0.55000000000000004">
      <c r="A2252" t="s">
        <v>5683</v>
      </c>
      <c r="B2252" s="108">
        <f t="shared" si="35"/>
        <v>3943</v>
      </c>
      <c r="C2252" t="s">
        <v>5684</v>
      </c>
      <c r="D2252" t="s">
        <v>742</v>
      </c>
      <c r="F2252" s="108"/>
    </row>
    <row r="2253" spans="1:6" x14ac:dyDescent="0.55000000000000004">
      <c r="A2253" t="s">
        <v>5685</v>
      </c>
      <c r="B2253" s="108">
        <f t="shared" si="35"/>
        <v>3945</v>
      </c>
      <c r="C2253" t="s">
        <v>5686</v>
      </c>
      <c r="D2253" t="s">
        <v>742</v>
      </c>
      <c r="F2253" s="108"/>
    </row>
    <row r="2254" spans="1:6" x14ac:dyDescent="0.55000000000000004">
      <c r="A2254" t="s">
        <v>5687</v>
      </c>
      <c r="B2254" s="108">
        <f t="shared" si="35"/>
        <v>3946</v>
      </c>
      <c r="C2254" t="s">
        <v>5688</v>
      </c>
      <c r="D2254" t="s">
        <v>742</v>
      </c>
      <c r="F2254" s="108"/>
    </row>
    <row r="2255" spans="1:6" x14ac:dyDescent="0.55000000000000004">
      <c r="A2255" t="s">
        <v>5689</v>
      </c>
      <c r="B2255" s="108">
        <f t="shared" si="35"/>
        <v>3947</v>
      </c>
      <c r="C2255" t="s">
        <v>5690</v>
      </c>
      <c r="D2255" t="s">
        <v>742</v>
      </c>
      <c r="F2255" s="108"/>
    </row>
    <row r="2256" spans="1:6" x14ac:dyDescent="0.55000000000000004">
      <c r="A2256" t="s">
        <v>5691</v>
      </c>
      <c r="B2256" s="108">
        <f t="shared" si="35"/>
        <v>3951</v>
      </c>
      <c r="C2256" t="s">
        <v>5692</v>
      </c>
      <c r="D2256" t="s">
        <v>742</v>
      </c>
      <c r="F2256" s="108"/>
    </row>
    <row r="2257" spans="1:6" x14ac:dyDescent="0.55000000000000004">
      <c r="A2257" t="s">
        <v>5693</v>
      </c>
      <c r="B2257" s="108">
        <f t="shared" si="35"/>
        <v>3953</v>
      </c>
      <c r="C2257" t="s">
        <v>5694</v>
      </c>
      <c r="D2257" t="s">
        <v>742</v>
      </c>
      <c r="F2257" s="108"/>
    </row>
    <row r="2258" spans="1:6" x14ac:dyDescent="0.55000000000000004">
      <c r="A2258" t="s">
        <v>5695</v>
      </c>
      <c r="B2258" s="108">
        <f t="shared" si="35"/>
        <v>3954</v>
      </c>
      <c r="C2258" t="s">
        <v>5696</v>
      </c>
      <c r="D2258" t="s">
        <v>742</v>
      </c>
      <c r="F2258" s="108"/>
    </row>
    <row r="2259" spans="1:6" x14ac:dyDescent="0.55000000000000004">
      <c r="A2259" t="s">
        <v>5697</v>
      </c>
      <c r="B2259" s="108">
        <f t="shared" si="35"/>
        <v>3957</v>
      </c>
      <c r="C2259" t="s">
        <v>5698</v>
      </c>
      <c r="D2259" t="s">
        <v>742</v>
      </c>
      <c r="F2259" s="108"/>
    </row>
    <row r="2260" spans="1:6" x14ac:dyDescent="0.55000000000000004">
      <c r="A2260" t="s">
        <v>5699</v>
      </c>
      <c r="B2260" s="108">
        <f t="shared" si="35"/>
        <v>3958</v>
      </c>
      <c r="C2260" t="s">
        <v>5700</v>
      </c>
      <c r="D2260" t="s">
        <v>742</v>
      </c>
      <c r="F2260" s="108"/>
    </row>
    <row r="2261" spans="1:6" x14ac:dyDescent="0.55000000000000004">
      <c r="A2261" t="s">
        <v>5701</v>
      </c>
      <c r="B2261" s="108">
        <f t="shared" si="35"/>
        <v>3959</v>
      </c>
      <c r="C2261" t="s">
        <v>5702</v>
      </c>
      <c r="D2261" t="s">
        <v>742</v>
      </c>
      <c r="F2261" s="108"/>
    </row>
    <row r="2262" spans="1:6" x14ac:dyDescent="0.55000000000000004">
      <c r="A2262" t="s">
        <v>5703</v>
      </c>
      <c r="B2262" s="108">
        <f t="shared" si="35"/>
        <v>3962</v>
      </c>
      <c r="C2262" t="s">
        <v>5704</v>
      </c>
      <c r="D2262" t="s">
        <v>742</v>
      </c>
      <c r="F2262" s="108"/>
    </row>
    <row r="2263" spans="1:6" x14ac:dyDescent="0.55000000000000004">
      <c r="A2263" t="s">
        <v>5705</v>
      </c>
      <c r="B2263" s="108">
        <f t="shared" si="35"/>
        <v>3965</v>
      </c>
      <c r="C2263" t="s">
        <v>5706</v>
      </c>
      <c r="D2263" t="s">
        <v>742</v>
      </c>
      <c r="F2263" s="108"/>
    </row>
    <row r="2264" spans="1:6" x14ac:dyDescent="0.55000000000000004">
      <c r="A2264" t="s">
        <v>5707</v>
      </c>
      <c r="B2264" s="108">
        <f t="shared" si="35"/>
        <v>3968</v>
      </c>
      <c r="C2264" t="s">
        <v>5708</v>
      </c>
      <c r="D2264" t="s">
        <v>742</v>
      </c>
      <c r="F2264" s="108"/>
    </row>
    <row r="2265" spans="1:6" x14ac:dyDescent="0.55000000000000004">
      <c r="A2265" t="s">
        <v>5709</v>
      </c>
      <c r="B2265" s="108">
        <f t="shared" si="35"/>
        <v>3970</v>
      </c>
      <c r="C2265" t="s">
        <v>5710</v>
      </c>
      <c r="D2265" t="s">
        <v>742</v>
      </c>
      <c r="F2265" s="108"/>
    </row>
    <row r="2266" spans="1:6" x14ac:dyDescent="0.55000000000000004">
      <c r="A2266" t="s">
        <v>5711</v>
      </c>
      <c r="B2266" s="108">
        <f t="shared" si="35"/>
        <v>3973</v>
      </c>
      <c r="C2266" t="s">
        <v>5712</v>
      </c>
      <c r="D2266" t="s">
        <v>742</v>
      </c>
      <c r="F2266" s="108"/>
    </row>
    <row r="2267" spans="1:6" x14ac:dyDescent="0.55000000000000004">
      <c r="A2267" t="s">
        <v>5713</v>
      </c>
      <c r="B2267" s="108">
        <f t="shared" si="35"/>
        <v>3977</v>
      </c>
      <c r="C2267" t="s">
        <v>5714</v>
      </c>
      <c r="D2267" t="s">
        <v>742</v>
      </c>
      <c r="F2267" s="108"/>
    </row>
    <row r="2268" spans="1:6" x14ac:dyDescent="0.55000000000000004">
      <c r="A2268" t="s">
        <v>5715</v>
      </c>
      <c r="B2268" s="108">
        <f t="shared" si="35"/>
        <v>3979</v>
      </c>
      <c r="C2268" t="s">
        <v>5716</v>
      </c>
      <c r="D2268" t="s">
        <v>742</v>
      </c>
      <c r="F2268" s="108"/>
    </row>
    <row r="2269" spans="1:6" x14ac:dyDescent="0.55000000000000004">
      <c r="A2269" t="s">
        <v>5717</v>
      </c>
      <c r="B2269" s="108">
        <f t="shared" si="35"/>
        <v>3981</v>
      </c>
      <c r="C2269" t="s">
        <v>5718</v>
      </c>
      <c r="D2269" t="s">
        <v>742</v>
      </c>
      <c r="F2269" s="108"/>
    </row>
    <row r="2270" spans="1:6" x14ac:dyDescent="0.55000000000000004">
      <c r="A2270" t="s">
        <v>5719</v>
      </c>
      <c r="B2270" s="108">
        <f t="shared" si="35"/>
        <v>3982</v>
      </c>
      <c r="C2270" t="s">
        <v>5720</v>
      </c>
      <c r="D2270" t="s">
        <v>742</v>
      </c>
      <c r="F2270" s="108"/>
    </row>
    <row r="2271" spans="1:6" x14ac:dyDescent="0.55000000000000004">
      <c r="A2271" t="s">
        <v>5721</v>
      </c>
      <c r="B2271" s="108">
        <f t="shared" si="35"/>
        <v>3986</v>
      </c>
      <c r="C2271" t="s">
        <v>5722</v>
      </c>
      <c r="D2271" t="s">
        <v>742</v>
      </c>
      <c r="F2271" s="108"/>
    </row>
    <row r="2272" spans="1:6" x14ac:dyDescent="0.55000000000000004">
      <c r="A2272" t="s">
        <v>5723</v>
      </c>
      <c r="B2272" s="108">
        <f t="shared" si="35"/>
        <v>3988</v>
      </c>
      <c r="C2272" t="s">
        <v>5724</v>
      </c>
      <c r="D2272" t="s">
        <v>742</v>
      </c>
      <c r="F2272" s="108"/>
    </row>
    <row r="2273" spans="1:6" x14ac:dyDescent="0.55000000000000004">
      <c r="A2273" t="s">
        <v>5725</v>
      </c>
      <c r="B2273" s="108">
        <f t="shared" si="35"/>
        <v>3992</v>
      </c>
      <c r="C2273" t="s">
        <v>5726</v>
      </c>
      <c r="D2273" t="s">
        <v>742</v>
      </c>
      <c r="F2273" s="108"/>
    </row>
    <row r="2274" spans="1:6" x14ac:dyDescent="0.55000000000000004">
      <c r="A2274" t="s">
        <v>5727</v>
      </c>
      <c r="B2274" s="108">
        <f t="shared" si="35"/>
        <v>3993</v>
      </c>
      <c r="C2274" t="s">
        <v>5728</v>
      </c>
      <c r="D2274" t="s">
        <v>742</v>
      </c>
      <c r="F2274" s="108"/>
    </row>
    <row r="2275" spans="1:6" x14ac:dyDescent="0.55000000000000004">
      <c r="A2275" t="s">
        <v>5729</v>
      </c>
      <c r="B2275" s="108">
        <f t="shared" si="35"/>
        <v>3997</v>
      </c>
      <c r="C2275" t="s">
        <v>5730</v>
      </c>
      <c r="D2275" t="s">
        <v>742</v>
      </c>
      <c r="F2275" s="108"/>
    </row>
    <row r="2276" spans="1:6" x14ac:dyDescent="0.55000000000000004">
      <c r="A2276" t="s">
        <v>5731</v>
      </c>
      <c r="B2276" s="108">
        <f t="shared" si="35"/>
        <v>3998</v>
      </c>
      <c r="C2276" t="s">
        <v>5732</v>
      </c>
      <c r="D2276" t="s">
        <v>742</v>
      </c>
      <c r="F2276" s="108"/>
    </row>
    <row r="2277" spans="1:6" x14ac:dyDescent="0.55000000000000004">
      <c r="A2277" t="s">
        <v>5733</v>
      </c>
      <c r="B2277" s="108">
        <f t="shared" si="35"/>
        <v>3999</v>
      </c>
      <c r="C2277" t="s">
        <v>5734</v>
      </c>
      <c r="D2277" t="s">
        <v>742</v>
      </c>
      <c r="F2277" s="108"/>
    </row>
    <row r="2278" spans="1:6" x14ac:dyDescent="0.55000000000000004">
      <c r="A2278" t="s">
        <v>5735</v>
      </c>
      <c r="B2278" s="108">
        <f t="shared" si="35"/>
        <v>4000</v>
      </c>
      <c r="C2278" t="s">
        <v>5736</v>
      </c>
      <c r="D2278" t="s">
        <v>742</v>
      </c>
      <c r="F2278" s="108"/>
    </row>
    <row r="2279" spans="1:6" x14ac:dyDescent="0.55000000000000004">
      <c r="A2279" t="s">
        <v>5737</v>
      </c>
      <c r="B2279" s="108">
        <f t="shared" si="35"/>
        <v>4001</v>
      </c>
      <c r="C2279" t="s">
        <v>5738</v>
      </c>
      <c r="D2279" t="s">
        <v>742</v>
      </c>
      <c r="F2279" s="108"/>
    </row>
    <row r="2280" spans="1:6" x14ac:dyDescent="0.55000000000000004">
      <c r="A2280" t="s">
        <v>5739</v>
      </c>
      <c r="B2280" s="108">
        <f t="shared" si="35"/>
        <v>4002</v>
      </c>
      <c r="C2280" t="s">
        <v>5740</v>
      </c>
      <c r="D2280" t="s">
        <v>742</v>
      </c>
      <c r="F2280" s="108"/>
    </row>
    <row r="2281" spans="1:6" x14ac:dyDescent="0.55000000000000004">
      <c r="A2281" t="s">
        <v>5741</v>
      </c>
      <c r="B2281" s="108">
        <f t="shared" si="35"/>
        <v>4005</v>
      </c>
      <c r="C2281" t="s">
        <v>5742</v>
      </c>
      <c r="D2281" t="s">
        <v>742</v>
      </c>
      <c r="F2281" s="108"/>
    </row>
    <row r="2282" spans="1:6" x14ac:dyDescent="0.55000000000000004">
      <c r="A2282" t="s">
        <v>5743</v>
      </c>
      <c r="B2282" s="108">
        <f t="shared" si="35"/>
        <v>4009</v>
      </c>
      <c r="C2282" t="s">
        <v>5744</v>
      </c>
      <c r="D2282" t="s">
        <v>742</v>
      </c>
      <c r="F2282" s="108"/>
    </row>
    <row r="2283" spans="1:6" x14ac:dyDescent="0.55000000000000004">
      <c r="A2283" t="s">
        <v>5745</v>
      </c>
      <c r="B2283" s="108">
        <f t="shared" si="35"/>
        <v>4011</v>
      </c>
      <c r="C2283" t="s">
        <v>5746</v>
      </c>
      <c r="D2283" t="s">
        <v>742</v>
      </c>
      <c r="F2283" s="108"/>
    </row>
    <row r="2284" spans="1:6" x14ac:dyDescent="0.55000000000000004">
      <c r="A2284" t="s">
        <v>5747</v>
      </c>
      <c r="B2284" s="108">
        <f t="shared" si="35"/>
        <v>4012</v>
      </c>
      <c r="C2284" t="s">
        <v>5748</v>
      </c>
      <c r="D2284" t="s">
        <v>742</v>
      </c>
      <c r="F2284" s="108"/>
    </row>
    <row r="2285" spans="1:6" x14ac:dyDescent="0.55000000000000004">
      <c r="A2285" t="s">
        <v>5749</v>
      </c>
      <c r="B2285" s="108">
        <f t="shared" si="35"/>
        <v>4013</v>
      </c>
      <c r="C2285" t="s">
        <v>5750</v>
      </c>
      <c r="D2285" t="s">
        <v>742</v>
      </c>
      <c r="F2285" s="108"/>
    </row>
    <row r="2286" spans="1:6" x14ac:dyDescent="0.55000000000000004">
      <c r="A2286" t="s">
        <v>5751</v>
      </c>
      <c r="B2286" s="108">
        <f t="shared" si="35"/>
        <v>4014</v>
      </c>
      <c r="C2286" t="s">
        <v>5752</v>
      </c>
      <c r="D2286" t="s">
        <v>742</v>
      </c>
      <c r="F2286" s="108"/>
    </row>
    <row r="2287" spans="1:6" x14ac:dyDescent="0.55000000000000004">
      <c r="A2287" t="s">
        <v>5753</v>
      </c>
      <c r="B2287" s="108">
        <f t="shared" si="35"/>
        <v>4020</v>
      </c>
      <c r="C2287" t="s">
        <v>5754</v>
      </c>
      <c r="D2287" t="s">
        <v>742</v>
      </c>
      <c r="F2287" s="108"/>
    </row>
    <row r="2288" spans="1:6" x14ac:dyDescent="0.55000000000000004">
      <c r="A2288" t="s">
        <v>5755</v>
      </c>
      <c r="B2288" s="108">
        <f t="shared" si="35"/>
        <v>4023</v>
      </c>
      <c r="C2288" t="s">
        <v>5756</v>
      </c>
      <c r="D2288" t="s">
        <v>742</v>
      </c>
      <c r="F2288" s="108"/>
    </row>
    <row r="2289" spans="1:6" x14ac:dyDescent="0.55000000000000004">
      <c r="A2289" t="s">
        <v>5757</v>
      </c>
      <c r="B2289" s="108">
        <f t="shared" si="35"/>
        <v>3734</v>
      </c>
      <c r="C2289" t="s">
        <v>5758</v>
      </c>
      <c r="D2289" t="s">
        <v>742</v>
      </c>
      <c r="F2289" s="108"/>
    </row>
    <row r="2290" spans="1:6" x14ac:dyDescent="0.55000000000000004">
      <c r="A2290" t="s">
        <v>5759</v>
      </c>
      <c r="B2290" s="108">
        <f t="shared" si="35"/>
        <v>3735</v>
      </c>
      <c r="C2290" t="s">
        <v>5760</v>
      </c>
      <c r="D2290" t="s">
        <v>742</v>
      </c>
      <c r="F2290" s="108"/>
    </row>
    <row r="2291" spans="1:6" x14ac:dyDescent="0.55000000000000004">
      <c r="A2291" t="s">
        <v>5761</v>
      </c>
      <c r="B2291" s="108">
        <f t="shared" si="35"/>
        <v>3736</v>
      </c>
      <c r="C2291" t="s">
        <v>5762</v>
      </c>
      <c r="D2291" t="s">
        <v>742</v>
      </c>
      <c r="F2291" s="108"/>
    </row>
    <row r="2292" spans="1:6" x14ac:dyDescent="0.55000000000000004">
      <c r="A2292" t="s">
        <v>5763</v>
      </c>
      <c r="B2292" s="108">
        <f t="shared" si="35"/>
        <v>3738</v>
      </c>
      <c r="C2292" t="s">
        <v>5764</v>
      </c>
      <c r="D2292" t="s">
        <v>742</v>
      </c>
      <c r="F2292" s="108"/>
    </row>
    <row r="2293" spans="1:6" x14ac:dyDescent="0.55000000000000004">
      <c r="A2293" t="s">
        <v>5765</v>
      </c>
      <c r="B2293" s="108">
        <f t="shared" si="35"/>
        <v>3739</v>
      </c>
      <c r="C2293" t="s">
        <v>5766</v>
      </c>
      <c r="D2293" t="s">
        <v>742</v>
      </c>
      <c r="F2293" s="108"/>
    </row>
    <row r="2294" spans="1:6" x14ac:dyDescent="0.55000000000000004">
      <c r="A2294" t="s">
        <v>5767</v>
      </c>
      <c r="B2294" s="108">
        <f t="shared" si="35"/>
        <v>3746</v>
      </c>
      <c r="C2294" t="s">
        <v>5768</v>
      </c>
      <c r="D2294" t="s">
        <v>742</v>
      </c>
      <c r="F2294" s="108"/>
    </row>
    <row r="2295" spans="1:6" x14ac:dyDescent="0.55000000000000004">
      <c r="A2295" t="s">
        <v>5769</v>
      </c>
      <c r="B2295" s="108">
        <f t="shared" si="35"/>
        <v>3748</v>
      </c>
      <c r="C2295" t="s">
        <v>5770</v>
      </c>
      <c r="D2295" t="s">
        <v>742</v>
      </c>
      <c r="F2295" s="108"/>
    </row>
    <row r="2296" spans="1:6" x14ac:dyDescent="0.55000000000000004">
      <c r="A2296" t="s">
        <v>5771</v>
      </c>
      <c r="B2296" s="108">
        <f t="shared" si="35"/>
        <v>3751</v>
      </c>
      <c r="C2296" t="s">
        <v>5772</v>
      </c>
      <c r="D2296" t="s">
        <v>742</v>
      </c>
      <c r="F2296" s="108"/>
    </row>
    <row r="2297" spans="1:6" x14ac:dyDescent="0.55000000000000004">
      <c r="A2297" t="s">
        <v>5773</v>
      </c>
      <c r="B2297" s="108">
        <f t="shared" si="35"/>
        <v>3753</v>
      </c>
      <c r="C2297" t="s">
        <v>5774</v>
      </c>
      <c r="D2297" t="s">
        <v>742</v>
      </c>
      <c r="F2297" s="108"/>
    </row>
    <row r="2298" spans="1:6" x14ac:dyDescent="0.55000000000000004">
      <c r="A2298" t="s">
        <v>5775</v>
      </c>
      <c r="B2298" s="108">
        <f t="shared" si="35"/>
        <v>3756</v>
      </c>
      <c r="C2298" t="s">
        <v>5776</v>
      </c>
      <c r="D2298" t="s">
        <v>742</v>
      </c>
      <c r="F2298" s="108"/>
    </row>
    <row r="2299" spans="1:6" x14ac:dyDescent="0.55000000000000004">
      <c r="A2299" t="s">
        <v>5777</v>
      </c>
      <c r="B2299" s="108">
        <f t="shared" si="35"/>
        <v>3757</v>
      </c>
      <c r="C2299" t="s">
        <v>5778</v>
      </c>
      <c r="D2299" t="s">
        <v>742</v>
      </c>
      <c r="F2299" s="108"/>
    </row>
    <row r="2300" spans="1:6" x14ac:dyDescent="0.55000000000000004">
      <c r="A2300" t="s">
        <v>5779</v>
      </c>
      <c r="B2300" s="108">
        <f t="shared" si="35"/>
        <v>3760</v>
      </c>
      <c r="C2300" t="s">
        <v>5780</v>
      </c>
      <c r="D2300" t="s">
        <v>742</v>
      </c>
      <c r="F2300" s="108"/>
    </row>
    <row r="2301" spans="1:6" x14ac:dyDescent="0.55000000000000004">
      <c r="A2301" t="s">
        <v>5781</v>
      </c>
      <c r="B2301" s="108">
        <f t="shared" si="35"/>
        <v>3761</v>
      </c>
      <c r="C2301" t="s">
        <v>5782</v>
      </c>
      <c r="D2301" t="s">
        <v>742</v>
      </c>
      <c r="F2301" s="108"/>
    </row>
    <row r="2302" spans="1:6" x14ac:dyDescent="0.55000000000000004">
      <c r="A2302" t="s">
        <v>5783</v>
      </c>
      <c r="B2302" s="108">
        <f t="shared" si="35"/>
        <v>3764</v>
      </c>
      <c r="C2302" t="s">
        <v>5784</v>
      </c>
      <c r="D2302" t="s">
        <v>742</v>
      </c>
      <c r="F2302" s="108"/>
    </row>
    <row r="2303" spans="1:6" x14ac:dyDescent="0.55000000000000004">
      <c r="A2303" t="s">
        <v>5785</v>
      </c>
      <c r="B2303" s="108">
        <f t="shared" si="35"/>
        <v>3767</v>
      </c>
      <c r="C2303" t="s">
        <v>5786</v>
      </c>
      <c r="D2303" t="s">
        <v>742</v>
      </c>
      <c r="F2303" s="108"/>
    </row>
    <row r="2304" spans="1:6" x14ac:dyDescent="0.55000000000000004">
      <c r="A2304" t="s">
        <v>5787</v>
      </c>
      <c r="B2304" s="108">
        <f t="shared" si="35"/>
        <v>3769</v>
      </c>
      <c r="C2304" t="s">
        <v>5788</v>
      </c>
      <c r="D2304" t="s">
        <v>742</v>
      </c>
      <c r="F2304" s="108"/>
    </row>
    <row r="2305" spans="1:6" x14ac:dyDescent="0.55000000000000004">
      <c r="A2305" t="s">
        <v>5789</v>
      </c>
      <c r="B2305" s="108">
        <f t="shared" si="35"/>
        <v>3770</v>
      </c>
      <c r="C2305" t="s">
        <v>5790</v>
      </c>
      <c r="D2305" t="s">
        <v>742</v>
      </c>
      <c r="F2305" s="108"/>
    </row>
    <row r="2306" spans="1:6" x14ac:dyDescent="0.55000000000000004">
      <c r="A2306" t="s">
        <v>5791</v>
      </c>
      <c r="B2306" s="108">
        <f t="shared" si="35"/>
        <v>3772</v>
      </c>
      <c r="C2306" t="s">
        <v>5792</v>
      </c>
      <c r="D2306" t="s">
        <v>742</v>
      </c>
      <c r="F2306" s="108"/>
    </row>
    <row r="2307" spans="1:6" x14ac:dyDescent="0.55000000000000004">
      <c r="A2307" t="s">
        <v>5793</v>
      </c>
      <c r="B2307" s="108">
        <f t="shared" ref="B2307:B2370" si="36">VALUE(RIGHT(A2307,4))</f>
        <v>3773</v>
      </c>
      <c r="C2307" t="s">
        <v>5794</v>
      </c>
      <c r="D2307" t="s">
        <v>742</v>
      </c>
      <c r="F2307" s="108"/>
    </row>
    <row r="2308" spans="1:6" x14ac:dyDescent="0.55000000000000004">
      <c r="A2308" t="s">
        <v>5795</v>
      </c>
      <c r="B2308" s="108">
        <f t="shared" si="36"/>
        <v>3774</v>
      </c>
      <c r="C2308" t="s">
        <v>5796</v>
      </c>
      <c r="D2308" t="s">
        <v>742</v>
      </c>
      <c r="F2308" s="108"/>
    </row>
    <row r="2309" spans="1:6" x14ac:dyDescent="0.55000000000000004">
      <c r="A2309" t="s">
        <v>5797</v>
      </c>
      <c r="B2309" s="108">
        <f t="shared" si="36"/>
        <v>3776</v>
      </c>
      <c r="C2309" t="s">
        <v>5798</v>
      </c>
      <c r="D2309" t="s">
        <v>742</v>
      </c>
      <c r="F2309" s="108"/>
    </row>
    <row r="2310" spans="1:6" x14ac:dyDescent="0.55000000000000004">
      <c r="A2310" t="s">
        <v>5799</v>
      </c>
      <c r="B2310" s="108">
        <f t="shared" si="36"/>
        <v>3779</v>
      </c>
      <c r="C2310" t="s">
        <v>5800</v>
      </c>
      <c r="D2310" t="s">
        <v>742</v>
      </c>
      <c r="F2310" s="108"/>
    </row>
    <row r="2311" spans="1:6" x14ac:dyDescent="0.55000000000000004">
      <c r="A2311" t="s">
        <v>5801</v>
      </c>
      <c r="B2311" s="108">
        <f t="shared" si="36"/>
        <v>3783</v>
      </c>
      <c r="C2311" t="s">
        <v>5802</v>
      </c>
      <c r="D2311" t="s">
        <v>742</v>
      </c>
      <c r="F2311" s="108"/>
    </row>
    <row r="2312" spans="1:6" x14ac:dyDescent="0.55000000000000004">
      <c r="A2312" t="s">
        <v>5803</v>
      </c>
      <c r="B2312" s="108">
        <f t="shared" si="36"/>
        <v>3786</v>
      </c>
      <c r="C2312" t="s">
        <v>5804</v>
      </c>
      <c r="D2312" t="s">
        <v>742</v>
      </c>
      <c r="F2312" s="108"/>
    </row>
    <row r="2313" spans="1:6" x14ac:dyDescent="0.55000000000000004">
      <c r="A2313" t="s">
        <v>5805</v>
      </c>
      <c r="B2313" s="108">
        <f t="shared" si="36"/>
        <v>3787</v>
      </c>
      <c r="C2313" t="s">
        <v>5806</v>
      </c>
      <c r="D2313" t="s">
        <v>742</v>
      </c>
      <c r="F2313" s="108"/>
    </row>
    <row r="2314" spans="1:6" x14ac:dyDescent="0.55000000000000004">
      <c r="A2314" t="s">
        <v>5807</v>
      </c>
      <c r="B2314" s="108">
        <f t="shared" si="36"/>
        <v>3793</v>
      </c>
      <c r="C2314" t="s">
        <v>5808</v>
      </c>
      <c r="D2314" t="s">
        <v>742</v>
      </c>
      <c r="F2314" s="108"/>
    </row>
    <row r="2315" spans="1:6" x14ac:dyDescent="0.55000000000000004">
      <c r="A2315" t="s">
        <v>5809</v>
      </c>
      <c r="B2315" s="108">
        <f t="shared" si="36"/>
        <v>3794</v>
      </c>
      <c r="C2315" t="s">
        <v>5810</v>
      </c>
      <c r="D2315" t="s">
        <v>742</v>
      </c>
      <c r="F2315" s="108"/>
    </row>
    <row r="2316" spans="1:6" x14ac:dyDescent="0.55000000000000004">
      <c r="A2316" t="s">
        <v>5811</v>
      </c>
      <c r="B2316" s="108">
        <f t="shared" si="36"/>
        <v>3795</v>
      </c>
      <c r="C2316" t="s">
        <v>5812</v>
      </c>
      <c r="D2316" t="s">
        <v>742</v>
      </c>
      <c r="F2316" s="108"/>
    </row>
    <row r="2317" spans="1:6" x14ac:dyDescent="0.55000000000000004">
      <c r="A2317" t="s">
        <v>5813</v>
      </c>
      <c r="B2317" s="108">
        <f t="shared" si="36"/>
        <v>3796</v>
      </c>
      <c r="C2317" t="s">
        <v>5814</v>
      </c>
      <c r="D2317" t="s">
        <v>742</v>
      </c>
      <c r="F2317" s="108"/>
    </row>
    <row r="2318" spans="1:6" x14ac:dyDescent="0.55000000000000004">
      <c r="A2318" t="s">
        <v>5815</v>
      </c>
      <c r="B2318" s="108">
        <f t="shared" si="36"/>
        <v>3800</v>
      </c>
      <c r="C2318" t="s">
        <v>5816</v>
      </c>
      <c r="D2318" t="s">
        <v>742</v>
      </c>
      <c r="F2318" s="108"/>
    </row>
    <row r="2319" spans="1:6" x14ac:dyDescent="0.55000000000000004">
      <c r="A2319" t="s">
        <v>5817</v>
      </c>
      <c r="B2319" s="108">
        <f t="shared" si="36"/>
        <v>3803</v>
      </c>
      <c r="C2319" t="s">
        <v>5818</v>
      </c>
      <c r="D2319" t="s">
        <v>742</v>
      </c>
      <c r="F2319" s="108"/>
    </row>
    <row r="2320" spans="1:6" x14ac:dyDescent="0.55000000000000004">
      <c r="A2320" t="s">
        <v>5819</v>
      </c>
      <c r="B2320" s="108">
        <f t="shared" si="36"/>
        <v>3805</v>
      </c>
      <c r="C2320" t="s">
        <v>5820</v>
      </c>
      <c r="D2320" t="s">
        <v>742</v>
      </c>
      <c r="F2320" s="108"/>
    </row>
    <row r="2321" spans="1:6" x14ac:dyDescent="0.55000000000000004">
      <c r="A2321" t="s">
        <v>5821</v>
      </c>
      <c r="B2321" s="108">
        <f t="shared" si="36"/>
        <v>3807</v>
      </c>
      <c r="C2321" t="s">
        <v>5822</v>
      </c>
      <c r="D2321" t="s">
        <v>742</v>
      </c>
      <c r="F2321" s="108"/>
    </row>
    <row r="2322" spans="1:6" x14ac:dyDescent="0.55000000000000004">
      <c r="A2322" t="s">
        <v>5823</v>
      </c>
      <c r="B2322" s="108">
        <f t="shared" si="36"/>
        <v>3810</v>
      </c>
      <c r="C2322" t="s">
        <v>5824</v>
      </c>
      <c r="D2322" t="s">
        <v>742</v>
      </c>
      <c r="F2322" s="108"/>
    </row>
    <row r="2323" spans="1:6" x14ac:dyDescent="0.55000000000000004">
      <c r="A2323" t="s">
        <v>5825</v>
      </c>
      <c r="B2323" s="108">
        <f t="shared" si="36"/>
        <v>3811</v>
      </c>
      <c r="C2323" t="s">
        <v>5826</v>
      </c>
      <c r="D2323" t="s">
        <v>742</v>
      </c>
      <c r="F2323" s="108"/>
    </row>
    <row r="2324" spans="1:6" x14ac:dyDescent="0.55000000000000004">
      <c r="A2324" t="s">
        <v>5827</v>
      </c>
      <c r="B2324" s="108">
        <f t="shared" si="36"/>
        <v>3812</v>
      </c>
      <c r="C2324" t="s">
        <v>5828</v>
      </c>
      <c r="D2324" t="s">
        <v>742</v>
      </c>
      <c r="F2324" s="108"/>
    </row>
    <row r="2325" spans="1:6" x14ac:dyDescent="0.55000000000000004">
      <c r="A2325" t="s">
        <v>5829</v>
      </c>
      <c r="B2325" s="108">
        <f t="shared" si="36"/>
        <v>3815</v>
      </c>
      <c r="C2325" t="s">
        <v>5830</v>
      </c>
      <c r="D2325" t="s">
        <v>742</v>
      </c>
      <c r="F2325" s="108"/>
    </row>
    <row r="2326" spans="1:6" x14ac:dyDescent="0.55000000000000004">
      <c r="A2326" t="s">
        <v>5831</v>
      </c>
      <c r="B2326" s="108">
        <f t="shared" si="36"/>
        <v>3816</v>
      </c>
      <c r="C2326" t="s">
        <v>5832</v>
      </c>
      <c r="D2326" t="s">
        <v>742</v>
      </c>
      <c r="F2326" s="108"/>
    </row>
    <row r="2327" spans="1:6" x14ac:dyDescent="0.55000000000000004">
      <c r="A2327" t="s">
        <v>5833</v>
      </c>
      <c r="B2327" s="108">
        <f t="shared" si="36"/>
        <v>3818</v>
      </c>
      <c r="C2327" t="s">
        <v>5834</v>
      </c>
      <c r="D2327" t="s">
        <v>742</v>
      </c>
      <c r="F2327" s="108"/>
    </row>
    <row r="2328" spans="1:6" x14ac:dyDescent="0.55000000000000004">
      <c r="A2328" t="s">
        <v>5835</v>
      </c>
      <c r="B2328" s="108">
        <f t="shared" si="36"/>
        <v>3820</v>
      </c>
      <c r="C2328" t="s">
        <v>5836</v>
      </c>
      <c r="D2328" t="s">
        <v>742</v>
      </c>
      <c r="F2328" s="108"/>
    </row>
    <row r="2329" spans="1:6" x14ac:dyDescent="0.55000000000000004">
      <c r="A2329" t="s">
        <v>5837</v>
      </c>
      <c r="B2329" s="108">
        <f t="shared" si="36"/>
        <v>3822</v>
      </c>
      <c r="C2329" t="s">
        <v>5838</v>
      </c>
      <c r="D2329" t="s">
        <v>742</v>
      </c>
      <c r="F2329" s="108"/>
    </row>
    <row r="2330" spans="1:6" x14ac:dyDescent="0.55000000000000004">
      <c r="A2330" t="s">
        <v>5839</v>
      </c>
      <c r="B2330" s="108">
        <f t="shared" si="36"/>
        <v>3823</v>
      </c>
      <c r="C2330" t="s">
        <v>5840</v>
      </c>
      <c r="D2330" t="s">
        <v>742</v>
      </c>
      <c r="F2330" s="108"/>
    </row>
    <row r="2331" spans="1:6" x14ac:dyDescent="0.55000000000000004">
      <c r="A2331" t="s">
        <v>5841</v>
      </c>
      <c r="B2331" s="108">
        <f t="shared" si="36"/>
        <v>3825</v>
      </c>
      <c r="C2331" t="s">
        <v>5842</v>
      </c>
      <c r="D2331" t="s">
        <v>742</v>
      </c>
      <c r="F2331" s="108"/>
    </row>
    <row r="2332" spans="1:6" x14ac:dyDescent="0.55000000000000004">
      <c r="A2332" t="s">
        <v>5843</v>
      </c>
      <c r="B2332" s="108">
        <f t="shared" si="36"/>
        <v>3827</v>
      </c>
      <c r="C2332" t="s">
        <v>5844</v>
      </c>
      <c r="D2332" t="s">
        <v>742</v>
      </c>
      <c r="F2332" s="108"/>
    </row>
    <row r="2333" spans="1:6" x14ac:dyDescent="0.55000000000000004">
      <c r="A2333" t="s">
        <v>5845</v>
      </c>
      <c r="B2333" s="108">
        <f t="shared" si="36"/>
        <v>3829</v>
      </c>
      <c r="C2333" t="s">
        <v>5846</v>
      </c>
      <c r="D2333" t="s">
        <v>742</v>
      </c>
      <c r="F2333" s="108"/>
    </row>
    <row r="2334" spans="1:6" x14ac:dyDescent="0.55000000000000004">
      <c r="A2334" t="s">
        <v>5847</v>
      </c>
      <c r="B2334" s="108">
        <f t="shared" si="36"/>
        <v>3830</v>
      </c>
      <c r="C2334" t="s">
        <v>5848</v>
      </c>
      <c r="D2334" t="s">
        <v>742</v>
      </c>
      <c r="F2334" s="108"/>
    </row>
    <row r="2335" spans="1:6" x14ac:dyDescent="0.55000000000000004">
      <c r="A2335" t="s">
        <v>5849</v>
      </c>
      <c r="B2335" s="108">
        <f t="shared" si="36"/>
        <v>3831</v>
      </c>
      <c r="C2335" t="s">
        <v>5850</v>
      </c>
      <c r="D2335" t="s">
        <v>742</v>
      </c>
      <c r="F2335" s="108"/>
    </row>
    <row r="2336" spans="1:6" x14ac:dyDescent="0.55000000000000004">
      <c r="A2336" t="s">
        <v>5851</v>
      </c>
      <c r="B2336" s="108">
        <f t="shared" si="36"/>
        <v>3834</v>
      </c>
      <c r="C2336" t="s">
        <v>5852</v>
      </c>
      <c r="D2336" t="s">
        <v>742</v>
      </c>
      <c r="F2336" s="108"/>
    </row>
    <row r="2337" spans="1:6" x14ac:dyDescent="0.55000000000000004">
      <c r="A2337" t="s">
        <v>5853</v>
      </c>
      <c r="B2337" s="108">
        <f t="shared" si="36"/>
        <v>3837</v>
      </c>
      <c r="C2337" t="s">
        <v>5854</v>
      </c>
      <c r="D2337" t="s">
        <v>742</v>
      </c>
      <c r="F2337" s="108"/>
    </row>
    <row r="2338" spans="1:6" x14ac:dyDescent="0.55000000000000004">
      <c r="A2338" t="s">
        <v>5855</v>
      </c>
      <c r="B2338" s="108">
        <f t="shared" si="36"/>
        <v>3839</v>
      </c>
      <c r="C2338" t="s">
        <v>5856</v>
      </c>
      <c r="D2338" t="s">
        <v>742</v>
      </c>
      <c r="F2338" s="108"/>
    </row>
    <row r="2339" spans="1:6" x14ac:dyDescent="0.55000000000000004">
      <c r="A2339" t="s">
        <v>5857</v>
      </c>
      <c r="B2339" s="108">
        <f t="shared" si="36"/>
        <v>3840</v>
      </c>
      <c r="C2339" t="s">
        <v>5858</v>
      </c>
      <c r="D2339" t="s">
        <v>742</v>
      </c>
      <c r="F2339" s="108"/>
    </row>
    <row r="2340" spans="1:6" x14ac:dyDescent="0.55000000000000004">
      <c r="A2340" t="s">
        <v>5859</v>
      </c>
      <c r="B2340" s="108">
        <f t="shared" si="36"/>
        <v>3842</v>
      </c>
      <c r="C2340" t="s">
        <v>5860</v>
      </c>
      <c r="D2340" t="s">
        <v>742</v>
      </c>
      <c r="F2340" s="108"/>
    </row>
    <row r="2341" spans="1:6" x14ac:dyDescent="0.55000000000000004">
      <c r="A2341" t="s">
        <v>5861</v>
      </c>
      <c r="B2341" s="108">
        <f t="shared" si="36"/>
        <v>3843</v>
      </c>
      <c r="C2341" t="s">
        <v>5862</v>
      </c>
      <c r="D2341" t="s">
        <v>742</v>
      </c>
      <c r="F2341" s="108"/>
    </row>
    <row r="2342" spans="1:6" x14ac:dyDescent="0.55000000000000004">
      <c r="A2342" t="s">
        <v>5863</v>
      </c>
      <c r="B2342" s="108">
        <f t="shared" si="36"/>
        <v>3844</v>
      </c>
      <c r="C2342" t="s">
        <v>5864</v>
      </c>
      <c r="D2342" t="s">
        <v>742</v>
      </c>
      <c r="F2342" s="108"/>
    </row>
    <row r="2343" spans="1:6" x14ac:dyDescent="0.55000000000000004">
      <c r="A2343" t="s">
        <v>5865</v>
      </c>
      <c r="B2343" s="108">
        <f t="shared" si="36"/>
        <v>3845</v>
      </c>
      <c r="C2343" t="s">
        <v>5866</v>
      </c>
      <c r="D2343" t="s">
        <v>742</v>
      </c>
      <c r="F2343" s="108"/>
    </row>
    <row r="2344" spans="1:6" x14ac:dyDescent="0.55000000000000004">
      <c r="A2344" t="s">
        <v>5867</v>
      </c>
      <c r="B2344" s="108">
        <f t="shared" si="36"/>
        <v>3846</v>
      </c>
      <c r="C2344" t="s">
        <v>5868</v>
      </c>
      <c r="D2344" t="s">
        <v>742</v>
      </c>
      <c r="F2344" s="108"/>
    </row>
    <row r="2345" spans="1:6" x14ac:dyDescent="0.55000000000000004">
      <c r="A2345" t="s">
        <v>5869</v>
      </c>
      <c r="B2345" s="108">
        <f t="shared" si="36"/>
        <v>3847</v>
      </c>
      <c r="C2345" t="s">
        <v>5870</v>
      </c>
      <c r="D2345" t="s">
        <v>742</v>
      </c>
      <c r="F2345" s="108"/>
    </row>
    <row r="2346" spans="1:6" x14ac:dyDescent="0.55000000000000004">
      <c r="A2346" t="s">
        <v>5871</v>
      </c>
      <c r="B2346" s="108">
        <f t="shared" si="36"/>
        <v>3848</v>
      </c>
      <c r="C2346" t="s">
        <v>5872</v>
      </c>
      <c r="D2346" t="s">
        <v>742</v>
      </c>
      <c r="F2346" s="108"/>
    </row>
    <row r="2347" spans="1:6" x14ac:dyDescent="0.55000000000000004">
      <c r="A2347" t="s">
        <v>5873</v>
      </c>
      <c r="B2347" s="108">
        <f t="shared" si="36"/>
        <v>3850</v>
      </c>
      <c r="C2347" t="s">
        <v>5874</v>
      </c>
      <c r="D2347" t="s">
        <v>742</v>
      </c>
      <c r="F2347" s="108"/>
    </row>
    <row r="2348" spans="1:6" x14ac:dyDescent="0.55000000000000004">
      <c r="A2348" t="s">
        <v>5875</v>
      </c>
      <c r="B2348" s="108">
        <f t="shared" si="36"/>
        <v>3852</v>
      </c>
      <c r="C2348" t="s">
        <v>5876</v>
      </c>
      <c r="D2348" t="s">
        <v>742</v>
      </c>
      <c r="F2348" s="108"/>
    </row>
    <row r="2349" spans="1:6" x14ac:dyDescent="0.55000000000000004">
      <c r="A2349" t="s">
        <v>5877</v>
      </c>
      <c r="B2349" s="108">
        <f t="shared" si="36"/>
        <v>3853</v>
      </c>
      <c r="C2349" t="s">
        <v>5878</v>
      </c>
      <c r="D2349" t="s">
        <v>742</v>
      </c>
      <c r="F2349" s="108"/>
    </row>
    <row r="2350" spans="1:6" x14ac:dyDescent="0.55000000000000004">
      <c r="A2350" t="s">
        <v>5879</v>
      </c>
      <c r="B2350" s="108">
        <f t="shared" si="36"/>
        <v>3857</v>
      </c>
      <c r="C2350" t="s">
        <v>5880</v>
      </c>
      <c r="D2350" t="s">
        <v>742</v>
      </c>
      <c r="F2350" s="108"/>
    </row>
    <row r="2351" spans="1:6" x14ac:dyDescent="0.55000000000000004">
      <c r="A2351" t="s">
        <v>5881</v>
      </c>
      <c r="B2351" s="108">
        <f t="shared" si="36"/>
        <v>3860</v>
      </c>
      <c r="C2351" t="s">
        <v>5882</v>
      </c>
      <c r="D2351" t="s">
        <v>742</v>
      </c>
      <c r="F2351" s="108"/>
    </row>
    <row r="2352" spans="1:6" x14ac:dyDescent="0.55000000000000004">
      <c r="A2352" t="s">
        <v>5883</v>
      </c>
      <c r="B2352" s="108">
        <f t="shared" si="36"/>
        <v>3861</v>
      </c>
      <c r="C2352" t="s">
        <v>5884</v>
      </c>
      <c r="D2352" t="s">
        <v>742</v>
      </c>
      <c r="F2352" s="108"/>
    </row>
    <row r="2353" spans="1:6" x14ac:dyDescent="0.55000000000000004">
      <c r="A2353" t="s">
        <v>5885</v>
      </c>
      <c r="B2353" s="108">
        <f t="shared" si="36"/>
        <v>3863</v>
      </c>
      <c r="C2353" t="s">
        <v>5886</v>
      </c>
      <c r="D2353" t="s">
        <v>742</v>
      </c>
      <c r="F2353" s="108"/>
    </row>
    <row r="2354" spans="1:6" x14ac:dyDescent="0.55000000000000004">
      <c r="A2354" t="s">
        <v>5887</v>
      </c>
      <c r="B2354" s="108">
        <f t="shared" si="36"/>
        <v>3865</v>
      </c>
      <c r="C2354" t="s">
        <v>5888</v>
      </c>
      <c r="D2354" t="s">
        <v>742</v>
      </c>
      <c r="F2354" s="108"/>
    </row>
    <row r="2355" spans="1:6" x14ac:dyDescent="0.55000000000000004">
      <c r="A2355" t="s">
        <v>5889</v>
      </c>
      <c r="B2355" s="108">
        <f t="shared" si="36"/>
        <v>3866</v>
      </c>
      <c r="C2355" t="s">
        <v>5890</v>
      </c>
      <c r="D2355" t="s">
        <v>742</v>
      </c>
      <c r="F2355" s="108"/>
    </row>
    <row r="2356" spans="1:6" x14ac:dyDescent="0.55000000000000004">
      <c r="A2356" t="s">
        <v>5891</v>
      </c>
      <c r="B2356" s="108">
        <f t="shared" si="36"/>
        <v>3868</v>
      </c>
      <c r="C2356" t="s">
        <v>5892</v>
      </c>
      <c r="D2356" t="s">
        <v>742</v>
      </c>
      <c r="F2356" s="108"/>
    </row>
    <row r="2357" spans="1:6" x14ac:dyDescent="0.55000000000000004">
      <c r="A2357" t="s">
        <v>5893</v>
      </c>
      <c r="B2357" s="108">
        <f t="shared" si="36"/>
        <v>3870</v>
      </c>
      <c r="C2357" t="s">
        <v>5894</v>
      </c>
      <c r="D2357" t="s">
        <v>742</v>
      </c>
      <c r="F2357" s="108"/>
    </row>
    <row r="2358" spans="1:6" x14ac:dyDescent="0.55000000000000004">
      <c r="A2358" t="s">
        <v>5895</v>
      </c>
      <c r="B2358" s="108">
        <f t="shared" si="36"/>
        <v>3873</v>
      </c>
      <c r="C2358" t="s">
        <v>5896</v>
      </c>
      <c r="D2358" t="s">
        <v>742</v>
      </c>
      <c r="F2358" s="108"/>
    </row>
    <row r="2359" spans="1:6" x14ac:dyDescent="0.55000000000000004">
      <c r="A2359" t="s">
        <v>5897</v>
      </c>
      <c r="B2359" s="108">
        <f t="shared" si="36"/>
        <v>3874</v>
      </c>
      <c r="C2359" t="s">
        <v>5898</v>
      </c>
      <c r="D2359" t="s">
        <v>742</v>
      </c>
      <c r="F2359" s="108"/>
    </row>
    <row r="2360" spans="1:6" x14ac:dyDescent="0.55000000000000004">
      <c r="A2360" t="s">
        <v>5899</v>
      </c>
      <c r="B2360" s="108">
        <f t="shared" si="36"/>
        <v>3875</v>
      </c>
      <c r="C2360" t="s">
        <v>5900</v>
      </c>
      <c r="D2360" t="s">
        <v>742</v>
      </c>
      <c r="F2360" s="108"/>
    </row>
    <row r="2361" spans="1:6" x14ac:dyDescent="0.55000000000000004">
      <c r="A2361" t="s">
        <v>5901</v>
      </c>
      <c r="B2361" s="108">
        <f t="shared" si="36"/>
        <v>3878</v>
      </c>
      <c r="C2361" t="s">
        <v>5902</v>
      </c>
      <c r="D2361" t="s">
        <v>742</v>
      </c>
      <c r="F2361" s="108"/>
    </row>
    <row r="2362" spans="1:6" x14ac:dyDescent="0.55000000000000004">
      <c r="A2362" t="s">
        <v>5903</v>
      </c>
      <c r="B2362" s="108">
        <f t="shared" si="36"/>
        <v>3879</v>
      </c>
      <c r="C2362" t="s">
        <v>5904</v>
      </c>
      <c r="D2362" t="s">
        <v>742</v>
      </c>
      <c r="F2362" s="108"/>
    </row>
    <row r="2363" spans="1:6" x14ac:dyDescent="0.55000000000000004">
      <c r="A2363" t="s">
        <v>5905</v>
      </c>
      <c r="B2363" s="108">
        <f t="shared" si="36"/>
        <v>3880</v>
      </c>
      <c r="C2363" t="s">
        <v>5906</v>
      </c>
      <c r="D2363" t="s">
        <v>742</v>
      </c>
      <c r="F2363" s="108"/>
    </row>
    <row r="2364" spans="1:6" x14ac:dyDescent="0.55000000000000004">
      <c r="A2364" t="s">
        <v>5907</v>
      </c>
      <c r="B2364" s="108">
        <f t="shared" si="36"/>
        <v>3888</v>
      </c>
      <c r="C2364" t="s">
        <v>5908</v>
      </c>
      <c r="D2364" t="s">
        <v>742</v>
      </c>
      <c r="F2364" s="108"/>
    </row>
    <row r="2365" spans="1:6" x14ac:dyDescent="0.55000000000000004">
      <c r="A2365" t="s">
        <v>5909</v>
      </c>
      <c r="B2365" s="108">
        <f t="shared" si="36"/>
        <v>3889</v>
      </c>
      <c r="C2365" t="s">
        <v>5910</v>
      </c>
      <c r="D2365" t="s">
        <v>742</v>
      </c>
      <c r="F2365" s="108"/>
    </row>
    <row r="2366" spans="1:6" x14ac:dyDescent="0.55000000000000004">
      <c r="A2366" t="s">
        <v>5911</v>
      </c>
      <c r="B2366" s="108">
        <f t="shared" si="36"/>
        <v>3890</v>
      </c>
      <c r="C2366" t="s">
        <v>5912</v>
      </c>
      <c r="D2366" t="s">
        <v>742</v>
      </c>
      <c r="F2366" s="108"/>
    </row>
    <row r="2367" spans="1:6" x14ac:dyDescent="0.55000000000000004">
      <c r="A2367" t="s">
        <v>5913</v>
      </c>
      <c r="B2367" s="108">
        <f t="shared" si="36"/>
        <v>3891</v>
      </c>
      <c r="C2367" t="s">
        <v>5914</v>
      </c>
      <c r="D2367" t="s">
        <v>742</v>
      </c>
      <c r="F2367" s="108"/>
    </row>
    <row r="2368" spans="1:6" x14ac:dyDescent="0.55000000000000004">
      <c r="A2368" t="s">
        <v>5915</v>
      </c>
      <c r="B2368" s="108">
        <f t="shared" si="36"/>
        <v>3893</v>
      </c>
      <c r="C2368" t="s">
        <v>5916</v>
      </c>
      <c r="D2368" t="s">
        <v>742</v>
      </c>
      <c r="F2368" s="108"/>
    </row>
    <row r="2369" spans="1:6" x14ac:dyDescent="0.55000000000000004">
      <c r="A2369" t="s">
        <v>5917</v>
      </c>
      <c r="B2369" s="108">
        <f t="shared" si="36"/>
        <v>3898</v>
      </c>
      <c r="C2369" t="s">
        <v>5918</v>
      </c>
      <c r="D2369" t="s">
        <v>742</v>
      </c>
      <c r="F2369" s="108"/>
    </row>
    <row r="2370" spans="1:6" x14ac:dyDescent="0.55000000000000004">
      <c r="A2370" t="s">
        <v>5919</v>
      </c>
      <c r="B2370" s="108">
        <f t="shared" si="36"/>
        <v>3899</v>
      </c>
      <c r="C2370" t="s">
        <v>5920</v>
      </c>
      <c r="D2370" t="s">
        <v>742</v>
      </c>
      <c r="F2370" s="108"/>
    </row>
    <row r="2371" spans="1:6" x14ac:dyDescent="0.55000000000000004">
      <c r="A2371" t="s">
        <v>5921</v>
      </c>
      <c r="B2371" s="108">
        <f t="shared" ref="B2371:B2434" si="37">VALUE(RIGHT(A2371,4))</f>
        <v>3901</v>
      </c>
      <c r="C2371" t="s">
        <v>5922</v>
      </c>
      <c r="D2371" t="s">
        <v>742</v>
      </c>
      <c r="F2371" s="108"/>
    </row>
    <row r="2372" spans="1:6" x14ac:dyDescent="0.55000000000000004">
      <c r="A2372" t="s">
        <v>5923</v>
      </c>
      <c r="B2372" s="108">
        <f t="shared" si="37"/>
        <v>3902</v>
      </c>
      <c r="C2372" t="s">
        <v>5924</v>
      </c>
      <c r="D2372" t="s">
        <v>742</v>
      </c>
      <c r="F2372" s="108"/>
    </row>
    <row r="2373" spans="1:6" x14ac:dyDescent="0.55000000000000004">
      <c r="A2373" t="s">
        <v>5925</v>
      </c>
      <c r="B2373" s="108">
        <f t="shared" si="37"/>
        <v>3906</v>
      </c>
      <c r="C2373" t="s">
        <v>5926</v>
      </c>
      <c r="D2373" t="s">
        <v>742</v>
      </c>
      <c r="F2373" s="108"/>
    </row>
    <row r="2374" spans="1:6" x14ac:dyDescent="0.55000000000000004">
      <c r="A2374" t="s">
        <v>5927</v>
      </c>
      <c r="B2374" s="108">
        <f t="shared" si="37"/>
        <v>3909</v>
      </c>
      <c r="C2374" t="s">
        <v>5928</v>
      </c>
      <c r="D2374" t="s">
        <v>742</v>
      </c>
      <c r="F2374" s="108"/>
    </row>
    <row r="2375" spans="1:6" x14ac:dyDescent="0.55000000000000004">
      <c r="A2375" t="s">
        <v>5929</v>
      </c>
      <c r="B2375" s="108">
        <f t="shared" si="37"/>
        <v>3910</v>
      </c>
      <c r="C2375" t="s">
        <v>5930</v>
      </c>
      <c r="D2375" t="s">
        <v>742</v>
      </c>
      <c r="F2375" s="108"/>
    </row>
    <row r="2376" spans="1:6" x14ac:dyDescent="0.55000000000000004">
      <c r="A2376" t="s">
        <v>5931</v>
      </c>
      <c r="B2376" s="108">
        <f t="shared" si="37"/>
        <v>3911</v>
      </c>
      <c r="C2376" t="s">
        <v>5932</v>
      </c>
      <c r="D2376" t="s">
        <v>742</v>
      </c>
      <c r="F2376" s="108"/>
    </row>
    <row r="2377" spans="1:6" x14ac:dyDescent="0.55000000000000004">
      <c r="A2377" t="s">
        <v>5933</v>
      </c>
      <c r="B2377" s="108">
        <f t="shared" si="37"/>
        <v>3914</v>
      </c>
      <c r="C2377" t="s">
        <v>5934</v>
      </c>
      <c r="D2377" t="s">
        <v>742</v>
      </c>
      <c r="F2377" s="108"/>
    </row>
    <row r="2378" spans="1:6" x14ac:dyDescent="0.55000000000000004">
      <c r="A2378" t="s">
        <v>5935</v>
      </c>
      <c r="B2378" s="108">
        <f t="shared" si="37"/>
        <v>3915</v>
      </c>
      <c r="C2378" t="s">
        <v>5936</v>
      </c>
      <c r="D2378" t="s">
        <v>742</v>
      </c>
      <c r="F2378" s="108"/>
    </row>
    <row r="2379" spans="1:6" x14ac:dyDescent="0.55000000000000004">
      <c r="A2379" t="s">
        <v>5937</v>
      </c>
      <c r="B2379" s="108">
        <f t="shared" si="37"/>
        <v>3916</v>
      </c>
      <c r="C2379" t="s">
        <v>5938</v>
      </c>
      <c r="D2379" t="s">
        <v>742</v>
      </c>
      <c r="F2379" s="108"/>
    </row>
    <row r="2380" spans="1:6" x14ac:dyDescent="0.55000000000000004">
      <c r="A2380" t="s">
        <v>5939</v>
      </c>
      <c r="B2380" s="108">
        <f t="shared" si="37"/>
        <v>3917</v>
      </c>
      <c r="C2380" t="s">
        <v>5940</v>
      </c>
      <c r="D2380" t="s">
        <v>742</v>
      </c>
      <c r="F2380" s="108"/>
    </row>
    <row r="2381" spans="1:6" x14ac:dyDescent="0.55000000000000004">
      <c r="A2381" t="s">
        <v>5941</v>
      </c>
      <c r="B2381" s="108">
        <f t="shared" si="37"/>
        <v>3918</v>
      </c>
      <c r="C2381" t="s">
        <v>5942</v>
      </c>
      <c r="D2381" t="s">
        <v>742</v>
      </c>
      <c r="F2381" s="108"/>
    </row>
    <row r="2382" spans="1:6" x14ac:dyDescent="0.55000000000000004">
      <c r="A2382" t="s">
        <v>5943</v>
      </c>
      <c r="B2382" s="108">
        <f t="shared" si="37"/>
        <v>3919</v>
      </c>
      <c r="C2382" t="s">
        <v>5944</v>
      </c>
      <c r="D2382" t="s">
        <v>742</v>
      </c>
      <c r="F2382" s="108"/>
    </row>
    <row r="2383" spans="1:6" x14ac:dyDescent="0.55000000000000004">
      <c r="A2383" t="s">
        <v>5945</v>
      </c>
      <c r="B2383" s="108">
        <f t="shared" si="37"/>
        <v>3925</v>
      </c>
      <c r="C2383" t="s">
        <v>5946</v>
      </c>
      <c r="D2383" t="s">
        <v>742</v>
      </c>
      <c r="F2383" s="108"/>
    </row>
    <row r="2384" spans="1:6" x14ac:dyDescent="0.55000000000000004">
      <c r="A2384" t="s">
        <v>5947</v>
      </c>
      <c r="B2384" s="108">
        <f t="shared" si="37"/>
        <v>3926</v>
      </c>
      <c r="C2384" t="s">
        <v>5948</v>
      </c>
      <c r="D2384" t="s">
        <v>742</v>
      </c>
      <c r="F2384" s="108"/>
    </row>
    <row r="2385" spans="1:6" x14ac:dyDescent="0.55000000000000004">
      <c r="A2385" t="s">
        <v>5949</v>
      </c>
      <c r="B2385" s="108">
        <f t="shared" si="37"/>
        <v>3928</v>
      </c>
      <c r="C2385" t="s">
        <v>5950</v>
      </c>
      <c r="D2385" t="s">
        <v>742</v>
      </c>
      <c r="F2385" s="108"/>
    </row>
    <row r="2386" spans="1:6" x14ac:dyDescent="0.55000000000000004">
      <c r="A2386" t="s">
        <v>5951</v>
      </c>
      <c r="B2386" s="108">
        <f t="shared" si="37"/>
        <v>3929</v>
      </c>
      <c r="C2386" t="s">
        <v>5952</v>
      </c>
      <c r="D2386" t="s">
        <v>742</v>
      </c>
      <c r="F2386" s="108"/>
    </row>
    <row r="2387" spans="1:6" x14ac:dyDescent="0.55000000000000004">
      <c r="A2387" t="s">
        <v>5953</v>
      </c>
      <c r="B2387" s="108">
        <f t="shared" si="37"/>
        <v>3930</v>
      </c>
      <c r="C2387" t="s">
        <v>5954</v>
      </c>
      <c r="D2387" t="s">
        <v>742</v>
      </c>
      <c r="F2387" s="108"/>
    </row>
    <row r="2388" spans="1:6" x14ac:dyDescent="0.55000000000000004">
      <c r="A2388" t="s">
        <v>5955</v>
      </c>
      <c r="B2388" s="108">
        <f t="shared" si="37"/>
        <v>3931</v>
      </c>
      <c r="C2388" t="s">
        <v>5956</v>
      </c>
      <c r="D2388" t="s">
        <v>742</v>
      </c>
      <c r="F2388" s="108"/>
    </row>
    <row r="2389" spans="1:6" x14ac:dyDescent="0.55000000000000004">
      <c r="A2389" t="s">
        <v>5957</v>
      </c>
      <c r="B2389" s="108">
        <f t="shared" si="37"/>
        <v>3932</v>
      </c>
      <c r="C2389" t="s">
        <v>5958</v>
      </c>
      <c r="D2389" t="s">
        <v>742</v>
      </c>
      <c r="F2389" s="108"/>
    </row>
    <row r="2390" spans="1:6" x14ac:dyDescent="0.55000000000000004">
      <c r="A2390" t="s">
        <v>5959</v>
      </c>
      <c r="B2390" s="108">
        <f t="shared" si="37"/>
        <v>3933</v>
      </c>
      <c r="C2390" t="s">
        <v>5960</v>
      </c>
      <c r="D2390" t="s">
        <v>742</v>
      </c>
      <c r="F2390" s="108"/>
    </row>
    <row r="2391" spans="1:6" x14ac:dyDescent="0.55000000000000004">
      <c r="A2391" t="s">
        <v>5961</v>
      </c>
      <c r="B2391" s="108">
        <f t="shared" si="37"/>
        <v>3937</v>
      </c>
      <c r="C2391" t="s">
        <v>5962</v>
      </c>
      <c r="D2391" t="s">
        <v>742</v>
      </c>
      <c r="F2391" s="108"/>
    </row>
    <row r="2392" spans="1:6" x14ac:dyDescent="0.55000000000000004">
      <c r="A2392" t="s">
        <v>5963</v>
      </c>
      <c r="B2392" s="108">
        <f t="shared" si="37"/>
        <v>3940</v>
      </c>
      <c r="C2392" t="s">
        <v>5964</v>
      </c>
      <c r="D2392" t="s">
        <v>742</v>
      </c>
      <c r="F2392" s="108"/>
    </row>
    <row r="2393" spans="1:6" x14ac:dyDescent="0.55000000000000004">
      <c r="A2393" t="s">
        <v>5965</v>
      </c>
      <c r="B2393" s="108">
        <f t="shared" si="37"/>
        <v>3944</v>
      </c>
      <c r="C2393" t="s">
        <v>5966</v>
      </c>
      <c r="D2393" t="s">
        <v>742</v>
      </c>
      <c r="F2393" s="108"/>
    </row>
    <row r="2394" spans="1:6" x14ac:dyDescent="0.55000000000000004">
      <c r="A2394" t="s">
        <v>5967</v>
      </c>
      <c r="B2394" s="108">
        <f t="shared" si="37"/>
        <v>3948</v>
      </c>
      <c r="C2394" t="s">
        <v>5968</v>
      </c>
      <c r="D2394" t="s">
        <v>742</v>
      </c>
      <c r="F2394" s="108"/>
    </row>
    <row r="2395" spans="1:6" x14ac:dyDescent="0.55000000000000004">
      <c r="A2395" t="s">
        <v>5969</v>
      </c>
      <c r="B2395" s="108">
        <f t="shared" si="37"/>
        <v>3949</v>
      </c>
      <c r="C2395" t="s">
        <v>5970</v>
      </c>
      <c r="D2395" t="s">
        <v>742</v>
      </c>
      <c r="F2395" s="108"/>
    </row>
    <row r="2396" spans="1:6" x14ac:dyDescent="0.55000000000000004">
      <c r="A2396" t="s">
        <v>5971</v>
      </c>
      <c r="B2396" s="108">
        <f t="shared" si="37"/>
        <v>3950</v>
      </c>
      <c r="C2396" t="s">
        <v>5972</v>
      </c>
      <c r="D2396" t="s">
        <v>742</v>
      </c>
      <c r="F2396" s="108"/>
    </row>
    <row r="2397" spans="1:6" x14ac:dyDescent="0.55000000000000004">
      <c r="A2397" t="s">
        <v>5973</v>
      </c>
      <c r="B2397" s="108">
        <f t="shared" si="37"/>
        <v>3952</v>
      </c>
      <c r="C2397" t="s">
        <v>5974</v>
      </c>
      <c r="D2397" t="s">
        <v>742</v>
      </c>
      <c r="F2397" s="108"/>
    </row>
    <row r="2398" spans="1:6" x14ac:dyDescent="0.55000000000000004">
      <c r="A2398" t="s">
        <v>5975</v>
      </c>
      <c r="B2398" s="108">
        <f t="shared" si="37"/>
        <v>3956</v>
      </c>
      <c r="C2398" t="s">
        <v>5976</v>
      </c>
      <c r="D2398" t="s">
        <v>742</v>
      </c>
      <c r="F2398" s="108"/>
    </row>
    <row r="2399" spans="1:6" x14ac:dyDescent="0.55000000000000004">
      <c r="A2399" t="s">
        <v>5977</v>
      </c>
      <c r="B2399" s="108">
        <f t="shared" si="37"/>
        <v>3960</v>
      </c>
      <c r="C2399" t="s">
        <v>5978</v>
      </c>
      <c r="D2399" t="s">
        <v>742</v>
      </c>
      <c r="F2399" s="108"/>
    </row>
    <row r="2400" spans="1:6" x14ac:dyDescent="0.55000000000000004">
      <c r="A2400" t="s">
        <v>5979</v>
      </c>
      <c r="B2400" s="108">
        <f t="shared" si="37"/>
        <v>3961</v>
      </c>
      <c r="C2400" t="s">
        <v>5980</v>
      </c>
      <c r="D2400" t="s">
        <v>742</v>
      </c>
      <c r="F2400" s="108"/>
    </row>
    <row r="2401" spans="1:6" x14ac:dyDescent="0.55000000000000004">
      <c r="A2401" t="s">
        <v>5981</v>
      </c>
      <c r="B2401" s="108">
        <f t="shared" si="37"/>
        <v>3963</v>
      </c>
      <c r="C2401" t="s">
        <v>5982</v>
      </c>
      <c r="D2401" t="s">
        <v>742</v>
      </c>
      <c r="F2401" s="108"/>
    </row>
    <row r="2402" spans="1:6" x14ac:dyDescent="0.55000000000000004">
      <c r="A2402" t="s">
        <v>5983</v>
      </c>
      <c r="B2402" s="108">
        <f t="shared" si="37"/>
        <v>3964</v>
      </c>
      <c r="C2402" t="s">
        <v>5984</v>
      </c>
      <c r="D2402" t="s">
        <v>742</v>
      </c>
      <c r="F2402" s="108"/>
    </row>
    <row r="2403" spans="1:6" x14ac:dyDescent="0.55000000000000004">
      <c r="A2403" t="s">
        <v>5985</v>
      </c>
      <c r="B2403" s="108">
        <f t="shared" si="37"/>
        <v>3966</v>
      </c>
      <c r="C2403" t="s">
        <v>5986</v>
      </c>
      <c r="D2403" t="s">
        <v>742</v>
      </c>
      <c r="F2403" s="108"/>
    </row>
    <row r="2404" spans="1:6" x14ac:dyDescent="0.55000000000000004">
      <c r="A2404" t="s">
        <v>5987</v>
      </c>
      <c r="B2404" s="108">
        <f t="shared" si="37"/>
        <v>3967</v>
      </c>
      <c r="C2404" t="s">
        <v>5988</v>
      </c>
      <c r="D2404" t="s">
        <v>742</v>
      </c>
      <c r="F2404" s="108"/>
    </row>
    <row r="2405" spans="1:6" x14ac:dyDescent="0.55000000000000004">
      <c r="A2405" t="s">
        <v>5989</v>
      </c>
      <c r="B2405" s="108">
        <f t="shared" si="37"/>
        <v>3969</v>
      </c>
      <c r="C2405" t="s">
        <v>5990</v>
      </c>
      <c r="D2405" t="s">
        <v>742</v>
      </c>
      <c r="F2405" s="108"/>
    </row>
    <row r="2406" spans="1:6" x14ac:dyDescent="0.55000000000000004">
      <c r="A2406" t="s">
        <v>5991</v>
      </c>
      <c r="B2406" s="108">
        <f t="shared" si="37"/>
        <v>3971</v>
      </c>
      <c r="C2406" t="s">
        <v>5992</v>
      </c>
      <c r="D2406" t="s">
        <v>742</v>
      </c>
      <c r="F2406" s="108"/>
    </row>
    <row r="2407" spans="1:6" x14ac:dyDescent="0.55000000000000004">
      <c r="A2407" t="s">
        <v>5993</v>
      </c>
      <c r="B2407" s="108">
        <f t="shared" si="37"/>
        <v>3972</v>
      </c>
      <c r="C2407" t="s">
        <v>5994</v>
      </c>
      <c r="D2407" t="s">
        <v>742</v>
      </c>
      <c r="F2407" s="108"/>
    </row>
    <row r="2408" spans="1:6" x14ac:dyDescent="0.55000000000000004">
      <c r="A2408" t="s">
        <v>5995</v>
      </c>
      <c r="B2408" s="108">
        <f t="shared" si="37"/>
        <v>3974</v>
      </c>
      <c r="C2408" t="s">
        <v>5996</v>
      </c>
      <c r="D2408" t="s">
        <v>742</v>
      </c>
      <c r="F2408" s="108"/>
    </row>
    <row r="2409" spans="1:6" x14ac:dyDescent="0.55000000000000004">
      <c r="A2409" t="s">
        <v>5997</v>
      </c>
      <c r="B2409" s="108">
        <f t="shared" si="37"/>
        <v>3975</v>
      </c>
      <c r="C2409" t="s">
        <v>5998</v>
      </c>
      <c r="D2409" t="s">
        <v>742</v>
      </c>
      <c r="F2409" s="108"/>
    </row>
    <row r="2410" spans="1:6" x14ac:dyDescent="0.55000000000000004">
      <c r="A2410" t="s">
        <v>5999</v>
      </c>
      <c r="B2410" s="108">
        <f t="shared" si="37"/>
        <v>3976</v>
      </c>
      <c r="C2410" t="s">
        <v>6000</v>
      </c>
      <c r="D2410" t="s">
        <v>742</v>
      </c>
      <c r="F2410" s="108"/>
    </row>
    <row r="2411" spans="1:6" x14ac:dyDescent="0.55000000000000004">
      <c r="A2411" t="s">
        <v>6001</v>
      </c>
      <c r="B2411" s="108">
        <f t="shared" si="37"/>
        <v>3978</v>
      </c>
      <c r="C2411" t="s">
        <v>6002</v>
      </c>
      <c r="D2411" t="s">
        <v>742</v>
      </c>
      <c r="F2411" s="108"/>
    </row>
    <row r="2412" spans="1:6" x14ac:dyDescent="0.55000000000000004">
      <c r="A2412" t="s">
        <v>6003</v>
      </c>
      <c r="B2412" s="108">
        <f t="shared" si="37"/>
        <v>3980</v>
      </c>
      <c r="C2412" t="s">
        <v>6004</v>
      </c>
      <c r="D2412" t="s">
        <v>742</v>
      </c>
      <c r="F2412" s="108"/>
    </row>
    <row r="2413" spans="1:6" x14ac:dyDescent="0.55000000000000004">
      <c r="A2413" t="s">
        <v>6005</v>
      </c>
      <c r="B2413" s="108">
        <f t="shared" si="37"/>
        <v>3983</v>
      </c>
      <c r="C2413" t="s">
        <v>6006</v>
      </c>
      <c r="D2413" t="s">
        <v>742</v>
      </c>
      <c r="F2413" s="108"/>
    </row>
    <row r="2414" spans="1:6" x14ac:dyDescent="0.55000000000000004">
      <c r="A2414" t="s">
        <v>6007</v>
      </c>
      <c r="B2414" s="108">
        <f t="shared" si="37"/>
        <v>3984</v>
      </c>
      <c r="C2414" t="s">
        <v>6008</v>
      </c>
      <c r="D2414" t="s">
        <v>742</v>
      </c>
      <c r="F2414" s="108"/>
    </row>
    <row r="2415" spans="1:6" x14ac:dyDescent="0.55000000000000004">
      <c r="A2415" t="s">
        <v>6009</v>
      </c>
      <c r="B2415" s="108">
        <f t="shared" si="37"/>
        <v>3985</v>
      </c>
      <c r="C2415" t="s">
        <v>6010</v>
      </c>
      <c r="D2415" t="s">
        <v>742</v>
      </c>
      <c r="F2415" s="108"/>
    </row>
    <row r="2416" spans="1:6" x14ac:dyDescent="0.55000000000000004">
      <c r="A2416" t="s">
        <v>6011</v>
      </c>
      <c r="B2416" s="108">
        <f t="shared" si="37"/>
        <v>3987</v>
      </c>
      <c r="C2416" t="s">
        <v>6012</v>
      </c>
      <c r="D2416" t="s">
        <v>742</v>
      </c>
      <c r="F2416" s="108"/>
    </row>
    <row r="2417" spans="1:6" x14ac:dyDescent="0.55000000000000004">
      <c r="A2417" t="s">
        <v>6013</v>
      </c>
      <c r="B2417" s="108">
        <f t="shared" si="37"/>
        <v>3989</v>
      </c>
      <c r="C2417" t="s">
        <v>6014</v>
      </c>
      <c r="D2417" t="s">
        <v>742</v>
      </c>
      <c r="F2417" s="108"/>
    </row>
    <row r="2418" spans="1:6" x14ac:dyDescent="0.55000000000000004">
      <c r="A2418" t="s">
        <v>6015</v>
      </c>
      <c r="B2418" s="108">
        <f t="shared" si="37"/>
        <v>3990</v>
      </c>
      <c r="C2418" t="s">
        <v>6016</v>
      </c>
      <c r="D2418" t="s">
        <v>742</v>
      </c>
      <c r="F2418" s="108"/>
    </row>
    <row r="2419" spans="1:6" x14ac:dyDescent="0.55000000000000004">
      <c r="A2419" t="s">
        <v>6017</v>
      </c>
      <c r="B2419" s="108">
        <f t="shared" si="37"/>
        <v>3991</v>
      </c>
      <c r="C2419" t="s">
        <v>6018</v>
      </c>
      <c r="D2419" t="s">
        <v>742</v>
      </c>
      <c r="F2419" s="108"/>
    </row>
    <row r="2420" spans="1:6" x14ac:dyDescent="0.55000000000000004">
      <c r="A2420" t="s">
        <v>6019</v>
      </c>
      <c r="B2420" s="108">
        <f t="shared" si="37"/>
        <v>3994</v>
      </c>
      <c r="C2420" t="s">
        <v>6020</v>
      </c>
      <c r="D2420" t="s">
        <v>742</v>
      </c>
      <c r="F2420" s="108"/>
    </row>
    <row r="2421" spans="1:6" x14ac:dyDescent="0.55000000000000004">
      <c r="A2421" t="s">
        <v>6021</v>
      </c>
      <c r="B2421" s="108">
        <f t="shared" si="37"/>
        <v>3995</v>
      </c>
      <c r="C2421" t="s">
        <v>6022</v>
      </c>
      <c r="D2421" t="s">
        <v>742</v>
      </c>
      <c r="F2421" s="108"/>
    </row>
    <row r="2422" spans="1:6" x14ac:dyDescent="0.55000000000000004">
      <c r="A2422" t="s">
        <v>6023</v>
      </c>
      <c r="B2422" s="108">
        <f t="shared" si="37"/>
        <v>3996</v>
      </c>
      <c r="C2422" t="s">
        <v>6024</v>
      </c>
      <c r="D2422" t="s">
        <v>742</v>
      </c>
      <c r="F2422" s="108"/>
    </row>
    <row r="2423" spans="1:6" x14ac:dyDescent="0.55000000000000004">
      <c r="A2423" t="s">
        <v>6025</v>
      </c>
      <c r="B2423" s="108">
        <f t="shared" si="37"/>
        <v>4003</v>
      </c>
      <c r="C2423" t="s">
        <v>6026</v>
      </c>
      <c r="D2423" t="s">
        <v>742</v>
      </c>
      <c r="F2423" s="108"/>
    </row>
    <row r="2424" spans="1:6" x14ac:dyDescent="0.55000000000000004">
      <c r="A2424" t="s">
        <v>6027</v>
      </c>
      <c r="B2424" s="108">
        <f t="shared" si="37"/>
        <v>4004</v>
      </c>
      <c r="C2424" t="s">
        <v>6028</v>
      </c>
      <c r="D2424" t="s">
        <v>742</v>
      </c>
      <c r="F2424" s="108"/>
    </row>
    <row r="2425" spans="1:6" x14ac:dyDescent="0.55000000000000004">
      <c r="A2425" t="s">
        <v>6029</v>
      </c>
      <c r="B2425" s="108">
        <f t="shared" si="37"/>
        <v>4006</v>
      </c>
      <c r="C2425" t="s">
        <v>6030</v>
      </c>
      <c r="D2425" t="s">
        <v>742</v>
      </c>
      <c r="F2425" s="108"/>
    </row>
    <row r="2426" spans="1:6" x14ac:dyDescent="0.55000000000000004">
      <c r="A2426" t="s">
        <v>6031</v>
      </c>
      <c r="B2426" s="108">
        <f t="shared" si="37"/>
        <v>4007</v>
      </c>
      <c r="C2426" t="s">
        <v>6032</v>
      </c>
      <c r="D2426" t="s">
        <v>742</v>
      </c>
      <c r="F2426" s="108"/>
    </row>
    <row r="2427" spans="1:6" x14ac:dyDescent="0.55000000000000004">
      <c r="A2427" t="s">
        <v>6033</v>
      </c>
      <c r="B2427" s="108">
        <f t="shared" si="37"/>
        <v>4008</v>
      </c>
      <c r="C2427" t="s">
        <v>6034</v>
      </c>
      <c r="D2427" t="s">
        <v>742</v>
      </c>
      <c r="F2427" s="108"/>
    </row>
    <row r="2428" spans="1:6" x14ac:dyDescent="0.55000000000000004">
      <c r="A2428" t="s">
        <v>6035</v>
      </c>
      <c r="B2428" s="108">
        <f t="shared" si="37"/>
        <v>4010</v>
      </c>
      <c r="C2428" t="s">
        <v>6036</v>
      </c>
      <c r="D2428" t="s">
        <v>742</v>
      </c>
      <c r="F2428" s="108"/>
    </row>
    <row r="2429" spans="1:6" x14ac:dyDescent="0.55000000000000004">
      <c r="A2429" t="s">
        <v>6037</v>
      </c>
      <c r="B2429" s="108">
        <f t="shared" si="37"/>
        <v>4015</v>
      </c>
      <c r="C2429" t="s">
        <v>6038</v>
      </c>
      <c r="D2429" t="s">
        <v>742</v>
      </c>
      <c r="F2429" s="108"/>
    </row>
    <row r="2430" spans="1:6" x14ac:dyDescent="0.55000000000000004">
      <c r="A2430" t="s">
        <v>6039</v>
      </c>
      <c r="B2430" s="108">
        <f t="shared" si="37"/>
        <v>4016</v>
      </c>
      <c r="C2430" t="s">
        <v>6040</v>
      </c>
      <c r="D2430" t="s">
        <v>742</v>
      </c>
      <c r="F2430" s="108"/>
    </row>
    <row r="2431" spans="1:6" x14ac:dyDescent="0.55000000000000004">
      <c r="A2431" t="s">
        <v>6041</v>
      </c>
      <c r="B2431" s="108">
        <f t="shared" si="37"/>
        <v>4017</v>
      </c>
      <c r="C2431" t="s">
        <v>6042</v>
      </c>
      <c r="D2431" t="s">
        <v>742</v>
      </c>
      <c r="F2431" s="108"/>
    </row>
    <row r="2432" spans="1:6" x14ac:dyDescent="0.55000000000000004">
      <c r="A2432" t="s">
        <v>6043</v>
      </c>
      <c r="B2432" s="108">
        <f t="shared" si="37"/>
        <v>4018</v>
      </c>
      <c r="C2432" t="s">
        <v>6044</v>
      </c>
      <c r="D2432" t="s">
        <v>742</v>
      </c>
      <c r="F2432" s="108"/>
    </row>
    <row r="2433" spans="1:6" x14ac:dyDescent="0.55000000000000004">
      <c r="A2433" t="s">
        <v>6045</v>
      </c>
      <c r="B2433" s="108">
        <f t="shared" si="37"/>
        <v>4019</v>
      </c>
      <c r="C2433" t="s">
        <v>6046</v>
      </c>
      <c r="D2433" t="s">
        <v>742</v>
      </c>
      <c r="F2433" s="108"/>
    </row>
    <row r="2434" spans="1:6" x14ac:dyDescent="0.55000000000000004">
      <c r="A2434" t="s">
        <v>6047</v>
      </c>
      <c r="B2434" s="108">
        <f t="shared" si="37"/>
        <v>4021</v>
      </c>
      <c r="C2434" t="s">
        <v>6048</v>
      </c>
      <c r="D2434" t="s">
        <v>742</v>
      </c>
      <c r="F2434" s="108"/>
    </row>
    <row r="2435" spans="1:6" x14ac:dyDescent="0.55000000000000004">
      <c r="A2435" t="s">
        <v>6049</v>
      </c>
      <c r="B2435" s="108">
        <f t="shared" ref="B2435:B2463" si="38">VALUE(RIGHT(A2435,4))</f>
        <v>4027</v>
      </c>
      <c r="C2435" t="s">
        <v>6050</v>
      </c>
      <c r="D2435" t="s">
        <v>742</v>
      </c>
      <c r="F2435" s="108"/>
    </row>
    <row r="2436" spans="1:6" x14ac:dyDescent="0.55000000000000004">
      <c r="A2436" t="s">
        <v>6051</v>
      </c>
      <c r="B2436" s="108">
        <f t="shared" si="38"/>
        <v>3955</v>
      </c>
      <c r="C2436" t="s">
        <v>6052</v>
      </c>
      <c r="D2436" t="s">
        <v>742</v>
      </c>
      <c r="F2436" s="108"/>
    </row>
    <row r="2437" spans="1:6" x14ac:dyDescent="0.55000000000000004">
      <c r="A2437" t="s">
        <v>6053</v>
      </c>
      <c r="B2437" s="108">
        <f t="shared" si="38"/>
        <v>3927</v>
      </c>
      <c r="C2437" t="s">
        <v>6054</v>
      </c>
      <c r="D2437" t="s">
        <v>742</v>
      </c>
      <c r="F2437" s="108"/>
    </row>
    <row r="2438" spans="1:6" x14ac:dyDescent="0.55000000000000004">
      <c r="A2438" t="s">
        <v>6055</v>
      </c>
      <c r="B2438" s="108">
        <f t="shared" si="38"/>
        <v>802</v>
      </c>
      <c r="C2438" t="s">
        <v>6056</v>
      </c>
      <c r="D2438" t="s">
        <v>708</v>
      </c>
      <c r="F2438" s="108"/>
    </row>
    <row r="2439" spans="1:6" x14ac:dyDescent="0.55000000000000004">
      <c r="A2439" t="s">
        <v>6057</v>
      </c>
      <c r="B2439" s="108">
        <f t="shared" si="38"/>
        <v>968</v>
      </c>
      <c r="C2439" t="s">
        <v>6058</v>
      </c>
      <c r="D2439" t="s">
        <v>510</v>
      </c>
      <c r="F2439" s="108"/>
    </row>
    <row r="2440" spans="1:6" x14ac:dyDescent="0.55000000000000004">
      <c r="A2440" t="s">
        <v>6059</v>
      </c>
      <c r="B2440" s="108">
        <f t="shared" si="38"/>
        <v>1477</v>
      </c>
      <c r="C2440" t="s">
        <v>6060</v>
      </c>
      <c r="D2440" t="s">
        <v>573</v>
      </c>
      <c r="F2440" s="108"/>
    </row>
    <row r="2441" spans="1:6" x14ac:dyDescent="0.55000000000000004">
      <c r="A2441" t="s">
        <v>6061</v>
      </c>
      <c r="B2441" s="108">
        <f t="shared" si="38"/>
        <v>1482</v>
      </c>
      <c r="C2441" t="s">
        <v>6062</v>
      </c>
      <c r="D2441" t="s">
        <v>573</v>
      </c>
      <c r="F2441" s="108"/>
    </row>
    <row r="2442" spans="1:6" x14ac:dyDescent="0.55000000000000004">
      <c r="A2442" t="s">
        <v>6063</v>
      </c>
      <c r="B2442" s="108">
        <f t="shared" si="38"/>
        <v>2119</v>
      </c>
      <c r="C2442" t="s">
        <v>6064</v>
      </c>
      <c r="D2442" t="s">
        <v>715</v>
      </c>
      <c r="F2442" s="108"/>
    </row>
    <row r="2443" spans="1:6" x14ac:dyDescent="0.55000000000000004">
      <c r="A2443" t="s">
        <v>6065</v>
      </c>
      <c r="B2443" s="108">
        <f t="shared" si="38"/>
        <v>3718</v>
      </c>
      <c r="C2443" t="s">
        <v>6066</v>
      </c>
      <c r="D2443" t="s">
        <v>510</v>
      </c>
      <c r="F2443" s="108"/>
    </row>
    <row r="2444" spans="1:6" x14ac:dyDescent="0.55000000000000004">
      <c r="A2444" t="s">
        <v>6067</v>
      </c>
      <c r="B2444" s="108">
        <f t="shared" si="38"/>
        <v>4032</v>
      </c>
      <c r="C2444" t="s">
        <v>6068</v>
      </c>
      <c r="D2444" t="s">
        <v>620</v>
      </c>
      <c r="F2444" s="108"/>
    </row>
    <row r="2445" spans="1:6" x14ac:dyDescent="0.55000000000000004">
      <c r="A2445" t="s">
        <v>6069</v>
      </c>
      <c r="B2445" s="108">
        <f t="shared" si="38"/>
        <v>4057</v>
      </c>
      <c r="C2445" t="s">
        <v>2764</v>
      </c>
      <c r="D2445" t="s">
        <v>550</v>
      </c>
      <c r="F2445" s="108"/>
    </row>
    <row r="2446" spans="1:6" x14ac:dyDescent="0.55000000000000004">
      <c r="A2446" t="s">
        <v>6070</v>
      </c>
      <c r="B2446" s="108">
        <f t="shared" si="38"/>
        <v>747</v>
      </c>
      <c r="C2446" t="s">
        <v>6071</v>
      </c>
      <c r="D2446" t="s">
        <v>648</v>
      </c>
      <c r="F2446" s="108"/>
    </row>
    <row r="2447" spans="1:6" x14ac:dyDescent="0.55000000000000004">
      <c r="A2447" t="s">
        <v>6072</v>
      </c>
      <c r="B2447" s="108">
        <f t="shared" si="38"/>
        <v>782</v>
      </c>
      <c r="C2447" t="s">
        <v>6073</v>
      </c>
      <c r="D2447" t="s">
        <v>708</v>
      </c>
      <c r="F2447" s="108"/>
    </row>
    <row r="2448" spans="1:6" x14ac:dyDescent="0.55000000000000004">
      <c r="A2448" t="s">
        <v>6074</v>
      </c>
      <c r="B2448" s="108">
        <f t="shared" si="38"/>
        <v>785</v>
      </c>
      <c r="C2448" t="s">
        <v>6075</v>
      </c>
      <c r="D2448" t="s">
        <v>708</v>
      </c>
      <c r="F2448" s="108"/>
    </row>
    <row r="2449" spans="1:6" x14ac:dyDescent="0.55000000000000004">
      <c r="A2449" t="s">
        <v>6076</v>
      </c>
      <c r="B2449" s="108">
        <f t="shared" si="38"/>
        <v>859</v>
      </c>
      <c r="C2449" t="s">
        <v>6077</v>
      </c>
      <c r="D2449" t="s">
        <v>708</v>
      </c>
      <c r="F2449" s="108"/>
    </row>
    <row r="2450" spans="1:6" x14ac:dyDescent="0.55000000000000004">
      <c r="A2450" t="s">
        <v>6078</v>
      </c>
      <c r="B2450" s="108">
        <f t="shared" si="38"/>
        <v>1040</v>
      </c>
      <c r="C2450" t="s">
        <v>6079</v>
      </c>
      <c r="D2450" t="s">
        <v>605</v>
      </c>
      <c r="F2450" s="108"/>
    </row>
    <row r="2451" spans="1:6" x14ac:dyDescent="0.55000000000000004">
      <c r="A2451" t="s">
        <v>6080</v>
      </c>
      <c r="B2451" s="108">
        <f t="shared" si="38"/>
        <v>1067</v>
      </c>
      <c r="C2451" t="s">
        <v>6081</v>
      </c>
      <c r="D2451" t="s">
        <v>605</v>
      </c>
      <c r="F2451" s="108"/>
    </row>
    <row r="2452" spans="1:6" x14ac:dyDescent="0.55000000000000004">
      <c r="A2452" t="s">
        <v>6082</v>
      </c>
      <c r="B2452" s="108">
        <f t="shared" si="38"/>
        <v>1247</v>
      </c>
      <c r="C2452" t="s">
        <v>6083</v>
      </c>
      <c r="D2452" t="s">
        <v>605</v>
      </c>
      <c r="F2452" s="108"/>
    </row>
    <row r="2453" spans="1:6" x14ac:dyDescent="0.55000000000000004">
      <c r="A2453" t="s">
        <v>6084</v>
      </c>
      <c r="B2453" s="108">
        <f t="shared" si="38"/>
        <v>1809</v>
      </c>
      <c r="C2453" t="s">
        <v>6085</v>
      </c>
      <c r="D2453" t="s">
        <v>414</v>
      </c>
      <c r="F2453" s="108"/>
    </row>
    <row r="2454" spans="1:6" x14ac:dyDescent="0.55000000000000004">
      <c r="A2454" t="s">
        <v>6086</v>
      </c>
      <c r="B2454" s="108">
        <f t="shared" si="38"/>
        <v>4037</v>
      </c>
      <c r="C2454" t="s">
        <v>6087</v>
      </c>
      <c r="D2454" t="s">
        <v>556</v>
      </c>
      <c r="F2454" s="108"/>
    </row>
    <row r="2455" spans="1:6" x14ac:dyDescent="0.55000000000000004">
      <c r="A2455" t="s">
        <v>6088</v>
      </c>
      <c r="B2455" s="108">
        <f t="shared" si="38"/>
        <v>2561</v>
      </c>
      <c r="C2455" t="s">
        <v>6089</v>
      </c>
      <c r="D2455" t="s">
        <v>738</v>
      </c>
      <c r="F2455" s="108"/>
    </row>
    <row r="2456" spans="1:6" x14ac:dyDescent="0.55000000000000004">
      <c r="A2456" t="s">
        <v>6090</v>
      </c>
      <c r="B2456" s="108">
        <f t="shared" si="38"/>
        <v>2420</v>
      </c>
      <c r="C2456" t="s">
        <v>6091</v>
      </c>
      <c r="D2456" t="s">
        <v>480</v>
      </c>
      <c r="F2456" s="108"/>
    </row>
    <row r="2457" spans="1:6" x14ac:dyDescent="0.55000000000000004">
      <c r="A2457" t="s">
        <v>6092</v>
      </c>
      <c r="B2457" s="108">
        <f t="shared" si="38"/>
        <v>4046</v>
      </c>
      <c r="C2457" t="s">
        <v>6093</v>
      </c>
      <c r="D2457" t="s">
        <v>550</v>
      </c>
      <c r="F2457" s="108"/>
    </row>
    <row r="2458" spans="1:6" x14ac:dyDescent="0.55000000000000004">
      <c r="A2458" t="s">
        <v>6094</v>
      </c>
      <c r="B2458" s="108">
        <f t="shared" si="38"/>
        <v>240</v>
      </c>
      <c r="C2458" t="s">
        <v>6095</v>
      </c>
      <c r="D2458" t="s">
        <v>674</v>
      </c>
      <c r="F2458" s="108"/>
    </row>
    <row r="2459" spans="1:6" x14ac:dyDescent="0.55000000000000004">
      <c r="A2459" t="s">
        <v>6096</v>
      </c>
      <c r="B2459" s="108">
        <f t="shared" si="38"/>
        <v>4034</v>
      </c>
      <c r="C2459" t="s">
        <v>6097</v>
      </c>
      <c r="D2459" t="s">
        <v>627</v>
      </c>
      <c r="F2459" s="108"/>
    </row>
    <row r="2460" spans="1:6" x14ac:dyDescent="0.55000000000000004">
      <c r="A2460" t="s">
        <v>6098</v>
      </c>
      <c r="B2460" s="108">
        <f t="shared" si="38"/>
        <v>4039</v>
      </c>
      <c r="C2460" t="s">
        <v>6099</v>
      </c>
      <c r="D2460" t="s">
        <v>428</v>
      </c>
      <c r="F2460" s="108"/>
    </row>
    <row r="2461" spans="1:6" x14ac:dyDescent="0.55000000000000004">
      <c r="A2461" t="s">
        <v>6100</v>
      </c>
      <c r="B2461" s="108">
        <f t="shared" si="38"/>
        <v>237</v>
      </c>
      <c r="C2461" t="s">
        <v>6101</v>
      </c>
      <c r="D2461" t="s">
        <v>674</v>
      </c>
      <c r="F2461" s="108"/>
    </row>
    <row r="2462" spans="1:6" x14ac:dyDescent="0.55000000000000004">
      <c r="A2462" t="s">
        <v>6102</v>
      </c>
      <c r="B2462" s="108">
        <f t="shared" si="38"/>
        <v>3348</v>
      </c>
      <c r="C2462" t="s">
        <v>6103</v>
      </c>
      <c r="D2462" t="s">
        <v>748</v>
      </c>
      <c r="F2462" s="108"/>
    </row>
    <row r="2463" spans="1:6" x14ac:dyDescent="0.55000000000000004">
      <c r="A2463" t="s">
        <v>6104</v>
      </c>
      <c r="B2463" s="108">
        <f t="shared" si="38"/>
        <v>4058</v>
      </c>
      <c r="C2463" t="s">
        <v>6105</v>
      </c>
      <c r="D2463" t="s">
        <v>518</v>
      </c>
    </row>
  </sheetData>
  <sheetProtection algorithmName="SHA-512" hashValue="iymowY8wlrli4giq0G5LnW3jNsRmJxPMTHb6sUtO7G7A992qLaTC4OLo8GC+oO67AGP+c3xihjwi7zlIdpra4g==" saltValue="3Io9X/SM3wHEkCTKUxHNDw==" spinCount="100000" sheet="1" objects="1" scenarios="1"/>
  <autoFilter ref="A1:E2257" xr:uid="{00000000-0009-0000-0000-000018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53CFB6D98AD3428ADB6E5331AE822B" ma:contentTypeVersion="6" ma:contentTypeDescription="Create a new document." ma:contentTypeScope="" ma:versionID="8f8cecd5846c2a754c51dec527176f4f">
  <xsd:schema xmlns:xsd="http://www.w3.org/2001/XMLSchema" xmlns:xs="http://www.w3.org/2001/XMLSchema" xmlns:p="http://schemas.microsoft.com/office/2006/metadata/properties" xmlns:ns2="194ca373-3d3b-421e-9c62-9bfd27d9dd98" xmlns:ns3="8bccecab-d6e9-47ba-8cb1-f8d00058c860" targetNamespace="http://schemas.microsoft.com/office/2006/metadata/properties" ma:root="true" ma:fieldsID="024b5c10abd6f5e2f13ac9c7c9e7e3b1" ns2:_="" ns3:_="">
    <xsd:import namespace="194ca373-3d3b-421e-9c62-9bfd27d9dd98"/>
    <xsd:import namespace="8bccecab-d6e9-47ba-8cb1-f8d00058c86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ca373-3d3b-421e-9c62-9bfd27d9dd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ccecab-d6e9-47ba-8cb1-f8d00058c8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CB27E9-EBF5-497C-A268-28300B52AE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E0D2BD-09A1-481C-803C-C4C2A058A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ca373-3d3b-421e-9c62-9bfd27d9dd98"/>
    <ds:schemaRef ds:uri="8bccecab-d6e9-47ba-8cb1-f8d00058c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D657D-4EA4-44EC-83BE-AB43FA028F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76</vt:i4>
      </vt:variant>
    </vt:vector>
  </HeadingPairs>
  <TitlesOfParts>
    <vt:vector size="108" baseType="lpstr">
      <vt:lpstr>Bank Accounts</vt:lpstr>
      <vt:lpstr>BFI</vt:lpstr>
      <vt:lpstr>Investments</vt:lpstr>
      <vt:lpstr>Petty Cash</vt:lpstr>
      <vt:lpstr>Section 1</vt:lpstr>
      <vt:lpstr>Section 2</vt:lpstr>
      <vt:lpstr>Section 3</vt:lpstr>
      <vt:lpstr>Section 4</vt:lpstr>
      <vt:lpstr>Section 5</vt:lpstr>
      <vt:lpstr>Section 6</vt:lpstr>
      <vt:lpstr>Section 7</vt:lpstr>
      <vt:lpstr>Section 8</vt:lpstr>
      <vt:lpstr>Bank Rec (1)</vt:lpstr>
      <vt:lpstr>Bank Rec (2)</vt:lpstr>
      <vt:lpstr>Bank Rec (3)</vt:lpstr>
      <vt:lpstr>Bank Rec (4)</vt:lpstr>
      <vt:lpstr>Warnings</vt:lpstr>
      <vt:lpstr>Appendix I (1)</vt:lpstr>
      <vt:lpstr>Appendix I (2)</vt:lpstr>
      <vt:lpstr>Appendix I (3)</vt:lpstr>
      <vt:lpstr>Appendix I (4)</vt:lpstr>
      <vt:lpstr>OANDA Rates</vt:lpstr>
      <vt:lpstr>Processing</vt:lpstr>
      <vt:lpstr>Journal</vt:lpstr>
      <vt:lpstr>MEO List</vt:lpstr>
      <vt:lpstr>Other Data</vt:lpstr>
      <vt:lpstr>ISSUES</vt:lpstr>
      <vt:lpstr>Validation Checks</vt:lpstr>
      <vt:lpstr>Input Categories</vt:lpstr>
      <vt:lpstr>Parameters</vt:lpstr>
      <vt:lpstr>Data Validation</vt:lpstr>
      <vt:lpstr>Branch Database</vt:lpstr>
      <vt:lpstr>ALL</vt:lpstr>
      <vt:lpstr>ALLACC</vt:lpstr>
      <vt:lpstr>BRANCHES</vt:lpstr>
      <vt:lpstr>CURRENCY</vt:lpstr>
      <vt:lpstr>EXP</vt:lpstr>
      <vt:lpstr>EXPACC</vt:lpstr>
      <vt:lpstr>EXPEXT</vt:lpstr>
      <vt:lpstr>EXPINT</vt:lpstr>
      <vt:lpstr>ICAT</vt:lpstr>
      <vt:lpstr>INCACC</vt:lpstr>
      <vt:lpstr>INCEXT</vt:lpstr>
      <vt:lpstr>INCOME</vt:lpstr>
      <vt:lpstr>PCAT</vt:lpstr>
      <vt:lpstr>PCATL</vt:lpstr>
      <vt:lpstr>Journal!Print_Area</vt:lpstr>
      <vt:lpstr>Processing!Print_Area</vt:lpstr>
      <vt:lpstr>'Section 1'!Print_Area</vt:lpstr>
      <vt:lpstr>'Section 8'!Print_Area</vt:lpstr>
      <vt:lpstr>'Validation Checks'!Print_Area</vt:lpstr>
      <vt:lpstr>RCAT</vt:lpstr>
      <vt:lpstr>RCATL</vt:lpstr>
      <vt:lpstr>RICAT</vt:lpstr>
      <vt:lpstr>SUBIR08</vt:lpstr>
      <vt:lpstr>SUBIT01</vt:lpstr>
      <vt:lpstr>SUBP01</vt:lpstr>
      <vt:lpstr>SUBP01L</vt:lpstr>
      <vt:lpstr>SUBP02</vt:lpstr>
      <vt:lpstr>SUBP02L</vt:lpstr>
      <vt:lpstr>SUBP03</vt:lpstr>
      <vt:lpstr>SUBP03L</vt:lpstr>
      <vt:lpstr>SUBP05</vt:lpstr>
      <vt:lpstr>SUBP05L</vt:lpstr>
      <vt:lpstr>SUBP06</vt:lpstr>
      <vt:lpstr>SUBP06L</vt:lpstr>
      <vt:lpstr>SUBP07</vt:lpstr>
      <vt:lpstr>SUBP07L</vt:lpstr>
      <vt:lpstr>SUBP08</vt:lpstr>
      <vt:lpstr>SUBP08L</vt:lpstr>
      <vt:lpstr>SUBP09</vt:lpstr>
      <vt:lpstr>SUBP09L</vt:lpstr>
      <vt:lpstr>SUBP10</vt:lpstr>
      <vt:lpstr>SUBP10L</vt:lpstr>
      <vt:lpstr>SUBP11</vt:lpstr>
      <vt:lpstr>SUBP11L</vt:lpstr>
      <vt:lpstr>SUBP12</vt:lpstr>
      <vt:lpstr>SUBP12L</vt:lpstr>
      <vt:lpstr>SUBR01</vt:lpstr>
      <vt:lpstr>SUBR01L</vt:lpstr>
      <vt:lpstr>SUBR02</vt:lpstr>
      <vt:lpstr>SUBR02L</vt:lpstr>
      <vt:lpstr>SUBR03</vt:lpstr>
      <vt:lpstr>SUBR03L</vt:lpstr>
      <vt:lpstr>SUBR05</vt:lpstr>
      <vt:lpstr>SUBR05L</vt:lpstr>
      <vt:lpstr>SUBR06</vt:lpstr>
      <vt:lpstr>SUBR06L</vt:lpstr>
      <vt:lpstr>SUBR07</vt:lpstr>
      <vt:lpstr>SUBR07L</vt:lpstr>
      <vt:lpstr>SUBR08</vt:lpstr>
      <vt:lpstr>SUBR08L</vt:lpstr>
      <vt:lpstr>SUBR09</vt:lpstr>
      <vt:lpstr>SUBR09L</vt:lpstr>
      <vt:lpstr>SUBR10</vt:lpstr>
      <vt:lpstr>SUBR10L</vt:lpstr>
      <vt:lpstr>SUBR11</vt:lpstr>
      <vt:lpstr>SUBR11L</vt:lpstr>
      <vt:lpstr>SUBR12</vt:lpstr>
      <vt:lpstr>SUBR12L</vt:lpstr>
      <vt:lpstr>SUBT01</vt:lpstr>
      <vt:lpstr>SUBT01L</vt:lpstr>
      <vt:lpstr>TCAT</vt:lpstr>
      <vt:lpstr>TCATL</vt:lpstr>
      <vt:lpstr>TICAT</vt:lpstr>
      <vt:lpstr>TITYPE</vt:lpstr>
      <vt:lpstr>TTYPE</vt:lpstr>
      <vt:lpstr>X</vt:lpstr>
    </vt:vector>
  </TitlesOfParts>
  <Manager/>
  <Company>RBL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JEtherington</dc:creator>
  <cp:keywords/>
  <dc:description/>
  <cp:lastModifiedBy>BensonEwelme Secretary</cp:lastModifiedBy>
  <cp:revision/>
  <dcterms:created xsi:type="dcterms:W3CDTF">2018-04-19T14:23:00Z</dcterms:created>
  <dcterms:modified xsi:type="dcterms:W3CDTF">2024-11-25T16:25:55Z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0x0101008C53CFB6D98AD3428ADB6E5331AE822B</vt:lpwstr>
  </property>
  <property fmtid="{D5CDD505-2E9C-101B-9397-08002B2CF9AE}" pid="3" name="MediaServiceImageTags">
    <vt:lpwstr/>
  </property>
</Properties>
</file>